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V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R103" i="51"/>
  <c r="J103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H83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R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W73" i="51" s="1"/>
  <c r="V74" i="51"/>
  <c r="U74" i="51"/>
  <c r="U73" i="51" s="1"/>
  <c r="T74" i="51"/>
  <c r="S74" i="51"/>
  <c r="S73" i="51" s="1"/>
  <c r="R74" i="51"/>
  <c r="Q74" i="51"/>
  <c r="P74" i="51"/>
  <c r="O74" i="51"/>
  <c r="O73" i="51" s="1"/>
  <c r="N74" i="51"/>
  <c r="M74" i="51"/>
  <c r="M73" i="51" s="1"/>
  <c r="L74" i="51"/>
  <c r="K74" i="51"/>
  <c r="K73" i="51" s="1"/>
  <c r="J74" i="51"/>
  <c r="I74" i="51"/>
  <c r="H74" i="51"/>
  <c r="G74" i="51"/>
  <c r="G73" i="51" s="1"/>
  <c r="F74" i="51"/>
  <c r="E74" i="51"/>
  <c r="E73" i="51" s="1"/>
  <c r="D74" i="51"/>
  <c r="C74" i="51"/>
  <c r="C73" i="51" s="1"/>
  <c r="B74" i="51"/>
  <c r="W54" i="51"/>
  <c r="V54" i="51"/>
  <c r="V87" i="51" s="1"/>
  <c r="U54" i="51"/>
  <c r="U87" i="51" s="1"/>
  <c r="T54" i="51"/>
  <c r="T87" i="51" s="1"/>
  <c r="S54" i="51"/>
  <c r="R54" i="51"/>
  <c r="Q54" i="51"/>
  <c r="P54" i="51"/>
  <c r="P87" i="51" s="1"/>
  <c r="O54" i="51"/>
  <c r="N54" i="51"/>
  <c r="N87" i="51" s="1"/>
  <c r="M54" i="51"/>
  <c r="M87" i="51" s="1"/>
  <c r="L54" i="51"/>
  <c r="L87" i="51" s="1"/>
  <c r="K54" i="51"/>
  <c r="K105" i="51" s="1"/>
  <c r="J54" i="51"/>
  <c r="I54" i="51"/>
  <c r="H54" i="51"/>
  <c r="H87" i="51" s="1"/>
  <c r="G54" i="51"/>
  <c r="F54" i="51"/>
  <c r="F87" i="51" s="1"/>
  <c r="E54" i="51"/>
  <c r="E87" i="51" s="1"/>
  <c r="D54" i="51"/>
  <c r="D87" i="51" s="1"/>
  <c r="C54" i="51"/>
  <c r="C105" i="51" s="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P83" i="51" s="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S27" i="51"/>
  <c r="S103" i="51" s="1"/>
  <c r="R27" i="51"/>
  <c r="Q27" i="51"/>
  <c r="P27" i="51"/>
  <c r="O27" i="51"/>
  <c r="N27" i="51"/>
  <c r="M27" i="51"/>
  <c r="L27" i="51"/>
  <c r="K27" i="51"/>
  <c r="J27" i="51"/>
  <c r="J80" i="51" s="1"/>
  <c r="I27" i="51"/>
  <c r="H27" i="51"/>
  <c r="G27" i="51"/>
  <c r="F27" i="51"/>
  <c r="E27" i="51"/>
  <c r="D27" i="51"/>
  <c r="C27" i="51"/>
  <c r="B27" i="51"/>
  <c r="B80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M103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P73" i="50" s="1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S87" i="50"/>
  <c r="K87" i="50"/>
  <c r="C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U80" i="50"/>
  <c r="N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W73" i="50" s="1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V73" i="50" s="1"/>
  <c r="U77" i="50"/>
  <c r="T77" i="50"/>
  <c r="S77" i="50"/>
  <c r="R77" i="50"/>
  <c r="Q77" i="50"/>
  <c r="P77" i="50"/>
  <c r="O77" i="50"/>
  <c r="O73" i="50" s="1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R73" i="50" s="1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C73" i="50" s="1"/>
  <c r="B75" i="50"/>
  <c r="W74" i="50"/>
  <c r="V74" i="50"/>
  <c r="U74" i="50"/>
  <c r="T74" i="50"/>
  <c r="S74" i="50"/>
  <c r="R74" i="50"/>
  <c r="Q74" i="50"/>
  <c r="P74" i="50"/>
  <c r="O74" i="50"/>
  <c r="N74" i="50"/>
  <c r="M74" i="50"/>
  <c r="L74" i="50"/>
  <c r="K74" i="50"/>
  <c r="J74" i="50"/>
  <c r="J73" i="50" s="1"/>
  <c r="I74" i="50"/>
  <c r="H74" i="50"/>
  <c r="H73" i="50" s="1"/>
  <c r="G74" i="50"/>
  <c r="G73" i="50" s="1"/>
  <c r="F74" i="50"/>
  <c r="F73" i="50" s="1"/>
  <c r="E74" i="50"/>
  <c r="D74" i="50"/>
  <c r="C74" i="50"/>
  <c r="B74" i="50"/>
  <c r="B73" i="50" s="1"/>
  <c r="N73" i="50"/>
  <c r="W54" i="50"/>
  <c r="W87" i="50" s="1"/>
  <c r="V54" i="50"/>
  <c r="U54" i="50"/>
  <c r="T54" i="50"/>
  <c r="S54" i="50"/>
  <c r="R54" i="50"/>
  <c r="Q54" i="50"/>
  <c r="Q87" i="50" s="1"/>
  <c r="P54" i="50"/>
  <c r="P87" i="50" s="1"/>
  <c r="O54" i="50"/>
  <c r="O87" i="50" s="1"/>
  <c r="N54" i="50"/>
  <c r="M54" i="50"/>
  <c r="L54" i="50"/>
  <c r="L105" i="50" s="1"/>
  <c r="K54" i="50"/>
  <c r="K105" i="50" s="1"/>
  <c r="J54" i="50"/>
  <c r="I54" i="50"/>
  <c r="I87" i="50" s="1"/>
  <c r="H54" i="50"/>
  <c r="H87" i="50" s="1"/>
  <c r="G54" i="50"/>
  <c r="G87" i="50" s="1"/>
  <c r="F54" i="50"/>
  <c r="E54" i="50"/>
  <c r="D54" i="50"/>
  <c r="C54" i="50"/>
  <c r="C105" i="50" s="1"/>
  <c r="B54" i="50"/>
  <c r="W35" i="50"/>
  <c r="W83" i="50" s="1"/>
  <c r="V35" i="50"/>
  <c r="V83" i="50" s="1"/>
  <c r="U35" i="50"/>
  <c r="U83" i="50" s="1"/>
  <c r="T35" i="50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K35" i="50"/>
  <c r="J35" i="50"/>
  <c r="I35" i="50"/>
  <c r="H35" i="50"/>
  <c r="H83" i="50" s="1"/>
  <c r="G35" i="50"/>
  <c r="G83" i="50" s="1"/>
  <c r="F35" i="50"/>
  <c r="F83" i="50" s="1"/>
  <c r="E35" i="50"/>
  <c r="E83" i="50" s="1"/>
  <c r="D35" i="50"/>
  <c r="C35" i="50"/>
  <c r="B35" i="50"/>
  <c r="W27" i="50"/>
  <c r="V27" i="50"/>
  <c r="V80" i="50" s="1"/>
  <c r="U27" i="50"/>
  <c r="T27" i="50"/>
  <c r="S27" i="50"/>
  <c r="S103" i="50" s="1"/>
  <c r="R27" i="50"/>
  <c r="Q27" i="50"/>
  <c r="P27" i="50"/>
  <c r="O27" i="50"/>
  <c r="N27" i="50"/>
  <c r="M27" i="50"/>
  <c r="M80" i="50" s="1"/>
  <c r="L27" i="50"/>
  <c r="K27" i="50"/>
  <c r="J27" i="50"/>
  <c r="I27" i="50"/>
  <c r="H27" i="50"/>
  <c r="G27" i="50"/>
  <c r="F27" i="50"/>
  <c r="F80" i="50" s="1"/>
  <c r="E27" i="50"/>
  <c r="E80" i="50" s="1"/>
  <c r="D27" i="50"/>
  <c r="C27" i="50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L105" i="49"/>
  <c r="D105" i="49"/>
  <c r="R104" i="49"/>
  <c r="B104" i="49"/>
  <c r="P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F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P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E73" i="49" s="1"/>
  <c r="D77" i="49"/>
  <c r="C77" i="49"/>
  <c r="B77" i="49"/>
  <c r="B73" i="49" s="1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C73" i="49" s="1"/>
  <c r="B76" i="49"/>
  <c r="W75" i="49"/>
  <c r="V75" i="49"/>
  <c r="U75" i="49"/>
  <c r="U73" i="49" s="1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S73" i="49" s="1"/>
  <c r="R74" i="49"/>
  <c r="R73" i="49" s="1"/>
  <c r="Q74" i="49"/>
  <c r="Q73" i="49" s="1"/>
  <c r="P74" i="49"/>
  <c r="O74" i="49"/>
  <c r="O73" i="49" s="1"/>
  <c r="N74" i="49"/>
  <c r="M74" i="49"/>
  <c r="M73" i="49" s="1"/>
  <c r="L74" i="49"/>
  <c r="K74" i="49"/>
  <c r="K73" i="49" s="1"/>
  <c r="J74" i="49"/>
  <c r="I74" i="49"/>
  <c r="I73" i="49" s="1"/>
  <c r="H74" i="49"/>
  <c r="G74" i="49"/>
  <c r="F74" i="49"/>
  <c r="E74" i="49"/>
  <c r="D74" i="49"/>
  <c r="C74" i="49"/>
  <c r="B74" i="49"/>
  <c r="W54" i="49"/>
  <c r="W105" i="49" s="1"/>
  <c r="V54" i="49"/>
  <c r="V105" i="49" s="1"/>
  <c r="U54" i="49"/>
  <c r="U105" i="49" s="1"/>
  <c r="T54" i="49"/>
  <c r="T87" i="49" s="1"/>
  <c r="S54" i="49"/>
  <c r="S87" i="49" s="1"/>
  <c r="R54" i="49"/>
  <c r="R87" i="49" s="1"/>
  <c r="Q54" i="49"/>
  <c r="Q105" i="49" s="1"/>
  <c r="P54" i="49"/>
  <c r="O54" i="49"/>
  <c r="O105" i="49" s="1"/>
  <c r="N54" i="49"/>
  <c r="N105" i="49" s="1"/>
  <c r="M54" i="49"/>
  <c r="M105" i="49" s="1"/>
  <c r="L54" i="49"/>
  <c r="L87" i="49" s="1"/>
  <c r="K54" i="49"/>
  <c r="K87" i="49" s="1"/>
  <c r="J54" i="49"/>
  <c r="J87" i="49" s="1"/>
  <c r="I54" i="49"/>
  <c r="I105" i="49" s="1"/>
  <c r="H54" i="49"/>
  <c r="G54" i="49"/>
  <c r="G105" i="49" s="1"/>
  <c r="F54" i="49"/>
  <c r="F105" i="49" s="1"/>
  <c r="E54" i="49"/>
  <c r="E105" i="49" s="1"/>
  <c r="D54" i="49"/>
  <c r="D87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S27" i="49"/>
  <c r="S103" i="49" s="1"/>
  <c r="R27" i="49"/>
  <c r="R103" i="49" s="1"/>
  <c r="Q27" i="49"/>
  <c r="Q103" i="49" s="1"/>
  <c r="P27" i="49"/>
  <c r="O27" i="49"/>
  <c r="O103" i="49" s="1"/>
  <c r="N27" i="49"/>
  <c r="N103" i="49" s="1"/>
  <c r="M27" i="49"/>
  <c r="M103" i="49" s="1"/>
  <c r="L27" i="49"/>
  <c r="K27" i="49"/>
  <c r="K103" i="49" s="1"/>
  <c r="J27" i="49"/>
  <c r="J103" i="49" s="1"/>
  <c r="I27" i="49"/>
  <c r="I103" i="49" s="1"/>
  <c r="H27" i="49"/>
  <c r="H80" i="49" s="1"/>
  <c r="G27" i="49"/>
  <c r="G103" i="49" s="1"/>
  <c r="F27" i="49"/>
  <c r="F103" i="49" s="1"/>
  <c r="E27" i="49"/>
  <c r="E103" i="49" s="1"/>
  <c r="E96" i="49" s="1"/>
  <c r="D27" i="49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V180" i="4" s="1"/>
  <c r="U33" i="48"/>
  <c r="U38" i="48" s="1"/>
  <c r="U180" i="4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R52" i="47" s="1"/>
  <c r="Q56" i="47"/>
  <c r="P56" i="47"/>
  <c r="O56" i="47"/>
  <c r="N56" i="47"/>
  <c r="M56" i="47"/>
  <c r="L56" i="47"/>
  <c r="K56" i="47"/>
  <c r="J56" i="47"/>
  <c r="J52" i="47" s="1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B52" i="47" s="1"/>
  <c r="W53" i="47"/>
  <c r="V53" i="47"/>
  <c r="V52" i="47" s="1"/>
  <c r="U53" i="47"/>
  <c r="T53" i="47"/>
  <c r="S53" i="47"/>
  <c r="R53" i="47"/>
  <c r="Q53" i="47"/>
  <c r="P53" i="47"/>
  <c r="O53" i="47"/>
  <c r="N53" i="47"/>
  <c r="M53" i="47"/>
  <c r="L53" i="47"/>
  <c r="K53" i="47"/>
  <c r="J53" i="47"/>
  <c r="I53" i="47"/>
  <c r="H53" i="47"/>
  <c r="G53" i="47"/>
  <c r="F53" i="47"/>
  <c r="E53" i="47"/>
  <c r="D53" i="47"/>
  <c r="C53" i="47"/>
  <c r="B53" i="47"/>
  <c r="W28" i="47"/>
  <c r="V28" i="47"/>
  <c r="V60" i="47" s="1"/>
  <c r="U28" i="47"/>
  <c r="U60" i="47" s="1"/>
  <c r="T28" i="47"/>
  <c r="T60" i="47" s="1"/>
  <c r="S28" i="47"/>
  <c r="S60" i="47" s="1"/>
  <c r="R28" i="47"/>
  <c r="R77" i="47" s="1"/>
  <c r="Q28" i="47"/>
  <c r="Q60" i="47" s="1"/>
  <c r="P28" i="47"/>
  <c r="O28" i="47"/>
  <c r="N28" i="47"/>
  <c r="N60" i="47" s="1"/>
  <c r="M28" i="47"/>
  <c r="M60" i="47" s="1"/>
  <c r="L28" i="47"/>
  <c r="L60" i="47" s="1"/>
  <c r="K28" i="47"/>
  <c r="K60" i="47" s="1"/>
  <c r="J28" i="47"/>
  <c r="I28" i="47"/>
  <c r="I60" i="47" s="1"/>
  <c r="H28" i="47"/>
  <c r="G28" i="47"/>
  <c r="F28" i="47"/>
  <c r="F60" i="47" s="1"/>
  <c r="E28" i="47"/>
  <c r="E60" i="47" s="1"/>
  <c r="D28" i="47"/>
  <c r="D60" i="47" s="1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P52" i="46" s="1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Q52" i="46" s="1"/>
  <c r="P53" i="46"/>
  <c r="O53" i="46"/>
  <c r="N53" i="46"/>
  <c r="M53" i="46"/>
  <c r="L53" i="46"/>
  <c r="K53" i="46"/>
  <c r="J53" i="46"/>
  <c r="J52" i="46" s="1"/>
  <c r="I53" i="46"/>
  <c r="H53" i="46"/>
  <c r="G53" i="46"/>
  <c r="F53" i="46"/>
  <c r="E53" i="46"/>
  <c r="D53" i="46"/>
  <c r="C53" i="46"/>
  <c r="B53" i="46"/>
  <c r="W28" i="46"/>
  <c r="V28" i="46"/>
  <c r="U28" i="46"/>
  <c r="U60" i="46" s="1"/>
  <c r="T28" i="46"/>
  <c r="T60" i="46" s="1"/>
  <c r="S28" i="46"/>
  <c r="S60" i="46" s="1"/>
  <c r="R28" i="46"/>
  <c r="R60" i="46" s="1"/>
  <c r="Q28" i="46"/>
  <c r="P28" i="46"/>
  <c r="O28" i="46"/>
  <c r="N28" i="46"/>
  <c r="M28" i="46"/>
  <c r="M60" i="46" s="1"/>
  <c r="L28" i="46"/>
  <c r="L60" i="46" s="1"/>
  <c r="K28" i="46"/>
  <c r="K60" i="46" s="1"/>
  <c r="J28" i="46"/>
  <c r="J60" i="46" s="1"/>
  <c r="I28" i="46"/>
  <c r="H28" i="46"/>
  <c r="G28" i="46"/>
  <c r="F28" i="46"/>
  <c r="E28" i="46"/>
  <c r="E60" i="46" s="1"/>
  <c r="D28" i="46"/>
  <c r="D60" i="46" s="1"/>
  <c r="C28" i="46"/>
  <c r="C60" i="46" s="1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R69" i="45" s="1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W60" i="45"/>
  <c r="U60" i="45"/>
  <c r="J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S52" i="45" s="1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V53" i="45"/>
  <c r="U53" i="45"/>
  <c r="U52" i="45" s="1"/>
  <c r="T53" i="45"/>
  <c r="T52" i="45" s="1"/>
  <c r="S53" i="45"/>
  <c r="R53" i="45"/>
  <c r="Q53" i="45"/>
  <c r="P53" i="45"/>
  <c r="P52" i="45" s="1"/>
  <c r="O53" i="45"/>
  <c r="N53" i="45"/>
  <c r="M53" i="45"/>
  <c r="M52" i="45" s="1"/>
  <c r="L53" i="45"/>
  <c r="K53" i="45"/>
  <c r="J53" i="45"/>
  <c r="I53" i="45"/>
  <c r="H53" i="45"/>
  <c r="H52" i="45" s="1"/>
  <c r="G53" i="45"/>
  <c r="G52" i="45" s="1"/>
  <c r="F53" i="45"/>
  <c r="E53" i="45"/>
  <c r="E52" i="45" s="1"/>
  <c r="D53" i="45"/>
  <c r="C53" i="45"/>
  <c r="B53" i="45"/>
  <c r="W28" i="45"/>
  <c r="W77" i="45" s="1"/>
  <c r="V28" i="45"/>
  <c r="V77" i="45" s="1"/>
  <c r="U28" i="45"/>
  <c r="U77" i="47" s="1"/>
  <c r="T28" i="45"/>
  <c r="T60" i="45" s="1"/>
  <c r="S28" i="45"/>
  <c r="S60" i="45" s="1"/>
  <c r="R28" i="45"/>
  <c r="R77" i="45" s="1"/>
  <c r="Q28" i="45"/>
  <c r="Q77" i="45" s="1"/>
  <c r="P28" i="45"/>
  <c r="P77" i="45" s="1"/>
  <c r="O28" i="45"/>
  <c r="O77" i="45" s="1"/>
  <c r="N28" i="45"/>
  <c r="N77" i="45" s="1"/>
  <c r="M28" i="45"/>
  <c r="M77" i="45" s="1"/>
  <c r="L28" i="45"/>
  <c r="L60" i="45" s="1"/>
  <c r="K28" i="45"/>
  <c r="K60" i="45" s="1"/>
  <c r="J28" i="45"/>
  <c r="J77" i="45" s="1"/>
  <c r="I28" i="45"/>
  <c r="I77" i="45" s="1"/>
  <c r="H28" i="45"/>
  <c r="H77" i="45" s="1"/>
  <c r="G28" i="45"/>
  <c r="G77" i="45" s="1"/>
  <c r="F28" i="45"/>
  <c r="F77" i="45" s="1"/>
  <c r="F69" i="45" s="1"/>
  <c r="E28" i="45"/>
  <c r="E77" i="45" s="1"/>
  <c r="D28" i="45"/>
  <c r="D60" i="45" s="1"/>
  <c r="C28" i="45"/>
  <c r="C60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W179" i="4" s="1"/>
  <c r="V33" i="44"/>
  <c r="V38" i="44" s="1"/>
  <c r="V179" i="4" s="1"/>
  <c r="U33" i="44"/>
  <c r="U38" i="44" s="1"/>
  <c r="U179" i="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O179" i="4" s="1"/>
  <c r="N33" i="44"/>
  <c r="N38" i="44" s="1"/>
  <c r="M33" i="44"/>
  <c r="M38" i="44" s="1"/>
  <c r="M179" i="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V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O63" i="43" s="1"/>
  <c r="N67" i="43"/>
  <c r="M67" i="43"/>
  <c r="L67" i="43"/>
  <c r="L63" i="43" s="1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G63" i="43" s="1"/>
  <c r="F66" i="43"/>
  <c r="E66" i="43"/>
  <c r="D66" i="43"/>
  <c r="C66" i="43"/>
  <c r="B66" i="43"/>
  <c r="B63" i="43" s="1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D63" i="43" s="1"/>
  <c r="C65" i="43"/>
  <c r="B65" i="43"/>
  <c r="W64" i="43"/>
  <c r="W63" i="43" s="1"/>
  <c r="V64" i="43"/>
  <c r="U64" i="43"/>
  <c r="T64" i="43"/>
  <c r="T63" i="43" s="1"/>
  <c r="S64" i="43"/>
  <c r="R64" i="43"/>
  <c r="Q64" i="43"/>
  <c r="Q63" i="43" s="1"/>
  <c r="P64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W39" i="43"/>
  <c r="W90" i="43" s="1"/>
  <c r="V39" i="43"/>
  <c r="U39" i="43"/>
  <c r="U72" i="43" s="1"/>
  <c r="T39" i="43"/>
  <c r="T72" i="43" s="1"/>
  <c r="S39" i="43"/>
  <c r="S72" i="43" s="1"/>
  <c r="R39" i="43"/>
  <c r="R90" i="43" s="1"/>
  <c r="Q39" i="43"/>
  <c r="Q72" i="43" s="1"/>
  <c r="P39" i="43"/>
  <c r="O39" i="43"/>
  <c r="N39" i="43"/>
  <c r="N72" i="43" s="1"/>
  <c r="M39" i="43"/>
  <c r="M72" i="43" s="1"/>
  <c r="L39" i="43"/>
  <c r="L72" i="43" s="1"/>
  <c r="K39" i="43"/>
  <c r="K72" i="43" s="1"/>
  <c r="J39" i="43"/>
  <c r="I39" i="43"/>
  <c r="I72" i="43" s="1"/>
  <c r="H39" i="43"/>
  <c r="G39" i="43"/>
  <c r="F39" i="43"/>
  <c r="F72" i="43" s="1"/>
  <c r="E39" i="43"/>
  <c r="E72" i="43" s="1"/>
  <c r="D39" i="43"/>
  <c r="D72" i="43" s="1"/>
  <c r="C39" i="43"/>
  <c r="C72" i="43" s="1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V72" i="42"/>
  <c r="Q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T64" i="42"/>
  <c r="S64" i="42"/>
  <c r="R64" i="42"/>
  <c r="Q64" i="42"/>
  <c r="P64" i="42"/>
  <c r="O64" i="42"/>
  <c r="O63" i="42" s="1"/>
  <c r="N64" i="42"/>
  <c r="M64" i="42"/>
  <c r="L64" i="42"/>
  <c r="K64" i="42"/>
  <c r="J64" i="42"/>
  <c r="J63" i="42" s="1"/>
  <c r="I64" i="42"/>
  <c r="H64" i="42"/>
  <c r="G64" i="42"/>
  <c r="G63" i="42" s="1"/>
  <c r="F64" i="42"/>
  <c r="E64" i="42"/>
  <c r="D64" i="42"/>
  <c r="C64" i="42"/>
  <c r="B64" i="42"/>
  <c r="B63" i="42" s="1"/>
  <c r="W63" i="42"/>
  <c r="R63" i="42"/>
  <c r="W39" i="42"/>
  <c r="W72" i="42" s="1"/>
  <c r="V39" i="42"/>
  <c r="U39" i="42"/>
  <c r="T39" i="42"/>
  <c r="T72" i="42" s="1"/>
  <c r="S39" i="42"/>
  <c r="R39" i="42"/>
  <c r="R90" i="42" s="1"/>
  <c r="Q39" i="42"/>
  <c r="P39" i="42"/>
  <c r="P72" i="42" s="1"/>
  <c r="O39" i="42"/>
  <c r="O72" i="42" s="1"/>
  <c r="N39" i="42"/>
  <c r="N90" i="42" s="1"/>
  <c r="M39" i="42"/>
  <c r="L39" i="42"/>
  <c r="L72" i="42" s="1"/>
  <c r="K39" i="42"/>
  <c r="J39" i="42"/>
  <c r="I39" i="42"/>
  <c r="I72" i="42" s="1"/>
  <c r="H39" i="42"/>
  <c r="H72" i="42" s="1"/>
  <c r="G39" i="42"/>
  <c r="G72" i="42" s="1"/>
  <c r="F39" i="42"/>
  <c r="F90" i="42" s="1"/>
  <c r="E39" i="42"/>
  <c r="D39" i="42"/>
  <c r="D72" i="42" s="1"/>
  <c r="C39" i="42"/>
  <c r="B39" i="42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W90" i="41"/>
  <c r="T90" i="41"/>
  <c r="O90" i="41"/>
  <c r="L90" i="41"/>
  <c r="D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T72" i="41"/>
  <c r="Q72" i="41"/>
  <c r="O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G63" i="41" s="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O63" i="41" s="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B63" i="41" s="1"/>
  <c r="W64" i="41"/>
  <c r="W63" i="41" s="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C64" i="41"/>
  <c r="B64" i="41"/>
  <c r="U63" i="41"/>
  <c r="W39" i="41"/>
  <c r="W72" i="41" s="1"/>
  <c r="V39" i="41"/>
  <c r="V90" i="41" s="1"/>
  <c r="U39" i="41"/>
  <c r="T39" i="41"/>
  <c r="T90" i="42" s="1"/>
  <c r="S39" i="41"/>
  <c r="R39" i="41"/>
  <c r="R72" i="41" s="1"/>
  <c r="Q39" i="41"/>
  <c r="Q90" i="41" s="1"/>
  <c r="P39" i="41"/>
  <c r="O39" i="41"/>
  <c r="N39" i="41"/>
  <c r="N90" i="41" s="1"/>
  <c r="M39" i="41"/>
  <c r="L39" i="41"/>
  <c r="L90" i="42" s="1"/>
  <c r="K39" i="41"/>
  <c r="J39" i="41"/>
  <c r="I39" i="41"/>
  <c r="I90" i="41" s="1"/>
  <c r="H39" i="41"/>
  <c r="G39" i="41"/>
  <c r="G72" i="41" s="1"/>
  <c r="F39" i="41"/>
  <c r="F90" i="41" s="1"/>
  <c r="E39" i="41"/>
  <c r="D39" i="41"/>
  <c r="C39" i="41"/>
  <c r="B39" i="4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V178" i="4" s="1"/>
  <c r="U33" i="40"/>
  <c r="U38" i="40" s="1"/>
  <c r="U178" i="4" s="1"/>
  <c r="T33" i="40"/>
  <c r="T38" i="40" s="1"/>
  <c r="T178" i="4" s="1"/>
  <c r="S33" i="40"/>
  <c r="S38" i="40" s="1"/>
  <c r="R33" i="40"/>
  <c r="R38" i="40" s="1"/>
  <c r="R178" i="4" s="1"/>
  <c r="Q33" i="40"/>
  <c r="Q38" i="40" s="1"/>
  <c r="P33" i="40"/>
  <c r="P38" i="40" s="1"/>
  <c r="O33" i="40"/>
  <c r="O38" i="40" s="1"/>
  <c r="O178" i="4" s="1"/>
  <c r="N33" i="40"/>
  <c r="N38" i="40" s="1"/>
  <c r="M33" i="40"/>
  <c r="M38" i="40" s="1"/>
  <c r="L33" i="40"/>
  <c r="L38" i="40" s="1"/>
  <c r="L178" i="4" s="1"/>
  <c r="K33" i="40"/>
  <c r="K38" i="40" s="1"/>
  <c r="J33" i="40"/>
  <c r="J38" i="40" s="1"/>
  <c r="J178" i="4" s="1"/>
  <c r="I33" i="40"/>
  <c r="I38" i="40" s="1"/>
  <c r="H33" i="40"/>
  <c r="H38" i="40" s="1"/>
  <c r="G33" i="40"/>
  <c r="G38" i="40" s="1"/>
  <c r="F33" i="40"/>
  <c r="F38" i="40" s="1"/>
  <c r="E33" i="40"/>
  <c r="E38" i="40" s="1"/>
  <c r="E178" i="4" s="1"/>
  <c r="D33" i="40"/>
  <c r="D38" i="40" s="1"/>
  <c r="D178" i="4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W63" i="39"/>
  <c r="V63" i="39"/>
  <c r="R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T60" i="39"/>
  <c r="M60" i="39"/>
  <c r="L60" i="39"/>
  <c r="H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S57" i="39"/>
  <c r="N57" i="39"/>
  <c r="J57" i="39"/>
  <c r="H57" i="39"/>
  <c r="F57" i="39"/>
  <c r="C57" i="39"/>
  <c r="B57" i="39"/>
  <c r="W56" i="39"/>
  <c r="V56" i="39"/>
  <c r="V51" i="39" s="1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R51" i="39" s="1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G51" i="39" s="1"/>
  <c r="F52" i="39"/>
  <c r="E52" i="39"/>
  <c r="D52" i="39"/>
  <c r="C52" i="39"/>
  <c r="C51" i="39" s="1"/>
  <c r="B52" i="39"/>
  <c r="B51" i="39" s="1"/>
  <c r="L51" i="39"/>
  <c r="K51" i="39"/>
  <c r="W27" i="39"/>
  <c r="V27" i="39"/>
  <c r="U27" i="39"/>
  <c r="U63" i="39" s="1"/>
  <c r="T27" i="39"/>
  <c r="T63" i="39" s="1"/>
  <c r="S27" i="39"/>
  <c r="R27" i="39"/>
  <c r="Q27" i="39"/>
  <c r="P27" i="39"/>
  <c r="P63" i="39" s="1"/>
  <c r="O27" i="39"/>
  <c r="O63" i="39" s="1"/>
  <c r="N27" i="39"/>
  <c r="N63" i="39" s="1"/>
  <c r="M27" i="39"/>
  <c r="M63" i="39" s="1"/>
  <c r="L27" i="39"/>
  <c r="L63" i="39" s="1"/>
  <c r="K27" i="39"/>
  <c r="J27" i="39"/>
  <c r="J63" i="39" s="1"/>
  <c r="I27" i="39"/>
  <c r="I63" i="39" s="1"/>
  <c r="H27" i="39"/>
  <c r="H63" i="39" s="1"/>
  <c r="G27" i="39"/>
  <c r="G80" i="39" s="1"/>
  <c r="F27" i="39"/>
  <c r="F63" i="39" s="1"/>
  <c r="E27" i="39"/>
  <c r="E63" i="39" s="1"/>
  <c r="D27" i="39"/>
  <c r="D63" i="39" s="1"/>
  <c r="C27" i="39"/>
  <c r="C63" i="39" s="1"/>
  <c r="B27" i="39"/>
  <c r="B63" i="39" s="1"/>
  <c r="W24" i="39"/>
  <c r="V24" i="39"/>
  <c r="V79" i="39" s="1"/>
  <c r="U24" i="39"/>
  <c r="U60" i="39" s="1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E79" i="39" s="1"/>
  <c r="D24" i="39"/>
  <c r="D60" i="39" s="1"/>
  <c r="C24" i="39"/>
  <c r="C79" i="39" s="1"/>
  <c r="B24" i="39"/>
  <c r="W16" i="39"/>
  <c r="V16" i="39"/>
  <c r="V57" i="39" s="1"/>
  <c r="U16" i="39"/>
  <c r="U57" i="39" s="1"/>
  <c r="T16" i="39"/>
  <c r="T57" i="39" s="1"/>
  <c r="S16" i="39"/>
  <c r="S78" i="39" s="1"/>
  <c r="R16" i="39"/>
  <c r="R57" i="39" s="1"/>
  <c r="Q16" i="39"/>
  <c r="Q57" i="39" s="1"/>
  <c r="P16" i="39"/>
  <c r="P57" i="39" s="1"/>
  <c r="O16" i="39"/>
  <c r="O57" i="39" s="1"/>
  <c r="N16" i="39"/>
  <c r="M16" i="39"/>
  <c r="M57" i="39" s="1"/>
  <c r="L16" i="39"/>
  <c r="L57" i="39" s="1"/>
  <c r="K16" i="39"/>
  <c r="J16" i="39"/>
  <c r="I16" i="39"/>
  <c r="I57" i="39" s="1"/>
  <c r="H16" i="39"/>
  <c r="G16" i="39"/>
  <c r="G57" i="39" s="1"/>
  <c r="F16" i="39"/>
  <c r="E16" i="39"/>
  <c r="D16" i="39"/>
  <c r="D57" i="39" s="1"/>
  <c r="C16" i="39"/>
  <c r="B16" i="39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U63" i="38"/>
  <c r="J63" i="38"/>
  <c r="H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C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F51" i="38" s="1"/>
  <c r="E55" i="38"/>
  <c r="E51" i="38" s="1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C51" i="38" s="1"/>
  <c r="B54" i="38"/>
  <c r="W53" i="38"/>
  <c r="V53" i="38"/>
  <c r="U53" i="38"/>
  <c r="T53" i="38"/>
  <c r="S53" i="38"/>
  <c r="R53" i="38"/>
  <c r="R51" i="38" s="1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V51" i="38" s="1"/>
  <c r="U52" i="38"/>
  <c r="U51" i="38" s="1"/>
  <c r="T52" i="38"/>
  <c r="S52" i="38"/>
  <c r="R52" i="38"/>
  <c r="Q52" i="38"/>
  <c r="P52" i="38"/>
  <c r="O52" i="38"/>
  <c r="N52" i="38"/>
  <c r="N51" i="38" s="1"/>
  <c r="M52" i="38"/>
  <c r="M51" i="38" s="1"/>
  <c r="L52" i="38"/>
  <c r="L51" i="38" s="1"/>
  <c r="K52" i="38"/>
  <c r="J52" i="38"/>
  <c r="I52" i="38"/>
  <c r="H52" i="38"/>
  <c r="G52" i="38"/>
  <c r="F52" i="38"/>
  <c r="E52" i="38"/>
  <c r="D52" i="38"/>
  <c r="C52" i="38"/>
  <c r="B52" i="38"/>
  <c r="W27" i="38"/>
  <c r="W63" i="38" s="1"/>
  <c r="V27" i="38"/>
  <c r="U27" i="38"/>
  <c r="T27" i="38"/>
  <c r="T63" i="38" s="1"/>
  <c r="S27" i="38"/>
  <c r="R27" i="38"/>
  <c r="R63" i="38" s="1"/>
  <c r="Q27" i="38"/>
  <c r="Q63" i="38" s="1"/>
  <c r="P27" i="38"/>
  <c r="O27" i="38"/>
  <c r="O63" i="38" s="1"/>
  <c r="N27" i="38"/>
  <c r="M27" i="38"/>
  <c r="M63" i="38" s="1"/>
  <c r="L27" i="38"/>
  <c r="K27" i="38"/>
  <c r="J27" i="38"/>
  <c r="I27" i="38"/>
  <c r="I63" i="38" s="1"/>
  <c r="H27" i="38"/>
  <c r="G27" i="38"/>
  <c r="G63" i="38" s="1"/>
  <c r="F27" i="38"/>
  <c r="E27" i="38"/>
  <c r="D27" i="38"/>
  <c r="C27" i="38"/>
  <c r="C63" i="38" s="1"/>
  <c r="B27" i="38"/>
  <c r="B63" i="38" s="1"/>
  <c r="W24" i="38"/>
  <c r="V24" i="38"/>
  <c r="V79" i="38" s="1"/>
  <c r="U24" i="38"/>
  <c r="U60" i="38" s="1"/>
  <c r="T24" i="38"/>
  <c r="S24" i="38"/>
  <c r="S60" i="38" s="1"/>
  <c r="R24" i="38"/>
  <c r="Q24" i="38"/>
  <c r="P24" i="38"/>
  <c r="P60" i="38" s="1"/>
  <c r="O24" i="38"/>
  <c r="O60" i="38" s="1"/>
  <c r="N24" i="38"/>
  <c r="M24" i="38"/>
  <c r="L24" i="38"/>
  <c r="K24" i="38"/>
  <c r="K79" i="38" s="1"/>
  <c r="J24" i="38"/>
  <c r="I24" i="38"/>
  <c r="H24" i="38"/>
  <c r="H60" i="38" s="1"/>
  <c r="G24" i="38"/>
  <c r="G60" i="38" s="1"/>
  <c r="F24" i="38"/>
  <c r="E24" i="38"/>
  <c r="E79" i="38" s="1"/>
  <c r="D24" i="38"/>
  <c r="C24" i="38"/>
  <c r="B24" i="38"/>
  <c r="W16" i="38"/>
  <c r="W57" i="38" s="1"/>
  <c r="V16" i="38"/>
  <c r="V57" i="38" s="1"/>
  <c r="U16" i="38"/>
  <c r="U57" i="38" s="1"/>
  <c r="T16" i="38"/>
  <c r="T57" i="38" s="1"/>
  <c r="S16" i="38"/>
  <c r="S57" i="38" s="1"/>
  <c r="R16" i="38"/>
  <c r="R78" i="38" s="1"/>
  <c r="Q16" i="38"/>
  <c r="Q57" i="38" s="1"/>
  <c r="P16" i="38"/>
  <c r="P57" i="38" s="1"/>
  <c r="O16" i="38"/>
  <c r="O57" i="38" s="1"/>
  <c r="N16" i="38"/>
  <c r="N57" i="38" s="1"/>
  <c r="M16" i="38"/>
  <c r="M57" i="38" s="1"/>
  <c r="L16" i="38"/>
  <c r="L57" i="38" s="1"/>
  <c r="K16" i="38"/>
  <c r="K57" i="38" s="1"/>
  <c r="J16" i="38"/>
  <c r="J57" i="38" s="1"/>
  <c r="I16" i="38"/>
  <c r="I57" i="38" s="1"/>
  <c r="H16" i="38"/>
  <c r="H57" i="38" s="1"/>
  <c r="G16" i="38"/>
  <c r="G57" i="38" s="1"/>
  <c r="F16" i="38"/>
  <c r="F57" i="38" s="1"/>
  <c r="E16" i="38"/>
  <c r="E78" i="38" s="1"/>
  <c r="D16" i="38"/>
  <c r="C16" i="38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I80" i="37"/>
  <c r="U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I63" i="37"/>
  <c r="E63" i="37"/>
  <c r="D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W60" i="37"/>
  <c r="D60" i="37"/>
  <c r="B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U57" i="37"/>
  <c r="P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J51" i="37" s="1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D51" i="37" s="1"/>
  <c r="C54" i="37"/>
  <c r="B54" i="37"/>
  <c r="B51" i="37" s="1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T51" i="37" s="1"/>
  <c r="S52" i="37"/>
  <c r="R52" i="37"/>
  <c r="R51" i="37" s="1"/>
  <c r="Q52" i="37"/>
  <c r="P52" i="37"/>
  <c r="O52" i="37"/>
  <c r="N52" i="37"/>
  <c r="N51" i="37" s="1"/>
  <c r="M52" i="37"/>
  <c r="L52" i="37"/>
  <c r="L51" i="37" s="1"/>
  <c r="K52" i="37"/>
  <c r="J52" i="37"/>
  <c r="I52" i="37"/>
  <c r="H52" i="37"/>
  <c r="G52" i="37"/>
  <c r="F52" i="37"/>
  <c r="E52" i="37"/>
  <c r="D52" i="37"/>
  <c r="C52" i="37"/>
  <c r="B52" i="37"/>
  <c r="W27" i="37"/>
  <c r="W63" i="37" s="1"/>
  <c r="V27" i="37"/>
  <c r="V80" i="39" s="1"/>
  <c r="U27" i="37"/>
  <c r="U80" i="38" s="1"/>
  <c r="T27" i="37"/>
  <c r="T80" i="37" s="1"/>
  <c r="S27" i="37"/>
  <c r="R27" i="37"/>
  <c r="R80" i="37" s="1"/>
  <c r="Q27" i="37"/>
  <c r="P27" i="37"/>
  <c r="P63" i="37" s="1"/>
  <c r="O27" i="37"/>
  <c r="O63" i="37" s="1"/>
  <c r="N27" i="37"/>
  <c r="N63" i="37" s="1"/>
  <c r="M27" i="37"/>
  <c r="M80" i="38" s="1"/>
  <c r="L27" i="37"/>
  <c r="L80" i="37" s="1"/>
  <c r="K27" i="37"/>
  <c r="J27" i="37"/>
  <c r="I27" i="37"/>
  <c r="H27" i="37"/>
  <c r="H63" i="37" s="1"/>
  <c r="G27" i="37"/>
  <c r="G63" i="37" s="1"/>
  <c r="F27" i="37"/>
  <c r="F63" i="37" s="1"/>
  <c r="E27" i="37"/>
  <c r="E80" i="37" s="1"/>
  <c r="D27" i="37"/>
  <c r="D80" i="37" s="1"/>
  <c r="C27" i="37"/>
  <c r="B27" i="37"/>
  <c r="B80" i="37" s="1"/>
  <c r="W24" i="37"/>
  <c r="W79" i="37" s="1"/>
  <c r="V24" i="37"/>
  <c r="V79" i="37" s="1"/>
  <c r="U24" i="37"/>
  <c r="T24" i="37"/>
  <c r="T79" i="39" s="1"/>
  <c r="S24" i="37"/>
  <c r="S79" i="38" s="1"/>
  <c r="R24" i="37"/>
  <c r="R79" i="37" s="1"/>
  <c r="Q24" i="37"/>
  <c r="P24" i="37"/>
  <c r="P79" i="37" s="1"/>
  <c r="O24" i="37"/>
  <c r="O79" i="38" s="1"/>
  <c r="N24" i="37"/>
  <c r="N79" i="37" s="1"/>
  <c r="M24" i="37"/>
  <c r="M79" i="37" s="1"/>
  <c r="L24" i="37"/>
  <c r="L79" i="39" s="1"/>
  <c r="K24" i="37"/>
  <c r="K79" i="37" s="1"/>
  <c r="J24" i="37"/>
  <c r="J79" i="37" s="1"/>
  <c r="I24" i="37"/>
  <c r="H24" i="37"/>
  <c r="H79" i="37" s="1"/>
  <c r="G24" i="37"/>
  <c r="G79" i="38" s="1"/>
  <c r="F24" i="37"/>
  <c r="F79" i="37" s="1"/>
  <c r="E24" i="37"/>
  <c r="E79" i="37" s="1"/>
  <c r="D24" i="37"/>
  <c r="C24" i="37"/>
  <c r="C79" i="38" s="1"/>
  <c r="B24" i="37"/>
  <c r="B79" i="37" s="1"/>
  <c r="W16" i="37"/>
  <c r="V16" i="37"/>
  <c r="U16" i="37"/>
  <c r="T16" i="37"/>
  <c r="T57" i="37" s="1"/>
  <c r="S16" i="37"/>
  <c r="S57" i="37" s="1"/>
  <c r="R16" i="37"/>
  <c r="R57" i="37" s="1"/>
  <c r="Q16" i="37"/>
  <c r="Q78" i="37" s="1"/>
  <c r="P16" i="37"/>
  <c r="P78" i="37" s="1"/>
  <c r="O16" i="37"/>
  <c r="N16" i="37"/>
  <c r="N78" i="37" s="1"/>
  <c r="M16" i="37"/>
  <c r="M57" i="37" s="1"/>
  <c r="L16" i="37"/>
  <c r="L57" i="37" s="1"/>
  <c r="K16" i="37"/>
  <c r="K57" i="37" s="1"/>
  <c r="J16" i="37"/>
  <c r="J78" i="39" s="1"/>
  <c r="I16" i="37"/>
  <c r="I78" i="37" s="1"/>
  <c r="H16" i="37"/>
  <c r="H78" i="37" s="1"/>
  <c r="G16" i="37"/>
  <c r="F16" i="37"/>
  <c r="F78" i="37" s="1"/>
  <c r="E16" i="37"/>
  <c r="E57" i="37" s="1"/>
  <c r="D16" i="37"/>
  <c r="D57" i="37" s="1"/>
  <c r="C16" i="37"/>
  <c r="C57" i="37" s="1"/>
  <c r="B16" i="37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V177" i="4" s="1"/>
  <c r="U33" i="36"/>
  <c r="U38" i="36" s="1"/>
  <c r="T33" i="36"/>
  <c r="T38" i="36" s="1"/>
  <c r="S33" i="36"/>
  <c r="S38" i="36" s="1"/>
  <c r="S177" i="4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K177" i="4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J51" i="35" s="1"/>
  <c r="I64" i="35"/>
  <c r="H64" i="35"/>
  <c r="G64" i="35"/>
  <c r="F64" i="35"/>
  <c r="E64" i="35"/>
  <c r="D64" i="35"/>
  <c r="C64" i="35"/>
  <c r="B64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W60" i="35"/>
  <c r="O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H57" i="35"/>
  <c r="W56" i="35"/>
  <c r="V56" i="35"/>
  <c r="U56" i="35"/>
  <c r="T56" i="35"/>
  <c r="S56" i="35"/>
  <c r="R56" i="35"/>
  <c r="R51" i="35" s="1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L51" i="35" s="1"/>
  <c r="K54" i="35"/>
  <c r="K51" i="35" s="1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V51" i="35" s="1"/>
  <c r="U52" i="35"/>
  <c r="U51" i="35" s="1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T51" i="35"/>
  <c r="H51" i="35"/>
  <c r="B51" i="35"/>
  <c r="W27" i="35"/>
  <c r="W63" i="35" s="1"/>
  <c r="V27" i="35"/>
  <c r="V63" i="35" s="1"/>
  <c r="U27" i="35"/>
  <c r="T27" i="35"/>
  <c r="T63" i="35" s="1"/>
  <c r="S27" i="35"/>
  <c r="S63" i="35" s="1"/>
  <c r="R27" i="35"/>
  <c r="R63" i="35" s="1"/>
  <c r="Q27" i="35"/>
  <c r="Q63" i="35" s="1"/>
  <c r="P27" i="35"/>
  <c r="P63" i="35" s="1"/>
  <c r="O27" i="35"/>
  <c r="O63" i="35" s="1"/>
  <c r="N27" i="35"/>
  <c r="N63" i="35" s="1"/>
  <c r="M27" i="35"/>
  <c r="L27" i="35"/>
  <c r="L63" i="35" s="1"/>
  <c r="K27" i="35"/>
  <c r="K63" i="35" s="1"/>
  <c r="J27" i="35"/>
  <c r="J63" i="35" s="1"/>
  <c r="I27" i="35"/>
  <c r="I63" i="35" s="1"/>
  <c r="H27" i="35"/>
  <c r="G27" i="35"/>
  <c r="G63" i="35" s="1"/>
  <c r="F27" i="35"/>
  <c r="F63" i="35" s="1"/>
  <c r="E27" i="35"/>
  <c r="D27" i="35"/>
  <c r="D63" i="35" s="1"/>
  <c r="C27" i="35"/>
  <c r="C63" i="35" s="1"/>
  <c r="B27" i="35"/>
  <c r="W24" i="35"/>
  <c r="V24" i="35"/>
  <c r="U24" i="35"/>
  <c r="T24" i="35"/>
  <c r="S24" i="35"/>
  <c r="R24" i="35"/>
  <c r="R60" i="35" s="1"/>
  <c r="Q24" i="35"/>
  <c r="P24" i="35"/>
  <c r="O24" i="35"/>
  <c r="N24" i="35"/>
  <c r="M24" i="35"/>
  <c r="L24" i="35"/>
  <c r="K24" i="35"/>
  <c r="J24" i="35"/>
  <c r="J60" i="35" s="1"/>
  <c r="I24" i="35"/>
  <c r="I60" i="35" s="1"/>
  <c r="H24" i="35"/>
  <c r="G24" i="35"/>
  <c r="F24" i="35"/>
  <c r="E24" i="35"/>
  <c r="D24" i="35"/>
  <c r="C24" i="35"/>
  <c r="B24" i="35"/>
  <c r="B60" i="35" s="1"/>
  <c r="W16" i="35"/>
  <c r="W57" i="35" s="1"/>
  <c r="V16" i="35"/>
  <c r="U16" i="35"/>
  <c r="U57" i="35" s="1"/>
  <c r="T16" i="35"/>
  <c r="T57" i="35" s="1"/>
  <c r="S16" i="35"/>
  <c r="R16" i="35"/>
  <c r="R57" i="35" s="1"/>
  <c r="Q16" i="35"/>
  <c r="P16" i="35"/>
  <c r="P57" i="35" s="1"/>
  <c r="O16" i="35"/>
  <c r="O57" i="35" s="1"/>
  <c r="N16" i="35"/>
  <c r="N57" i="35" s="1"/>
  <c r="M16" i="35"/>
  <c r="M57" i="35" s="1"/>
  <c r="L16" i="35"/>
  <c r="K16" i="35"/>
  <c r="J16" i="35"/>
  <c r="J57" i="35" s="1"/>
  <c r="I16" i="35"/>
  <c r="H16" i="35"/>
  <c r="G16" i="35"/>
  <c r="G57" i="35" s="1"/>
  <c r="F16" i="35"/>
  <c r="F57" i="35" s="1"/>
  <c r="E16" i="35"/>
  <c r="E57" i="35" s="1"/>
  <c r="D16" i="35"/>
  <c r="C16" i="35"/>
  <c r="B16" i="35"/>
  <c r="B57" i="35" s="1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Q63" i="34"/>
  <c r="P63" i="34"/>
  <c r="H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M57" i="34"/>
  <c r="L57" i="34"/>
  <c r="E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M51" i="34" s="1"/>
  <c r="L53" i="34"/>
  <c r="K53" i="34"/>
  <c r="J53" i="34"/>
  <c r="I53" i="34"/>
  <c r="H53" i="34"/>
  <c r="G53" i="34"/>
  <c r="F53" i="34"/>
  <c r="E53" i="34"/>
  <c r="D53" i="34"/>
  <c r="C53" i="34"/>
  <c r="B53" i="34"/>
  <c r="W52" i="34"/>
  <c r="V52" i="34"/>
  <c r="U52" i="34"/>
  <c r="T52" i="34"/>
  <c r="S52" i="34"/>
  <c r="R52" i="34"/>
  <c r="R51" i="34" s="1"/>
  <c r="Q52" i="34"/>
  <c r="Q51" i="34" s="1"/>
  <c r="P52" i="34"/>
  <c r="O52" i="34"/>
  <c r="N52" i="34"/>
  <c r="M52" i="34"/>
  <c r="L52" i="34"/>
  <c r="K52" i="34"/>
  <c r="J52" i="34"/>
  <c r="J51" i="34" s="1"/>
  <c r="I52" i="34"/>
  <c r="I51" i="34" s="1"/>
  <c r="H52" i="34"/>
  <c r="H51" i="34" s="1"/>
  <c r="G52" i="34"/>
  <c r="F52" i="34"/>
  <c r="E52" i="34"/>
  <c r="D52" i="34"/>
  <c r="C52" i="34"/>
  <c r="B52" i="34"/>
  <c r="W27" i="34"/>
  <c r="V27" i="34"/>
  <c r="U27" i="34"/>
  <c r="U63" i="34" s="1"/>
  <c r="T27" i="34"/>
  <c r="T63" i="34" s="1"/>
  <c r="S27" i="34"/>
  <c r="S63" i="34" s="1"/>
  <c r="R27" i="34"/>
  <c r="R63" i="34" s="1"/>
  <c r="Q27" i="34"/>
  <c r="P27" i="34"/>
  <c r="P80" i="34" s="1"/>
  <c r="O27" i="34"/>
  <c r="O80" i="34" s="1"/>
  <c r="N27" i="34"/>
  <c r="M27" i="34"/>
  <c r="M63" i="34" s="1"/>
  <c r="L27" i="34"/>
  <c r="L63" i="34" s="1"/>
  <c r="K27" i="34"/>
  <c r="K63" i="34" s="1"/>
  <c r="J27" i="34"/>
  <c r="J63" i="34" s="1"/>
  <c r="I27" i="34"/>
  <c r="I63" i="34" s="1"/>
  <c r="H27" i="34"/>
  <c r="G27" i="34"/>
  <c r="F27" i="34"/>
  <c r="E27" i="34"/>
  <c r="E63" i="34" s="1"/>
  <c r="D27" i="34"/>
  <c r="D63" i="34" s="1"/>
  <c r="C27" i="34"/>
  <c r="C63" i="34" s="1"/>
  <c r="B27" i="34"/>
  <c r="B63" i="34" s="1"/>
  <c r="W24" i="34"/>
  <c r="V24" i="34"/>
  <c r="V60" i="34" s="1"/>
  <c r="U24" i="34"/>
  <c r="U60" i="34" s="1"/>
  <c r="T24" i="34"/>
  <c r="S24" i="34"/>
  <c r="R24" i="34"/>
  <c r="R60" i="34" s="1"/>
  <c r="Q24" i="34"/>
  <c r="P24" i="34"/>
  <c r="P60" i="34" s="1"/>
  <c r="O24" i="34"/>
  <c r="N24" i="34"/>
  <c r="N60" i="34" s="1"/>
  <c r="M24" i="34"/>
  <c r="M60" i="34" s="1"/>
  <c r="L24" i="34"/>
  <c r="K24" i="34"/>
  <c r="J24" i="34"/>
  <c r="J79" i="34" s="1"/>
  <c r="I24" i="34"/>
  <c r="H24" i="34"/>
  <c r="H79" i="34" s="1"/>
  <c r="G24" i="34"/>
  <c r="F24" i="34"/>
  <c r="F60" i="34" s="1"/>
  <c r="E24" i="34"/>
  <c r="E60" i="34" s="1"/>
  <c r="D24" i="34"/>
  <c r="C24" i="34"/>
  <c r="C60" i="34" s="1"/>
  <c r="B24" i="34"/>
  <c r="B60" i="34" s="1"/>
  <c r="W16" i="34"/>
  <c r="V16" i="34"/>
  <c r="V78" i="34" s="1"/>
  <c r="U16" i="34"/>
  <c r="U57" i="34" s="1"/>
  <c r="T16" i="34"/>
  <c r="T57" i="34" s="1"/>
  <c r="S16" i="34"/>
  <c r="R16" i="34"/>
  <c r="Q16" i="34"/>
  <c r="Q57" i="34" s="1"/>
  <c r="P16" i="34"/>
  <c r="P57" i="34" s="1"/>
  <c r="O16" i="34"/>
  <c r="N16" i="34"/>
  <c r="N78" i="34" s="1"/>
  <c r="M16" i="34"/>
  <c r="L16" i="34"/>
  <c r="K16" i="34"/>
  <c r="J16" i="34"/>
  <c r="I16" i="34"/>
  <c r="I57" i="34" s="1"/>
  <c r="H16" i="34"/>
  <c r="H57" i="34" s="1"/>
  <c r="G16" i="34"/>
  <c r="G57" i="34" s="1"/>
  <c r="F16" i="34"/>
  <c r="F78" i="34" s="1"/>
  <c r="E16" i="34"/>
  <c r="D16" i="34"/>
  <c r="D78" i="34" s="1"/>
  <c r="C16" i="34"/>
  <c r="C78" i="34" s="1"/>
  <c r="B16" i="34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K80" i="33"/>
  <c r="I80" i="33"/>
  <c r="O79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H51" i="33" s="1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O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W60" i="33"/>
  <c r="R60" i="33"/>
  <c r="O60" i="33"/>
  <c r="J60" i="33"/>
  <c r="I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T57" i="33"/>
  <c r="D57" i="33"/>
  <c r="C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P51" i="33" s="1"/>
  <c r="O53" i="33"/>
  <c r="O51" i="33" s="1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E51" i="33" s="1"/>
  <c r="D52" i="33"/>
  <c r="C52" i="33"/>
  <c r="B52" i="33"/>
  <c r="W27" i="33"/>
  <c r="W80" i="33" s="1"/>
  <c r="V27" i="33"/>
  <c r="U27" i="33"/>
  <c r="U80" i="33" s="1"/>
  <c r="T27" i="33"/>
  <c r="T63" i="33" s="1"/>
  <c r="S27" i="33"/>
  <c r="S63" i="33" s="1"/>
  <c r="R27" i="33"/>
  <c r="R63" i="33" s="1"/>
  <c r="Q27" i="33"/>
  <c r="Q63" i="33" s="1"/>
  <c r="P27" i="33"/>
  <c r="P80" i="33" s="1"/>
  <c r="O27" i="33"/>
  <c r="O80" i="33" s="1"/>
  <c r="N27" i="33"/>
  <c r="M27" i="33"/>
  <c r="M80" i="33" s="1"/>
  <c r="L27" i="33"/>
  <c r="K27" i="33"/>
  <c r="K63" i="33" s="1"/>
  <c r="J27" i="33"/>
  <c r="J63" i="33" s="1"/>
  <c r="I27" i="33"/>
  <c r="I63" i="33" s="1"/>
  <c r="H27" i="33"/>
  <c r="H80" i="33" s="1"/>
  <c r="G27" i="33"/>
  <c r="G80" i="33" s="1"/>
  <c r="F27" i="33"/>
  <c r="E27" i="33"/>
  <c r="E80" i="33" s="1"/>
  <c r="D27" i="33"/>
  <c r="D63" i="33" s="1"/>
  <c r="C27" i="33"/>
  <c r="C80" i="33" s="1"/>
  <c r="B27" i="33"/>
  <c r="B63" i="33" s="1"/>
  <c r="W24" i="33"/>
  <c r="W79" i="33" s="1"/>
  <c r="V24" i="33"/>
  <c r="V79" i="33" s="1"/>
  <c r="U24" i="33"/>
  <c r="U79" i="33" s="1"/>
  <c r="T24" i="33"/>
  <c r="S24" i="33"/>
  <c r="R24" i="33"/>
  <c r="Q24" i="33"/>
  <c r="Q60" i="33" s="1"/>
  <c r="P24" i="33"/>
  <c r="P79" i="33" s="1"/>
  <c r="O24" i="33"/>
  <c r="N24" i="33"/>
  <c r="N79" i="33" s="1"/>
  <c r="M24" i="33"/>
  <c r="M79" i="33" s="1"/>
  <c r="L24" i="33"/>
  <c r="K24" i="33"/>
  <c r="J24" i="33"/>
  <c r="J79" i="33" s="1"/>
  <c r="I24" i="33"/>
  <c r="I79" i="33" s="1"/>
  <c r="H24" i="33"/>
  <c r="H79" i="33" s="1"/>
  <c r="G24" i="33"/>
  <c r="G79" i="33" s="1"/>
  <c r="F24" i="33"/>
  <c r="F79" i="33" s="1"/>
  <c r="E24" i="33"/>
  <c r="E79" i="33" s="1"/>
  <c r="D24" i="33"/>
  <c r="C24" i="33"/>
  <c r="B24" i="33"/>
  <c r="W16" i="33"/>
  <c r="W78" i="33" s="1"/>
  <c r="V16" i="33"/>
  <c r="V57" i="33" s="1"/>
  <c r="U16" i="33"/>
  <c r="U57" i="33" s="1"/>
  <c r="T16" i="33"/>
  <c r="T78" i="33" s="1"/>
  <c r="S16" i="33"/>
  <c r="S78" i="33" s="1"/>
  <c r="R16" i="33"/>
  <c r="Q16" i="33"/>
  <c r="Q78" i="33" s="1"/>
  <c r="P16" i="33"/>
  <c r="P57" i="33" s="1"/>
  <c r="O16" i="33"/>
  <c r="O57" i="33" s="1"/>
  <c r="N16" i="33"/>
  <c r="N57" i="33" s="1"/>
  <c r="M16" i="33"/>
  <c r="M57" i="33" s="1"/>
  <c r="L16" i="33"/>
  <c r="L78" i="33" s="1"/>
  <c r="K16" i="33"/>
  <c r="K78" i="33" s="1"/>
  <c r="J16" i="33"/>
  <c r="I16" i="33"/>
  <c r="I78" i="33" s="1"/>
  <c r="H16" i="33"/>
  <c r="H57" i="33" s="1"/>
  <c r="G16" i="33"/>
  <c r="G57" i="33" s="1"/>
  <c r="F16" i="33"/>
  <c r="F57" i="33" s="1"/>
  <c r="E16" i="33"/>
  <c r="E78" i="35" s="1"/>
  <c r="D16" i="33"/>
  <c r="D78" i="33" s="1"/>
  <c r="C16" i="33"/>
  <c r="C78" i="33" s="1"/>
  <c r="B16" i="33"/>
  <c r="A1" i="33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V176" i="4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G176" i="4" s="1"/>
  <c r="F33" i="32"/>
  <c r="F38" i="32" s="1"/>
  <c r="E33" i="32"/>
  <c r="E38" i="32" s="1"/>
  <c r="D33" i="32"/>
  <c r="D38" i="32" s="1"/>
  <c r="D176" i="4" s="1"/>
  <c r="C33" i="32"/>
  <c r="C38" i="32" s="1"/>
  <c r="B33" i="32"/>
  <c r="B38" i="32" s="1"/>
  <c r="B176" i="4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K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T94" i="31"/>
  <c r="M94" i="31"/>
  <c r="L94" i="31"/>
  <c r="D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T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W84" i="31" s="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S85" i="31"/>
  <c r="R85" i="31"/>
  <c r="Q85" i="31"/>
  <c r="Q84" i="31" s="1"/>
  <c r="P85" i="31"/>
  <c r="P84" i="31" s="1"/>
  <c r="O85" i="31"/>
  <c r="N85" i="31"/>
  <c r="M85" i="31"/>
  <c r="L85" i="31"/>
  <c r="K85" i="31"/>
  <c r="J85" i="31"/>
  <c r="I85" i="31"/>
  <c r="I84" i="31" s="1"/>
  <c r="H85" i="31"/>
  <c r="H84" i="31" s="1"/>
  <c r="G85" i="31"/>
  <c r="F85" i="31"/>
  <c r="E85" i="31"/>
  <c r="D85" i="31"/>
  <c r="C85" i="31"/>
  <c r="B85" i="31"/>
  <c r="W66" i="31"/>
  <c r="V66" i="31"/>
  <c r="V105" i="31" s="1"/>
  <c r="U66" i="31"/>
  <c r="U105" i="31" s="1"/>
  <c r="T66" i="31"/>
  <c r="S66" i="31"/>
  <c r="S105" i="31" s="1"/>
  <c r="R66" i="31"/>
  <c r="R105" i="31" s="1"/>
  <c r="Q66" i="31"/>
  <c r="P66" i="31"/>
  <c r="P105" i="31" s="1"/>
  <c r="O66" i="31"/>
  <c r="N66" i="31"/>
  <c r="N105" i="31" s="1"/>
  <c r="M66" i="31"/>
  <c r="M105" i="31" s="1"/>
  <c r="L66" i="31"/>
  <c r="K66" i="31"/>
  <c r="J66" i="31"/>
  <c r="J105" i="31" s="1"/>
  <c r="I66" i="31"/>
  <c r="I105" i="31" s="1"/>
  <c r="H66" i="31"/>
  <c r="H105" i="31" s="1"/>
  <c r="G66" i="31"/>
  <c r="G105" i="31" s="1"/>
  <c r="F66" i="31"/>
  <c r="F105" i="31" s="1"/>
  <c r="E66" i="31"/>
  <c r="E105" i="31" s="1"/>
  <c r="D66" i="31"/>
  <c r="C66" i="31"/>
  <c r="C105" i="31" s="1"/>
  <c r="B66" i="31"/>
  <c r="W45" i="31"/>
  <c r="W99" i="31" s="1"/>
  <c r="V45" i="31"/>
  <c r="V99" i="31" s="1"/>
  <c r="U45" i="31"/>
  <c r="U99" i="31" s="1"/>
  <c r="T45" i="31"/>
  <c r="T99" i="31" s="1"/>
  <c r="S45" i="31"/>
  <c r="S99" i="31" s="1"/>
  <c r="R45" i="31"/>
  <c r="R99" i="31" s="1"/>
  <c r="Q45" i="31"/>
  <c r="Q122" i="31" s="1"/>
  <c r="P45" i="31"/>
  <c r="P99" i="31" s="1"/>
  <c r="O45" i="31"/>
  <c r="O99" i="31" s="1"/>
  <c r="N45" i="31"/>
  <c r="N99" i="31" s="1"/>
  <c r="M45" i="31"/>
  <c r="L45" i="31"/>
  <c r="L99" i="31" s="1"/>
  <c r="K45" i="31"/>
  <c r="K99" i="31" s="1"/>
  <c r="J45" i="31"/>
  <c r="J99" i="31" s="1"/>
  <c r="I45" i="31"/>
  <c r="H45" i="31"/>
  <c r="H99" i="31" s="1"/>
  <c r="G45" i="31"/>
  <c r="G99" i="31" s="1"/>
  <c r="F45" i="31"/>
  <c r="F99" i="31" s="1"/>
  <c r="E45" i="31"/>
  <c r="E99" i="31" s="1"/>
  <c r="D45" i="31"/>
  <c r="D99" i="31" s="1"/>
  <c r="C45" i="31"/>
  <c r="C99" i="31" s="1"/>
  <c r="B45" i="31"/>
  <c r="B99" i="31" s="1"/>
  <c r="W25" i="31"/>
  <c r="W94" i="31" s="1"/>
  <c r="V25" i="31"/>
  <c r="U25" i="31"/>
  <c r="U94" i="31" s="1"/>
  <c r="T25" i="31"/>
  <c r="S25" i="31"/>
  <c r="S94" i="31" s="1"/>
  <c r="R25" i="31"/>
  <c r="Q25" i="31"/>
  <c r="P25" i="31"/>
  <c r="P94" i="31" s="1"/>
  <c r="O25" i="31"/>
  <c r="O94" i="31" s="1"/>
  <c r="N25" i="31"/>
  <c r="M25" i="31"/>
  <c r="L25" i="31"/>
  <c r="K25" i="31"/>
  <c r="K94" i="31" s="1"/>
  <c r="J25" i="31"/>
  <c r="J94" i="31" s="1"/>
  <c r="I25" i="31"/>
  <c r="I94" i="31" s="1"/>
  <c r="H25" i="31"/>
  <c r="H94" i="31" s="1"/>
  <c r="G25" i="31"/>
  <c r="G94" i="31" s="1"/>
  <c r="F25" i="31"/>
  <c r="E25" i="31"/>
  <c r="E94" i="31" s="1"/>
  <c r="D25" i="31"/>
  <c r="C25" i="31"/>
  <c r="B25" i="31"/>
  <c r="W16" i="31"/>
  <c r="V16" i="31"/>
  <c r="U16" i="31"/>
  <c r="U90" i="31" s="1"/>
  <c r="T16" i="31"/>
  <c r="S16" i="31"/>
  <c r="S90" i="31" s="1"/>
  <c r="R16" i="31"/>
  <c r="R90" i="31" s="1"/>
  <c r="Q16" i="31"/>
  <c r="Q90" i="31" s="1"/>
  <c r="P16" i="31"/>
  <c r="P90" i="31" s="1"/>
  <c r="O16" i="31"/>
  <c r="O119" i="31" s="1"/>
  <c r="N16" i="31"/>
  <c r="M16" i="31"/>
  <c r="M90" i="31" s="1"/>
  <c r="L16" i="31"/>
  <c r="L90" i="31" s="1"/>
  <c r="K16" i="31"/>
  <c r="J16" i="31"/>
  <c r="J90" i="31" s="1"/>
  <c r="I16" i="31"/>
  <c r="H16" i="31"/>
  <c r="G16" i="31"/>
  <c r="F16" i="31"/>
  <c r="E16" i="31"/>
  <c r="E119" i="31" s="1"/>
  <c r="D16" i="31"/>
  <c r="D90" i="31" s="1"/>
  <c r="C16" i="31"/>
  <c r="C90" i="31" s="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W105" i="30"/>
  <c r="U105" i="30"/>
  <c r="E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D99" i="30"/>
  <c r="C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U94" i="30"/>
  <c r="R94" i="30"/>
  <c r="Q94" i="30"/>
  <c r="M94" i="30"/>
  <c r="I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Q90" i="30"/>
  <c r="O90" i="30"/>
  <c r="G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N84" i="30" s="1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V84" i="30" s="1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F84" i="30" s="1"/>
  <c r="E86" i="30"/>
  <c r="D86" i="30"/>
  <c r="C86" i="30"/>
  <c r="B86" i="30"/>
  <c r="W85" i="30"/>
  <c r="V85" i="30"/>
  <c r="U85" i="30"/>
  <c r="T85" i="30"/>
  <c r="S85" i="30"/>
  <c r="R85" i="30"/>
  <c r="Q85" i="30"/>
  <c r="P85" i="30"/>
  <c r="P84" i="30" s="1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W66" i="30"/>
  <c r="W123" i="30" s="1"/>
  <c r="V66" i="30"/>
  <c r="U66" i="30"/>
  <c r="T66" i="30"/>
  <c r="S66" i="30"/>
  <c r="R66" i="30"/>
  <c r="R123" i="30" s="1"/>
  <c r="Q66" i="30"/>
  <c r="Q105" i="30" s="1"/>
  <c r="P66" i="30"/>
  <c r="P105" i="30" s="1"/>
  <c r="O66" i="30"/>
  <c r="O105" i="30" s="1"/>
  <c r="N66" i="30"/>
  <c r="M66" i="30"/>
  <c r="M105" i="30" s="1"/>
  <c r="L66" i="30"/>
  <c r="K66" i="30"/>
  <c r="J66" i="30"/>
  <c r="I66" i="30"/>
  <c r="I105" i="30" s="1"/>
  <c r="H66" i="30"/>
  <c r="H105" i="30" s="1"/>
  <c r="G66" i="30"/>
  <c r="G105" i="30" s="1"/>
  <c r="F66" i="30"/>
  <c r="E66" i="30"/>
  <c r="D66" i="30"/>
  <c r="C66" i="30"/>
  <c r="B66" i="30"/>
  <c r="B123" i="30" s="1"/>
  <c r="W45" i="30"/>
  <c r="W99" i="30" s="1"/>
  <c r="V45" i="30"/>
  <c r="U45" i="30"/>
  <c r="U122" i="30" s="1"/>
  <c r="T45" i="30"/>
  <c r="T99" i="30" s="1"/>
  <c r="S45" i="30"/>
  <c r="S99" i="30" s="1"/>
  <c r="R45" i="30"/>
  <c r="Q45" i="30"/>
  <c r="P45" i="30"/>
  <c r="P122" i="30" s="1"/>
  <c r="O45" i="30"/>
  <c r="O99" i="30" s="1"/>
  <c r="N45" i="30"/>
  <c r="M45" i="30"/>
  <c r="L45" i="30"/>
  <c r="L99" i="30" s="1"/>
  <c r="K45" i="30"/>
  <c r="K99" i="30" s="1"/>
  <c r="J45" i="30"/>
  <c r="I45" i="30"/>
  <c r="H45" i="30"/>
  <c r="G45" i="30"/>
  <c r="G99" i="30" s="1"/>
  <c r="F45" i="30"/>
  <c r="E45" i="30"/>
  <c r="D45" i="30"/>
  <c r="C45" i="30"/>
  <c r="B45" i="30"/>
  <c r="W25" i="30"/>
  <c r="V25" i="30"/>
  <c r="U25" i="30"/>
  <c r="T25" i="30"/>
  <c r="S25" i="30"/>
  <c r="S94" i="30" s="1"/>
  <c r="R25" i="30"/>
  <c r="Q25" i="30"/>
  <c r="Q120" i="30" s="1"/>
  <c r="P25" i="30"/>
  <c r="O25" i="30"/>
  <c r="N25" i="30"/>
  <c r="M25" i="30"/>
  <c r="L25" i="30"/>
  <c r="K25" i="30"/>
  <c r="K94" i="30" s="1"/>
  <c r="J25" i="30"/>
  <c r="J94" i="30" s="1"/>
  <c r="I25" i="30"/>
  <c r="H25" i="30"/>
  <c r="G25" i="30"/>
  <c r="F25" i="30"/>
  <c r="F120" i="30" s="1"/>
  <c r="E25" i="30"/>
  <c r="E94" i="30" s="1"/>
  <c r="D25" i="30"/>
  <c r="C25" i="30"/>
  <c r="C94" i="30" s="1"/>
  <c r="B25" i="30"/>
  <c r="B94" i="30" s="1"/>
  <c r="W16" i="30"/>
  <c r="W90" i="30" s="1"/>
  <c r="V16" i="30"/>
  <c r="U16" i="30"/>
  <c r="T16" i="30"/>
  <c r="S16" i="30"/>
  <c r="S90" i="30" s="1"/>
  <c r="R16" i="30"/>
  <c r="R90" i="30" s="1"/>
  <c r="Q16" i="30"/>
  <c r="P16" i="30"/>
  <c r="P90" i="30" s="1"/>
  <c r="O16" i="30"/>
  <c r="O119" i="30" s="1"/>
  <c r="N16" i="30"/>
  <c r="M16" i="30"/>
  <c r="L16" i="30"/>
  <c r="L119" i="30" s="1"/>
  <c r="K16" i="30"/>
  <c r="K90" i="30" s="1"/>
  <c r="J16" i="30"/>
  <c r="J90" i="30" s="1"/>
  <c r="I16" i="30"/>
  <c r="I119" i="30" s="1"/>
  <c r="H16" i="30"/>
  <c r="H90" i="30" s="1"/>
  <c r="G16" i="30"/>
  <c r="G119" i="30" s="1"/>
  <c r="F16" i="30"/>
  <c r="E16" i="30"/>
  <c r="D16" i="30"/>
  <c r="D119" i="30" s="1"/>
  <c r="C16" i="30"/>
  <c r="C90" i="30" s="1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R123" i="29"/>
  <c r="C123" i="29"/>
  <c r="B123" i="29"/>
  <c r="Q122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T120" i="29"/>
  <c r="S119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E105" i="29"/>
  <c r="D105" i="29"/>
  <c r="B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Q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W94" i="29"/>
  <c r="O94" i="29"/>
  <c r="N94" i="29"/>
  <c r="J94" i="29"/>
  <c r="G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T90" i="29"/>
  <c r="O90" i="29"/>
  <c r="L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W66" i="29"/>
  <c r="V66" i="29"/>
  <c r="U66" i="29"/>
  <c r="U123" i="29" s="1"/>
  <c r="T66" i="29"/>
  <c r="T123" i="29" s="1"/>
  <c r="S66" i="29"/>
  <c r="S105" i="29" s="1"/>
  <c r="R66" i="29"/>
  <c r="R105" i="29" s="1"/>
  <c r="Q66" i="29"/>
  <c r="P66" i="29"/>
  <c r="O66" i="29"/>
  <c r="N66" i="29"/>
  <c r="M66" i="29"/>
  <c r="M123" i="29" s="1"/>
  <c r="L66" i="29"/>
  <c r="L123" i="29" s="1"/>
  <c r="K66" i="29"/>
  <c r="K105" i="29" s="1"/>
  <c r="J66" i="29"/>
  <c r="J105" i="29" s="1"/>
  <c r="I66" i="29"/>
  <c r="H66" i="29"/>
  <c r="G66" i="29"/>
  <c r="F66" i="29"/>
  <c r="E66" i="29"/>
  <c r="E123" i="29" s="1"/>
  <c r="D66" i="29"/>
  <c r="D123" i="29" s="1"/>
  <c r="C66" i="29"/>
  <c r="C105" i="29" s="1"/>
  <c r="B66" i="29"/>
  <c r="W45" i="29"/>
  <c r="V45" i="29"/>
  <c r="U45" i="29"/>
  <c r="T45" i="29"/>
  <c r="T122" i="29" s="1"/>
  <c r="S45" i="29"/>
  <c r="S122" i="29" s="1"/>
  <c r="R45" i="29"/>
  <c r="Q45" i="29"/>
  <c r="P45" i="29"/>
  <c r="P122" i="29" s="1"/>
  <c r="O45" i="29"/>
  <c r="N45" i="29"/>
  <c r="M45" i="29"/>
  <c r="L45" i="29"/>
  <c r="L122" i="29" s="1"/>
  <c r="K45" i="29"/>
  <c r="K122" i="29" s="1"/>
  <c r="J45" i="29"/>
  <c r="I45" i="29"/>
  <c r="I122" i="29" s="1"/>
  <c r="H45" i="29"/>
  <c r="H122" i="29" s="1"/>
  <c r="G45" i="29"/>
  <c r="F45" i="29"/>
  <c r="E45" i="29"/>
  <c r="D45" i="29"/>
  <c r="D122" i="29" s="1"/>
  <c r="C45" i="29"/>
  <c r="C122" i="29" s="1"/>
  <c r="B45" i="29"/>
  <c r="W25" i="29"/>
  <c r="W120" i="29" s="1"/>
  <c r="V25" i="29"/>
  <c r="V120" i="29" s="1"/>
  <c r="U25" i="29"/>
  <c r="U94" i="29" s="1"/>
  <c r="T25" i="29"/>
  <c r="T94" i="29" s="1"/>
  <c r="S25" i="29"/>
  <c r="R25" i="29"/>
  <c r="R120" i="29" s="1"/>
  <c r="Q25" i="29"/>
  <c r="Q120" i="29" s="1"/>
  <c r="P25" i="29"/>
  <c r="P94" i="29" s="1"/>
  <c r="O25" i="29"/>
  <c r="O120" i="29" s="1"/>
  <c r="N25" i="29"/>
  <c r="N120" i="29" s="1"/>
  <c r="M25" i="29"/>
  <c r="M94" i="29" s="1"/>
  <c r="L25" i="29"/>
  <c r="K25" i="29"/>
  <c r="J25" i="29"/>
  <c r="J120" i="29" s="1"/>
  <c r="I25" i="29"/>
  <c r="I120" i="29" s="1"/>
  <c r="H25" i="29"/>
  <c r="H94" i="29" s="1"/>
  <c r="G25" i="29"/>
  <c r="G120" i="29" s="1"/>
  <c r="F25" i="29"/>
  <c r="F120" i="29" s="1"/>
  <c r="E25" i="29"/>
  <c r="E94" i="29" s="1"/>
  <c r="D25" i="29"/>
  <c r="C25" i="29"/>
  <c r="B25" i="29"/>
  <c r="B120" i="29" s="1"/>
  <c r="W16" i="29"/>
  <c r="W119" i="29" s="1"/>
  <c r="V16" i="29"/>
  <c r="V90" i="29" s="1"/>
  <c r="U16" i="29"/>
  <c r="U90" i="29" s="1"/>
  <c r="T16" i="29"/>
  <c r="T119" i="29" s="1"/>
  <c r="S16" i="29"/>
  <c r="S90" i="29" s="1"/>
  <c r="R16" i="29"/>
  <c r="Q16" i="29"/>
  <c r="P16" i="29"/>
  <c r="O16" i="29"/>
  <c r="O119" i="29" s="1"/>
  <c r="N16" i="29"/>
  <c r="N90" i="29" s="1"/>
  <c r="M16" i="29"/>
  <c r="M90" i="29" s="1"/>
  <c r="L16" i="29"/>
  <c r="L119" i="29" s="1"/>
  <c r="K16" i="29"/>
  <c r="K90" i="29" s="1"/>
  <c r="J16" i="29"/>
  <c r="I16" i="29"/>
  <c r="H16" i="29"/>
  <c r="G16" i="29"/>
  <c r="G119" i="29" s="1"/>
  <c r="F16" i="29"/>
  <c r="F90" i="29" s="1"/>
  <c r="E16" i="29"/>
  <c r="E90" i="29" s="1"/>
  <c r="D16" i="29"/>
  <c r="D119" i="29" s="1"/>
  <c r="C16" i="29"/>
  <c r="C90" i="29" s="1"/>
  <c r="B16" i="29"/>
  <c r="A1" i="29"/>
  <c r="Q38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W175" i="4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P33" i="28"/>
  <c r="P38" i="28" s="1"/>
  <c r="O33" i="28"/>
  <c r="O38" i="28" s="1"/>
  <c r="O175" i="4" s="1"/>
  <c r="N33" i="28"/>
  <c r="N38" i="28" s="1"/>
  <c r="M33" i="28"/>
  <c r="M38" i="28" s="1"/>
  <c r="M175" i="4" s="1"/>
  <c r="L33" i="28"/>
  <c r="L38" i="28" s="1"/>
  <c r="K33" i="28"/>
  <c r="K38" i="28" s="1"/>
  <c r="J33" i="28"/>
  <c r="J38" i="28" s="1"/>
  <c r="I33" i="28"/>
  <c r="I38" i="28" s="1"/>
  <c r="H33" i="28"/>
  <c r="H38" i="28" s="1"/>
  <c r="H175" i="4" s="1"/>
  <c r="G33" i="28"/>
  <c r="G38" i="28" s="1"/>
  <c r="G175" i="4" s="1"/>
  <c r="F33" i="28"/>
  <c r="F38" i="28" s="1"/>
  <c r="E33" i="28"/>
  <c r="E38" i="28" s="1"/>
  <c r="D33" i="28"/>
  <c r="D38" i="28" s="1"/>
  <c r="C33" i="28"/>
  <c r="C38" i="28" s="1"/>
  <c r="C175" i="4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T143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V126" i="27" s="1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W126" i="27" s="1"/>
  <c r="V128" i="27"/>
  <c r="U128" i="27"/>
  <c r="T128" i="27"/>
  <c r="T126" i="27" s="1"/>
  <c r="S128" i="27"/>
  <c r="R128" i="27"/>
  <c r="Q128" i="27"/>
  <c r="P128" i="27"/>
  <c r="O128" i="27"/>
  <c r="O126" i="27" s="1"/>
  <c r="N128" i="27"/>
  <c r="M128" i="27"/>
  <c r="L128" i="27"/>
  <c r="L126" i="27" s="1"/>
  <c r="K128" i="27"/>
  <c r="J128" i="27"/>
  <c r="I128" i="27"/>
  <c r="H128" i="27"/>
  <c r="G128" i="27"/>
  <c r="F128" i="27"/>
  <c r="E128" i="27"/>
  <c r="D128" i="27"/>
  <c r="C128" i="27"/>
  <c r="B128" i="27"/>
  <c r="W127" i="27"/>
  <c r="V127" i="27"/>
  <c r="U127" i="27"/>
  <c r="T127" i="27"/>
  <c r="S127" i="27"/>
  <c r="S126" i="27" s="1"/>
  <c r="R127" i="27"/>
  <c r="Q127" i="27"/>
  <c r="Q126" i="27" s="1"/>
  <c r="P127" i="27"/>
  <c r="O127" i="27"/>
  <c r="N127" i="27"/>
  <c r="M127" i="27"/>
  <c r="M126" i="27" s="1"/>
  <c r="L127" i="27"/>
  <c r="K127" i="27"/>
  <c r="K126" i="27" s="1"/>
  <c r="J127" i="27"/>
  <c r="J126" i="27" s="1"/>
  <c r="I127" i="27"/>
  <c r="I126" i="27" s="1"/>
  <c r="H127" i="27"/>
  <c r="G127" i="27"/>
  <c r="F127" i="27"/>
  <c r="E127" i="27"/>
  <c r="D127" i="27"/>
  <c r="C127" i="27"/>
  <c r="C126" i="27" s="1"/>
  <c r="B127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R122" i="27"/>
  <c r="B122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V116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B110" i="27" s="1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N110" i="27" s="1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V111" i="27"/>
  <c r="U111" i="27"/>
  <c r="U110" i="27" s="1"/>
  <c r="T111" i="27"/>
  <c r="S111" i="27"/>
  <c r="R111" i="27"/>
  <c r="Q111" i="27"/>
  <c r="P111" i="27"/>
  <c r="O111" i="27"/>
  <c r="N111" i="27"/>
  <c r="M111" i="27"/>
  <c r="M110" i="27" s="1"/>
  <c r="L111" i="27"/>
  <c r="K111" i="27"/>
  <c r="J111" i="27"/>
  <c r="I111" i="27"/>
  <c r="H111" i="27"/>
  <c r="G111" i="27"/>
  <c r="F111" i="27"/>
  <c r="E111" i="27"/>
  <c r="E110" i="27" s="1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T98" i="27" s="1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U105" i="27"/>
  <c r="R105" i="27"/>
  <c r="P105" i="27"/>
  <c r="E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J98" i="27" s="1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G98" i="27" s="1"/>
  <c r="F100" i="27"/>
  <c r="E100" i="27"/>
  <c r="D100" i="27"/>
  <c r="C100" i="27"/>
  <c r="B100" i="27"/>
  <c r="W99" i="27"/>
  <c r="W98" i="27" s="1"/>
  <c r="V99" i="27"/>
  <c r="U99" i="27"/>
  <c r="T99" i="27"/>
  <c r="S99" i="27"/>
  <c r="R99" i="27"/>
  <c r="Q99" i="27"/>
  <c r="Q98" i="27" s="1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W69" i="27"/>
  <c r="W122" i="27" s="1"/>
  <c r="V69" i="27"/>
  <c r="U69" i="27"/>
  <c r="T69" i="27"/>
  <c r="S69" i="27"/>
  <c r="R69" i="27"/>
  <c r="Q69" i="27"/>
  <c r="P69" i="27"/>
  <c r="O69" i="27"/>
  <c r="O122" i="27" s="1"/>
  <c r="N69" i="27"/>
  <c r="M69" i="27"/>
  <c r="L69" i="27"/>
  <c r="K69" i="27"/>
  <c r="J69" i="27"/>
  <c r="I69" i="27"/>
  <c r="H69" i="27"/>
  <c r="G69" i="27"/>
  <c r="G122" i="27" s="1"/>
  <c r="F69" i="27"/>
  <c r="F122" i="27" s="1"/>
  <c r="E69" i="27"/>
  <c r="D69" i="27"/>
  <c r="D122" i="27" s="1"/>
  <c r="C69" i="27"/>
  <c r="B69" i="27"/>
  <c r="W56" i="27"/>
  <c r="V56" i="27"/>
  <c r="U56" i="27"/>
  <c r="T56" i="27"/>
  <c r="T119" i="27" s="1"/>
  <c r="S56" i="27"/>
  <c r="S119" i="27" s="1"/>
  <c r="R56" i="27"/>
  <c r="Q56" i="27"/>
  <c r="Q119" i="27" s="1"/>
  <c r="P56" i="27"/>
  <c r="O56" i="27"/>
  <c r="N56" i="27"/>
  <c r="M56" i="27"/>
  <c r="L56" i="27"/>
  <c r="K56" i="27"/>
  <c r="J56" i="27"/>
  <c r="J119" i="27" s="1"/>
  <c r="I56" i="27"/>
  <c r="I119" i="27" s="1"/>
  <c r="H56" i="27"/>
  <c r="G56" i="27"/>
  <c r="F56" i="27"/>
  <c r="E56" i="27"/>
  <c r="D56" i="27"/>
  <c r="D119" i="27" s="1"/>
  <c r="C56" i="27"/>
  <c r="B56" i="27"/>
  <c r="W43" i="27"/>
  <c r="W116" i="27" s="1"/>
  <c r="V43" i="27"/>
  <c r="U43" i="27"/>
  <c r="T43" i="27"/>
  <c r="S43" i="27"/>
  <c r="R43" i="27"/>
  <c r="Q43" i="27"/>
  <c r="P43" i="27"/>
  <c r="O43" i="27"/>
  <c r="N43" i="27"/>
  <c r="N116" i="27" s="1"/>
  <c r="M43" i="27"/>
  <c r="L43" i="27"/>
  <c r="K43" i="27"/>
  <c r="K116" i="27" s="1"/>
  <c r="J43" i="27"/>
  <c r="I43" i="27"/>
  <c r="H43" i="27"/>
  <c r="G43" i="27"/>
  <c r="F43" i="27"/>
  <c r="F116" i="27" s="1"/>
  <c r="E43" i="27"/>
  <c r="D43" i="27"/>
  <c r="D116" i="27" s="1"/>
  <c r="C43" i="27"/>
  <c r="C116" i="27" s="1"/>
  <c r="B43" i="27"/>
  <c r="W17" i="27"/>
  <c r="V17" i="27"/>
  <c r="U17" i="27"/>
  <c r="U143" i="27" s="1"/>
  <c r="T17" i="27"/>
  <c r="T105" i="27" s="1"/>
  <c r="S17" i="27"/>
  <c r="R17" i="27"/>
  <c r="R143" i="27" s="1"/>
  <c r="Q17" i="27"/>
  <c r="Q143" i="27" s="1"/>
  <c r="P17" i="27"/>
  <c r="P143" i="27" s="1"/>
  <c r="O17" i="27"/>
  <c r="N17" i="27"/>
  <c r="M17" i="27"/>
  <c r="M143" i="27" s="1"/>
  <c r="L17" i="27"/>
  <c r="L105" i="27" s="1"/>
  <c r="K17" i="27"/>
  <c r="J17" i="27"/>
  <c r="J143" i="27" s="1"/>
  <c r="I17" i="27"/>
  <c r="I143" i="27" s="1"/>
  <c r="H17" i="27"/>
  <c r="H143" i="27" s="1"/>
  <c r="G17" i="27"/>
  <c r="F17" i="27"/>
  <c r="E17" i="27"/>
  <c r="E143" i="27" s="1"/>
  <c r="D17" i="27"/>
  <c r="D105" i="27" s="1"/>
  <c r="C17" i="27"/>
  <c r="B17" i="27"/>
  <c r="B143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3" i="26"/>
  <c r="N143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Q126" i="26" s="1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U127" i="26"/>
  <c r="T127" i="26"/>
  <c r="S127" i="26"/>
  <c r="S126" i="26" s="1"/>
  <c r="R127" i="26"/>
  <c r="Q127" i="26"/>
  <c r="P127" i="26"/>
  <c r="O127" i="26"/>
  <c r="O126" i="26" s="1"/>
  <c r="N127" i="26"/>
  <c r="M127" i="26"/>
  <c r="M126" i="26" s="1"/>
  <c r="L127" i="26"/>
  <c r="K127" i="26"/>
  <c r="J127" i="26"/>
  <c r="I127" i="26"/>
  <c r="I126" i="26" s="1"/>
  <c r="H127" i="26"/>
  <c r="G127" i="26"/>
  <c r="F127" i="26"/>
  <c r="E127" i="26"/>
  <c r="E126" i="26" s="1"/>
  <c r="D127" i="26"/>
  <c r="C127" i="26"/>
  <c r="B127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N122" i="26"/>
  <c r="J122" i="26"/>
  <c r="E122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E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E110" i="26" s="1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W110" i="26" s="1"/>
  <c r="V111" i="26"/>
  <c r="U111" i="26"/>
  <c r="T111" i="26"/>
  <c r="S111" i="26"/>
  <c r="R111" i="26"/>
  <c r="Q111" i="26"/>
  <c r="P111" i="26"/>
  <c r="O111" i="26"/>
  <c r="N111" i="26"/>
  <c r="N110" i="26" s="1"/>
  <c r="M111" i="26"/>
  <c r="L111" i="26"/>
  <c r="L110" i="26" s="1"/>
  <c r="K111" i="26"/>
  <c r="J111" i="26"/>
  <c r="I111" i="26"/>
  <c r="H111" i="26"/>
  <c r="G111" i="26"/>
  <c r="F111" i="26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G105" i="26"/>
  <c r="F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P98" i="26" s="1"/>
  <c r="O101" i="26"/>
  <c r="N101" i="26"/>
  <c r="M101" i="26"/>
  <c r="M98" i="26" s="1"/>
  <c r="L101" i="26"/>
  <c r="K101" i="26"/>
  <c r="J101" i="26"/>
  <c r="I101" i="26"/>
  <c r="H101" i="26"/>
  <c r="H98" i="26" s="1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U99" i="26"/>
  <c r="U98" i="26" s="1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E98" i="26" s="1"/>
  <c r="D99" i="26"/>
  <c r="C99" i="26"/>
  <c r="B99" i="26"/>
  <c r="W69" i="26"/>
  <c r="W122" i="26" s="1"/>
  <c r="V69" i="26"/>
  <c r="V122" i="26" s="1"/>
  <c r="U69" i="26"/>
  <c r="T69" i="26"/>
  <c r="T122" i="26" s="1"/>
  <c r="S69" i="26"/>
  <c r="S122" i="26" s="1"/>
  <c r="R69" i="26"/>
  <c r="Q69" i="26"/>
  <c r="Q122" i="26" s="1"/>
  <c r="P69" i="26"/>
  <c r="P122" i="26" s="1"/>
  <c r="O69" i="26"/>
  <c r="N69" i="26"/>
  <c r="M69" i="26"/>
  <c r="L69" i="26"/>
  <c r="K69" i="26"/>
  <c r="J69" i="26"/>
  <c r="I69" i="26"/>
  <c r="I122" i="26" s="1"/>
  <c r="H69" i="26"/>
  <c r="H122" i="26" s="1"/>
  <c r="G69" i="26"/>
  <c r="G122" i="26" s="1"/>
  <c r="F69" i="26"/>
  <c r="F122" i="26" s="1"/>
  <c r="E69" i="26"/>
  <c r="D69" i="26"/>
  <c r="C69" i="26"/>
  <c r="B69" i="26"/>
  <c r="W56" i="26"/>
  <c r="W119" i="26" s="1"/>
  <c r="V56" i="26"/>
  <c r="V153" i="26" s="1"/>
  <c r="U56" i="26"/>
  <c r="T56" i="26"/>
  <c r="S56" i="26"/>
  <c r="S119" i="26" s="1"/>
  <c r="R56" i="26"/>
  <c r="R119" i="26" s="1"/>
  <c r="Q56" i="26"/>
  <c r="P56" i="26"/>
  <c r="O56" i="26"/>
  <c r="N56" i="26"/>
  <c r="N119" i="26" s="1"/>
  <c r="M56" i="26"/>
  <c r="L56" i="26"/>
  <c r="L119" i="26" s="1"/>
  <c r="K56" i="26"/>
  <c r="K119" i="26" s="1"/>
  <c r="J56" i="26"/>
  <c r="J119" i="26" s="1"/>
  <c r="I56" i="26"/>
  <c r="I119" i="26" s="1"/>
  <c r="H56" i="26"/>
  <c r="G56" i="26"/>
  <c r="G119" i="26" s="1"/>
  <c r="F56" i="26"/>
  <c r="F119" i="26" s="1"/>
  <c r="E56" i="26"/>
  <c r="D56" i="26"/>
  <c r="D119" i="26" s="1"/>
  <c r="C56" i="26"/>
  <c r="B56" i="26"/>
  <c r="B119" i="26" s="1"/>
  <c r="W43" i="26"/>
  <c r="V43" i="26"/>
  <c r="V116" i="26" s="1"/>
  <c r="U43" i="26"/>
  <c r="T43" i="26"/>
  <c r="T116" i="26" s="1"/>
  <c r="S43" i="26"/>
  <c r="R43" i="26"/>
  <c r="Q43" i="26"/>
  <c r="Q116" i="26" s="1"/>
  <c r="P43" i="26"/>
  <c r="O43" i="26"/>
  <c r="N43" i="26"/>
  <c r="M43" i="26"/>
  <c r="M116" i="26" s="1"/>
  <c r="L43" i="26"/>
  <c r="L116" i="26" s="1"/>
  <c r="K43" i="26"/>
  <c r="J43" i="26"/>
  <c r="J116" i="26" s="1"/>
  <c r="I43" i="26"/>
  <c r="I116" i="26" s="1"/>
  <c r="H43" i="26"/>
  <c r="H116" i="26" s="1"/>
  <c r="G43" i="26"/>
  <c r="F43" i="26"/>
  <c r="E43" i="26"/>
  <c r="D43" i="26"/>
  <c r="D116" i="26" s="1"/>
  <c r="C43" i="26"/>
  <c r="C116" i="26" s="1"/>
  <c r="B43" i="26"/>
  <c r="B116" i="26" s="1"/>
  <c r="W17" i="26"/>
  <c r="W105" i="26" s="1"/>
  <c r="V17" i="26"/>
  <c r="V105" i="26" s="1"/>
  <c r="U17" i="26"/>
  <c r="U143" i="26" s="1"/>
  <c r="T17" i="26"/>
  <c r="T143" i="26" s="1"/>
  <c r="S17" i="26"/>
  <c r="S143" i="26" s="1"/>
  <c r="R17" i="26"/>
  <c r="R143" i="26" s="1"/>
  <c r="Q17" i="26"/>
  <c r="Q105" i="26" s="1"/>
  <c r="P17" i="26"/>
  <c r="P105" i="26" s="1"/>
  <c r="O17" i="26"/>
  <c r="O105" i="26" s="1"/>
  <c r="N17" i="26"/>
  <c r="N105" i="26" s="1"/>
  <c r="M17" i="26"/>
  <c r="L17" i="26"/>
  <c r="L143" i="26" s="1"/>
  <c r="K17" i="26"/>
  <c r="K143" i="26" s="1"/>
  <c r="J17" i="26"/>
  <c r="J143" i="26" s="1"/>
  <c r="I17" i="26"/>
  <c r="I105" i="26" s="1"/>
  <c r="H17" i="26"/>
  <c r="H105" i="26" s="1"/>
  <c r="G17" i="26"/>
  <c r="G143" i="26" s="1"/>
  <c r="F17" i="26"/>
  <c r="F143" i="26" s="1"/>
  <c r="E17" i="26"/>
  <c r="E105" i="26" s="1"/>
  <c r="D17" i="26"/>
  <c r="D105" i="26" s="1"/>
  <c r="C17" i="26"/>
  <c r="C143" i="26" s="1"/>
  <c r="B17" i="26"/>
  <c r="B143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C156" i="25" s="1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B156" i="25" s="1"/>
  <c r="F154" i="25"/>
  <c r="D153" i="25"/>
  <c r="J152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J143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V126" i="25" s="1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W128" i="25"/>
  <c r="V128" i="25"/>
  <c r="U128" i="25"/>
  <c r="T128" i="25"/>
  <c r="S128" i="25"/>
  <c r="R128" i="25"/>
  <c r="R126" i="25" s="1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T127" i="25"/>
  <c r="S127" i="25"/>
  <c r="R127" i="25"/>
  <c r="Q127" i="25"/>
  <c r="Q126" i="25" s="1"/>
  <c r="P127" i="25"/>
  <c r="O127" i="25"/>
  <c r="N127" i="25"/>
  <c r="M127" i="25"/>
  <c r="L127" i="25"/>
  <c r="K127" i="25"/>
  <c r="K126" i="25" s="1"/>
  <c r="J127" i="25"/>
  <c r="I127" i="25"/>
  <c r="I126" i="25" s="1"/>
  <c r="H127" i="25"/>
  <c r="G127" i="25"/>
  <c r="F127" i="25"/>
  <c r="F126" i="25" s="1"/>
  <c r="E127" i="25"/>
  <c r="E126" i="25" s="1"/>
  <c r="D127" i="25"/>
  <c r="C127" i="25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T116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S110" i="25" s="1"/>
  <c r="R111" i="25"/>
  <c r="Q111" i="25"/>
  <c r="P111" i="25"/>
  <c r="O111" i="25"/>
  <c r="N111" i="25"/>
  <c r="M111" i="25"/>
  <c r="L111" i="25"/>
  <c r="K111" i="25"/>
  <c r="K110" i="25" s="1"/>
  <c r="J111" i="25"/>
  <c r="I111" i="25"/>
  <c r="H111" i="25"/>
  <c r="G111" i="25"/>
  <c r="F111" i="25"/>
  <c r="F110" i="25" s="1"/>
  <c r="E111" i="25"/>
  <c r="E110" i="25" s="1"/>
  <c r="D111" i="25"/>
  <c r="C111" i="25"/>
  <c r="C110" i="25" s="1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T105" i="25"/>
  <c r="P105" i="25"/>
  <c r="L105" i="25"/>
  <c r="H105" i="25"/>
  <c r="D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L98" i="25" s="1"/>
  <c r="K102" i="25"/>
  <c r="J102" i="25"/>
  <c r="I102" i="25"/>
  <c r="H102" i="25"/>
  <c r="G102" i="25"/>
  <c r="F102" i="25"/>
  <c r="E102" i="25"/>
  <c r="D102" i="25"/>
  <c r="C102" i="25"/>
  <c r="C98" i="25" s="1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F98" i="25" s="1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Q99" i="25"/>
  <c r="P99" i="25"/>
  <c r="P98" i="25" s="1"/>
  <c r="O99" i="25"/>
  <c r="O98" i="25" s="1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W69" i="25"/>
  <c r="V69" i="25"/>
  <c r="V122" i="25" s="1"/>
  <c r="U69" i="25"/>
  <c r="T69" i="25"/>
  <c r="S69" i="25"/>
  <c r="R69" i="25"/>
  <c r="Q69" i="25"/>
  <c r="P69" i="25"/>
  <c r="P154" i="25" s="1"/>
  <c r="O69" i="25"/>
  <c r="N69" i="25"/>
  <c r="N122" i="25" s="1"/>
  <c r="M69" i="25"/>
  <c r="L69" i="25"/>
  <c r="K69" i="25"/>
  <c r="J69" i="25"/>
  <c r="I69" i="25"/>
  <c r="H69" i="25"/>
  <c r="H154" i="25" s="1"/>
  <c r="G69" i="25"/>
  <c r="F69" i="25"/>
  <c r="F122" i="25" s="1"/>
  <c r="E69" i="25"/>
  <c r="D69" i="25"/>
  <c r="C69" i="25"/>
  <c r="B69" i="25"/>
  <c r="W56" i="25"/>
  <c r="V56" i="25"/>
  <c r="V153" i="25" s="1"/>
  <c r="U56" i="25"/>
  <c r="T56" i="25"/>
  <c r="T119" i="25" s="1"/>
  <c r="S56" i="25"/>
  <c r="R56" i="25"/>
  <c r="R153" i="25" s="1"/>
  <c r="Q56" i="25"/>
  <c r="P56" i="25"/>
  <c r="O56" i="25"/>
  <c r="N56" i="25"/>
  <c r="N153" i="25" s="1"/>
  <c r="M56" i="25"/>
  <c r="L56" i="25"/>
  <c r="L119" i="25" s="1"/>
  <c r="K56" i="25"/>
  <c r="J56" i="25"/>
  <c r="J153" i="25" s="1"/>
  <c r="I56" i="25"/>
  <c r="H56" i="25"/>
  <c r="G56" i="25"/>
  <c r="F56" i="25"/>
  <c r="F153" i="25" s="1"/>
  <c r="E56" i="25"/>
  <c r="D56" i="25"/>
  <c r="D119" i="25" s="1"/>
  <c r="C56" i="25"/>
  <c r="B56" i="25"/>
  <c r="B153" i="25" s="1"/>
  <c r="W43" i="25"/>
  <c r="V43" i="25"/>
  <c r="U43" i="25"/>
  <c r="T43" i="25"/>
  <c r="T152" i="25" s="1"/>
  <c r="S43" i="25"/>
  <c r="R43" i="25"/>
  <c r="R116" i="25" s="1"/>
  <c r="Q43" i="25"/>
  <c r="P43" i="25"/>
  <c r="P152" i="25" s="1"/>
  <c r="O43" i="25"/>
  <c r="N43" i="25"/>
  <c r="M43" i="25"/>
  <c r="L43" i="25"/>
  <c r="L152" i="25" s="1"/>
  <c r="K43" i="25"/>
  <c r="J43" i="25"/>
  <c r="J116" i="25" s="1"/>
  <c r="I43" i="25"/>
  <c r="H43" i="25"/>
  <c r="H152" i="25" s="1"/>
  <c r="G43" i="25"/>
  <c r="F43" i="25"/>
  <c r="E43" i="25"/>
  <c r="D43" i="25"/>
  <c r="C43" i="25"/>
  <c r="B43" i="25"/>
  <c r="B116" i="25" s="1"/>
  <c r="W17" i="25"/>
  <c r="V17" i="25"/>
  <c r="U17" i="25"/>
  <c r="U143" i="25" s="1"/>
  <c r="T17" i="25"/>
  <c r="T143" i="25" s="1"/>
  <c r="S17" i="25"/>
  <c r="R17" i="25"/>
  <c r="R105" i="25" s="1"/>
  <c r="Q17" i="25"/>
  <c r="P17" i="25"/>
  <c r="P143" i="25" s="1"/>
  <c r="O17" i="25"/>
  <c r="N17" i="25"/>
  <c r="M17" i="25"/>
  <c r="M143" i="25" s="1"/>
  <c r="L17" i="25"/>
  <c r="L143" i="25" s="1"/>
  <c r="K17" i="25"/>
  <c r="J17" i="25"/>
  <c r="J105" i="25" s="1"/>
  <c r="I17" i="25"/>
  <c r="H17" i="25"/>
  <c r="H143" i="25" s="1"/>
  <c r="G17" i="25"/>
  <c r="F17" i="25"/>
  <c r="E17" i="25"/>
  <c r="E143" i="25" s="1"/>
  <c r="D17" i="25"/>
  <c r="D143" i="25" s="1"/>
  <c r="C17" i="25"/>
  <c r="B17" i="25"/>
  <c r="B105" i="25" s="1"/>
  <c r="A1" i="25"/>
  <c r="E75" i="24"/>
  <c r="E172" i="4" s="1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S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T60" i="24"/>
  <c r="S60" i="24"/>
  <c r="R60" i="24"/>
  <c r="R77" i="24" s="1"/>
  <c r="R174" i="4" s="1"/>
  <c r="Q60" i="24"/>
  <c r="P60" i="24"/>
  <c r="O60" i="24"/>
  <c r="O119" i="4" s="1"/>
  <c r="N60" i="24"/>
  <c r="N119" i="4" s="1"/>
  <c r="M60" i="24"/>
  <c r="L60" i="24"/>
  <c r="L119" i="4" s="1"/>
  <c r="K60" i="24"/>
  <c r="K119" i="4" s="1"/>
  <c r="J60" i="24"/>
  <c r="J119" i="4" s="1"/>
  <c r="I60" i="24"/>
  <c r="H60" i="24"/>
  <c r="G60" i="24"/>
  <c r="G119" i="4" s="1"/>
  <c r="F60" i="24"/>
  <c r="F119" i="4" s="1"/>
  <c r="E60" i="24"/>
  <c r="D60" i="24"/>
  <c r="C60" i="24"/>
  <c r="B60" i="24"/>
  <c r="W59" i="24"/>
  <c r="V59" i="24"/>
  <c r="V118" i="4" s="1"/>
  <c r="U59" i="24"/>
  <c r="T59" i="24"/>
  <c r="S59" i="24"/>
  <c r="R59" i="24"/>
  <c r="Q59" i="24"/>
  <c r="P59" i="24"/>
  <c r="P118" i="4" s="1"/>
  <c r="O59" i="24"/>
  <c r="N59" i="24"/>
  <c r="M59" i="24"/>
  <c r="L59" i="24"/>
  <c r="K59" i="24"/>
  <c r="K118" i="4" s="1"/>
  <c r="J59" i="24"/>
  <c r="J118" i="4" s="1"/>
  <c r="I59" i="24"/>
  <c r="H59" i="24"/>
  <c r="H118" i="4" s="1"/>
  <c r="G59" i="24"/>
  <c r="G118" i="4" s="1"/>
  <c r="F59" i="24"/>
  <c r="E59" i="24"/>
  <c r="E118" i="4" s="1"/>
  <c r="D59" i="24"/>
  <c r="D118" i="4" s="1"/>
  <c r="C59" i="24"/>
  <c r="C118" i="4" s="1"/>
  <c r="B59" i="24"/>
  <c r="W58" i="24"/>
  <c r="W57" i="24" s="1"/>
  <c r="W116" i="4" s="1"/>
  <c r="V58" i="24"/>
  <c r="V117" i="4" s="1"/>
  <c r="U58" i="24"/>
  <c r="U57" i="24" s="1"/>
  <c r="U116" i="4" s="1"/>
  <c r="T58" i="24"/>
  <c r="T57" i="24" s="1"/>
  <c r="S58" i="24"/>
  <c r="R58" i="24"/>
  <c r="R57" i="24" s="1"/>
  <c r="R116" i="4" s="1"/>
  <c r="Q58" i="24"/>
  <c r="P58" i="24"/>
  <c r="O58" i="24"/>
  <c r="N58" i="24"/>
  <c r="M58" i="24"/>
  <c r="L58" i="24"/>
  <c r="K58" i="24"/>
  <c r="J58" i="24"/>
  <c r="I58" i="24"/>
  <c r="H58" i="24"/>
  <c r="G58" i="24"/>
  <c r="G117" i="4" s="1"/>
  <c r="F58" i="24"/>
  <c r="E58" i="24"/>
  <c r="E57" i="24" s="1"/>
  <c r="E116" i="4" s="1"/>
  <c r="D58" i="24"/>
  <c r="C58" i="24"/>
  <c r="B58" i="24"/>
  <c r="B117" i="4" s="1"/>
  <c r="J57" i="24"/>
  <c r="W55" i="24"/>
  <c r="W77" i="24" s="1"/>
  <c r="V55" i="24"/>
  <c r="V77" i="24" s="1"/>
  <c r="U55" i="24"/>
  <c r="U69" i="24" s="1"/>
  <c r="T55" i="24"/>
  <c r="T77" i="24" s="1"/>
  <c r="S55" i="24"/>
  <c r="R55" i="24"/>
  <c r="R69" i="24" s="1"/>
  <c r="Q55" i="24"/>
  <c r="Q69" i="24" s="1"/>
  <c r="P55" i="24"/>
  <c r="O55" i="24"/>
  <c r="N55" i="24"/>
  <c r="M55" i="24"/>
  <c r="M69" i="24" s="1"/>
  <c r="L55" i="24"/>
  <c r="L69" i="24" s="1"/>
  <c r="K55" i="24"/>
  <c r="J55" i="24"/>
  <c r="J69" i="24" s="1"/>
  <c r="I55" i="24"/>
  <c r="I69" i="24" s="1"/>
  <c r="H55" i="24"/>
  <c r="G55" i="24"/>
  <c r="F55" i="24"/>
  <c r="E55" i="24"/>
  <c r="E69" i="24" s="1"/>
  <c r="D55" i="24"/>
  <c r="C55" i="24"/>
  <c r="C77" i="24" s="1"/>
  <c r="C174" i="4" s="1"/>
  <c r="B55" i="24"/>
  <c r="W54" i="24"/>
  <c r="W68" i="24" s="1"/>
  <c r="V54" i="24"/>
  <c r="V71" i="4" s="1"/>
  <c r="U54" i="24"/>
  <c r="U76" i="24" s="1"/>
  <c r="U173" i="4" s="1"/>
  <c r="T54" i="24"/>
  <c r="T76" i="24" s="1"/>
  <c r="T173" i="4" s="1"/>
  <c r="S54" i="24"/>
  <c r="S68" i="24" s="1"/>
  <c r="R54" i="24"/>
  <c r="R76" i="24" s="1"/>
  <c r="Q54" i="24"/>
  <c r="Q76" i="24" s="1"/>
  <c r="Q173" i="4" s="1"/>
  <c r="P54" i="24"/>
  <c r="P76" i="24" s="1"/>
  <c r="P173" i="4" s="1"/>
  <c r="O54" i="24"/>
  <c r="O68" i="24" s="1"/>
  <c r="N54" i="24"/>
  <c r="N71" i="4" s="1"/>
  <c r="M54" i="24"/>
  <c r="M68" i="24" s="1"/>
  <c r="L54" i="24"/>
  <c r="L71" i="4" s="1"/>
  <c r="L144" i="4" s="1"/>
  <c r="K54" i="24"/>
  <c r="K68" i="24" s="1"/>
  <c r="J54" i="24"/>
  <c r="J71" i="4" s="1"/>
  <c r="I54" i="24"/>
  <c r="I71" i="4" s="1"/>
  <c r="I144" i="4" s="1"/>
  <c r="H54" i="24"/>
  <c r="H68" i="24" s="1"/>
  <c r="G54" i="24"/>
  <c r="G68" i="24" s="1"/>
  <c r="F54" i="24"/>
  <c r="E54" i="24"/>
  <c r="E52" i="24" s="1"/>
  <c r="D54" i="24"/>
  <c r="C54" i="24"/>
  <c r="C68" i="24" s="1"/>
  <c r="B54" i="24"/>
  <c r="B68" i="24" s="1"/>
  <c r="W53" i="24"/>
  <c r="V53" i="24"/>
  <c r="V75" i="24" s="1"/>
  <c r="V172" i="4" s="1"/>
  <c r="U53" i="24"/>
  <c r="U67" i="24" s="1"/>
  <c r="T53" i="24"/>
  <c r="S53" i="24"/>
  <c r="S75" i="24" s="1"/>
  <c r="R53" i="24"/>
  <c r="R75" i="24" s="1"/>
  <c r="R172" i="4" s="1"/>
  <c r="Q53" i="24"/>
  <c r="Q67" i="24" s="1"/>
  <c r="P53" i="24"/>
  <c r="P75" i="24" s="1"/>
  <c r="P172" i="4" s="1"/>
  <c r="O53" i="24"/>
  <c r="N53" i="24"/>
  <c r="N70" i="4" s="1"/>
  <c r="N143" i="4" s="1"/>
  <c r="M53" i="24"/>
  <c r="M67" i="24" s="1"/>
  <c r="L53" i="24"/>
  <c r="L70" i="4" s="1"/>
  <c r="L143" i="4" s="1"/>
  <c r="K53" i="24"/>
  <c r="K75" i="24" s="1"/>
  <c r="K172" i="4" s="1"/>
  <c r="J53" i="24"/>
  <c r="J75" i="24" s="1"/>
  <c r="J172" i="4" s="1"/>
  <c r="I53" i="24"/>
  <c r="I67" i="24" s="1"/>
  <c r="H53" i="24"/>
  <c r="H75" i="24" s="1"/>
  <c r="G53" i="24"/>
  <c r="F53" i="24"/>
  <c r="F70" i="4" s="1"/>
  <c r="F143" i="4" s="1"/>
  <c r="E53" i="24"/>
  <c r="E67" i="24" s="1"/>
  <c r="D53" i="24"/>
  <c r="D70" i="4" s="1"/>
  <c r="D143" i="4" s="1"/>
  <c r="C53" i="24"/>
  <c r="C75" i="24" s="1"/>
  <c r="C172" i="4" s="1"/>
  <c r="B53" i="24"/>
  <c r="B75" i="24" s="1"/>
  <c r="B172" i="4" s="1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V4" i="24"/>
  <c r="V3" i="24" s="1"/>
  <c r="U4" i="24"/>
  <c r="U3" i="24" s="1"/>
  <c r="U17" i="4" s="1"/>
  <c r="T4" i="24"/>
  <c r="T3" i="24" s="1"/>
  <c r="T17" i="4" s="1"/>
  <c r="S4" i="24"/>
  <c r="S3" i="24" s="1"/>
  <c r="R4" i="24"/>
  <c r="R3" i="24" s="1"/>
  <c r="Q4" i="24"/>
  <c r="Q3" i="24" s="1"/>
  <c r="Q17" i="4" s="1"/>
  <c r="P4" i="24"/>
  <c r="P3" i="24" s="1"/>
  <c r="P17" i="4" s="1"/>
  <c r="O4" i="24"/>
  <c r="O3" i="24" s="1"/>
  <c r="O17" i="4" s="1"/>
  <c r="N4" i="24"/>
  <c r="N3" i="24" s="1"/>
  <c r="M4" i="24"/>
  <c r="M3" i="24" s="1"/>
  <c r="M17" i="4" s="1"/>
  <c r="L4" i="24"/>
  <c r="L3" i="24" s="1"/>
  <c r="L17" i="4" s="1"/>
  <c r="K4" i="24"/>
  <c r="K3" i="24" s="1"/>
  <c r="K17" i="4" s="1"/>
  <c r="J4" i="24"/>
  <c r="J3" i="24" s="1"/>
  <c r="J17" i="4" s="1"/>
  <c r="I4" i="24"/>
  <c r="I3" i="24" s="1"/>
  <c r="I17" i="4" s="1"/>
  <c r="H4" i="24"/>
  <c r="G4" i="24"/>
  <c r="F4" i="24"/>
  <c r="F3" i="24" s="1"/>
  <c r="E4" i="24"/>
  <c r="D4" i="24"/>
  <c r="C4" i="24"/>
  <c r="C3" i="24" s="1"/>
  <c r="B4" i="24"/>
  <c r="B3" i="24" s="1"/>
  <c r="W3" i="24"/>
  <c r="H3" i="24"/>
  <c r="H17" i="4" s="1"/>
  <c r="G3" i="24"/>
  <c r="G17" i="4" s="1"/>
  <c r="E3" i="24"/>
  <c r="D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V213" i="23" s="1"/>
  <c r="U119" i="23"/>
  <c r="T119" i="23"/>
  <c r="T213" i="23" s="1"/>
  <c r="S119" i="23"/>
  <c r="R119" i="23"/>
  <c r="R213" i="23" s="1"/>
  <c r="Q119" i="23"/>
  <c r="P119" i="23"/>
  <c r="P213" i="23" s="1"/>
  <c r="O119" i="23"/>
  <c r="O213" i="23" s="1"/>
  <c r="N119" i="23"/>
  <c r="N213" i="23" s="1"/>
  <c r="M119" i="23"/>
  <c r="L119" i="23"/>
  <c r="L213" i="23" s="1"/>
  <c r="K119" i="23"/>
  <c r="K213" i="23" s="1"/>
  <c r="J119" i="23"/>
  <c r="J213" i="23" s="1"/>
  <c r="I119" i="23"/>
  <c r="H119" i="23"/>
  <c r="H213" i="23" s="1"/>
  <c r="G119" i="23"/>
  <c r="G213" i="23" s="1"/>
  <c r="F119" i="23"/>
  <c r="E119" i="23"/>
  <c r="D119" i="23"/>
  <c r="D213" i="23" s="1"/>
  <c r="C119" i="23"/>
  <c r="C213" i="23" s="1"/>
  <c r="B119" i="23"/>
  <c r="B213" i="23" s="1"/>
  <c r="W110" i="23"/>
  <c r="W211" i="23" s="1"/>
  <c r="V110" i="23"/>
  <c r="V211" i="23" s="1"/>
  <c r="U110" i="23"/>
  <c r="T110" i="23"/>
  <c r="T211" i="23" s="1"/>
  <c r="S110" i="23"/>
  <c r="S211" i="23" s="1"/>
  <c r="R110" i="23"/>
  <c r="R211" i="23" s="1"/>
  <c r="Q110" i="23"/>
  <c r="P110" i="23"/>
  <c r="P211" i="23" s="1"/>
  <c r="O110" i="23"/>
  <c r="O211" i="23" s="1"/>
  <c r="N110" i="23"/>
  <c r="N211" i="23" s="1"/>
  <c r="M110" i="23"/>
  <c r="L110" i="23"/>
  <c r="L211" i="23" s="1"/>
  <c r="K110" i="23"/>
  <c r="K211" i="23" s="1"/>
  <c r="J110" i="23"/>
  <c r="J211" i="23" s="1"/>
  <c r="I110" i="23"/>
  <c r="I99" i="23" s="1"/>
  <c r="H110" i="23"/>
  <c r="H211" i="23" s="1"/>
  <c r="G110" i="23"/>
  <c r="G211" i="23" s="1"/>
  <c r="F110" i="23"/>
  <c r="F211" i="23" s="1"/>
  <c r="E110" i="23"/>
  <c r="D110" i="23"/>
  <c r="D211" i="23" s="1"/>
  <c r="C110" i="23"/>
  <c r="C211" i="23" s="1"/>
  <c r="B110" i="23"/>
  <c r="B211" i="23" s="1"/>
  <c r="N99" i="23"/>
  <c r="N170" i="23" s="1"/>
  <c r="F99" i="23"/>
  <c r="F179" i="23" s="1"/>
  <c r="C99" i="23"/>
  <c r="W89" i="23"/>
  <c r="W203" i="23" s="1"/>
  <c r="V89" i="23"/>
  <c r="V203" i="23" s="1"/>
  <c r="U89" i="23"/>
  <c r="T89" i="23"/>
  <c r="T203" i="23" s="1"/>
  <c r="S89" i="23"/>
  <c r="S203" i="23" s="1"/>
  <c r="R89" i="23"/>
  <c r="R203" i="23" s="1"/>
  <c r="Q89" i="23"/>
  <c r="P89" i="23"/>
  <c r="P203" i="23" s="1"/>
  <c r="O89" i="23"/>
  <c r="O203" i="23" s="1"/>
  <c r="N89" i="23"/>
  <c r="N203" i="23" s="1"/>
  <c r="M89" i="23"/>
  <c r="L89" i="23"/>
  <c r="K89" i="23"/>
  <c r="K203" i="23" s="1"/>
  <c r="J89" i="23"/>
  <c r="J203" i="23" s="1"/>
  <c r="I89" i="23"/>
  <c r="H89" i="23"/>
  <c r="H203" i="23" s="1"/>
  <c r="G89" i="23"/>
  <c r="G203" i="23" s="1"/>
  <c r="F89" i="23"/>
  <c r="F203" i="23" s="1"/>
  <c r="E89" i="23"/>
  <c r="D89" i="23"/>
  <c r="C89" i="23"/>
  <c r="C203" i="23" s="1"/>
  <c r="B89" i="23"/>
  <c r="W79" i="23"/>
  <c r="V79" i="23"/>
  <c r="V202" i="23" s="1"/>
  <c r="U79" i="23"/>
  <c r="U202" i="23" s="1"/>
  <c r="T79" i="23"/>
  <c r="T202" i="23" s="1"/>
  <c r="S79" i="23"/>
  <c r="R79" i="23"/>
  <c r="R202" i="23" s="1"/>
  <c r="Q79" i="23"/>
  <c r="Q202" i="23" s="1"/>
  <c r="P79" i="23"/>
  <c r="P202" i="23" s="1"/>
  <c r="O79" i="23"/>
  <c r="N79" i="23"/>
  <c r="N202" i="23" s="1"/>
  <c r="M79" i="23"/>
  <c r="L79" i="23"/>
  <c r="L202" i="23" s="1"/>
  <c r="K79" i="23"/>
  <c r="J79" i="23"/>
  <c r="I79" i="23"/>
  <c r="I202" i="23" s="1"/>
  <c r="H79" i="23"/>
  <c r="G79" i="23"/>
  <c r="F79" i="23"/>
  <c r="F202" i="23" s="1"/>
  <c r="E79" i="23"/>
  <c r="E202" i="23" s="1"/>
  <c r="D79" i="23"/>
  <c r="D202" i="23" s="1"/>
  <c r="C79" i="23"/>
  <c r="B79" i="23"/>
  <c r="W60" i="23"/>
  <c r="V60" i="23"/>
  <c r="V201" i="23" s="1"/>
  <c r="U60" i="23"/>
  <c r="U201" i="23" s="1"/>
  <c r="T60" i="23"/>
  <c r="T201" i="23" s="1"/>
  <c r="S60" i="23"/>
  <c r="R60" i="23"/>
  <c r="R201" i="23" s="1"/>
  <c r="Q60" i="23"/>
  <c r="Q201" i="23" s="1"/>
  <c r="P60" i="23"/>
  <c r="O60" i="23"/>
  <c r="N60" i="23"/>
  <c r="N201" i="23" s="1"/>
  <c r="M60" i="23"/>
  <c r="M201" i="23" s="1"/>
  <c r="L60" i="23"/>
  <c r="L201" i="23" s="1"/>
  <c r="K60" i="23"/>
  <c r="K48" i="23" s="1"/>
  <c r="K61" i="20" s="1"/>
  <c r="K114" i="4" s="1"/>
  <c r="J60" i="23"/>
  <c r="J201" i="23" s="1"/>
  <c r="I60" i="23"/>
  <c r="I201" i="23" s="1"/>
  <c r="H60" i="23"/>
  <c r="H48" i="23" s="1"/>
  <c r="H61" i="20" s="1"/>
  <c r="H114" i="4" s="1"/>
  <c r="G60" i="23"/>
  <c r="G48" i="23" s="1"/>
  <c r="F60" i="23"/>
  <c r="E60" i="23"/>
  <c r="E201" i="23" s="1"/>
  <c r="D60" i="23"/>
  <c r="D201" i="23" s="1"/>
  <c r="C60" i="23"/>
  <c r="C48" i="23" s="1"/>
  <c r="B60" i="23"/>
  <c r="B201" i="23" s="1"/>
  <c r="W48" i="23"/>
  <c r="W154" i="23" s="1"/>
  <c r="S48" i="23"/>
  <c r="O48" i="23"/>
  <c r="O154" i="23" s="1"/>
  <c r="W33" i="23"/>
  <c r="W192" i="23" s="1"/>
  <c r="V33" i="23"/>
  <c r="V192" i="23" s="1"/>
  <c r="U33" i="23"/>
  <c r="U5" i="23" s="1"/>
  <c r="T33" i="23"/>
  <c r="T192" i="23" s="1"/>
  <c r="S33" i="23"/>
  <c r="R33" i="23"/>
  <c r="R192" i="23" s="1"/>
  <c r="Q33" i="23"/>
  <c r="P33" i="23"/>
  <c r="O33" i="23"/>
  <c r="O192" i="23" s="1"/>
  <c r="N33" i="23"/>
  <c r="N192" i="23" s="1"/>
  <c r="M33" i="23"/>
  <c r="M5" i="23" s="1"/>
  <c r="M60" i="20" s="1"/>
  <c r="M113" i="4" s="1"/>
  <c r="L33" i="23"/>
  <c r="L192" i="23" s="1"/>
  <c r="K33" i="23"/>
  <c r="K192" i="23" s="1"/>
  <c r="J33" i="23"/>
  <c r="J192" i="23" s="1"/>
  <c r="I33" i="23"/>
  <c r="H33" i="23"/>
  <c r="H192" i="23" s="1"/>
  <c r="G33" i="23"/>
  <c r="G192" i="23" s="1"/>
  <c r="F33" i="23"/>
  <c r="F192" i="23" s="1"/>
  <c r="E33" i="23"/>
  <c r="E5" i="23" s="1"/>
  <c r="D33" i="23"/>
  <c r="D192" i="23" s="1"/>
  <c r="C33" i="23"/>
  <c r="C192" i="23" s="1"/>
  <c r="B33" i="23"/>
  <c r="B192" i="23" s="1"/>
  <c r="W5" i="23"/>
  <c r="W137" i="23" s="1"/>
  <c r="S5" i="23"/>
  <c r="S143" i="23" s="1"/>
  <c r="R5" i="23"/>
  <c r="R144" i="23" s="1"/>
  <c r="C5" i="23"/>
  <c r="C137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O171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Q165" i="22" s="1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K165" i="22" s="1"/>
  <c r="J167" i="22"/>
  <c r="I167" i="22"/>
  <c r="H167" i="22"/>
  <c r="G167" i="22"/>
  <c r="F167" i="22"/>
  <c r="E167" i="22"/>
  <c r="D167" i="22"/>
  <c r="C167" i="22"/>
  <c r="C165" i="22" s="1"/>
  <c r="B167" i="22"/>
  <c r="W166" i="22"/>
  <c r="V166" i="22"/>
  <c r="U166" i="22"/>
  <c r="T166" i="22"/>
  <c r="T165" i="22" s="1"/>
  <c r="S166" i="22"/>
  <c r="S165" i="22" s="1"/>
  <c r="R166" i="22"/>
  <c r="Q166" i="22"/>
  <c r="P166" i="22"/>
  <c r="P165" i="22" s="1"/>
  <c r="O166" i="22"/>
  <c r="N166" i="22"/>
  <c r="M166" i="22"/>
  <c r="L166" i="22"/>
  <c r="L165" i="22" s="1"/>
  <c r="K166" i="22"/>
  <c r="J166" i="22"/>
  <c r="I166" i="22"/>
  <c r="H166" i="22"/>
  <c r="H165" i="22" s="1"/>
  <c r="G166" i="22"/>
  <c r="F166" i="22"/>
  <c r="E166" i="22"/>
  <c r="E165" i="22" s="1"/>
  <c r="D166" i="22"/>
  <c r="D165" i="22" s="1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U160" i="22"/>
  <c r="M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K157" i="22"/>
  <c r="C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T146" i="22" s="1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V146" i="22" s="1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B146" i="22" s="1"/>
  <c r="W147" i="22"/>
  <c r="V147" i="22"/>
  <c r="U147" i="22"/>
  <c r="T147" i="22"/>
  <c r="S147" i="22"/>
  <c r="R147" i="22"/>
  <c r="Q147" i="22"/>
  <c r="Q146" i="22" s="1"/>
  <c r="P147" i="22"/>
  <c r="O147" i="22"/>
  <c r="N147" i="22"/>
  <c r="N146" i="22" s="1"/>
  <c r="M147" i="22"/>
  <c r="L147" i="22"/>
  <c r="K147" i="22"/>
  <c r="J147" i="22"/>
  <c r="I147" i="22"/>
  <c r="H147" i="22"/>
  <c r="G147" i="22"/>
  <c r="F147" i="22"/>
  <c r="F146" i="22" s="1"/>
  <c r="E147" i="22"/>
  <c r="D147" i="22"/>
  <c r="C147" i="22"/>
  <c r="B147" i="22"/>
  <c r="L146" i="22"/>
  <c r="I146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W141" i="22"/>
  <c r="O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W132" i="22" s="1"/>
  <c r="V133" i="22"/>
  <c r="U133" i="22"/>
  <c r="T133" i="22"/>
  <c r="S133" i="22"/>
  <c r="R133" i="22"/>
  <c r="Q133" i="22"/>
  <c r="P133" i="22"/>
  <c r="O133" i="22"/>
  <c r="O132" i="22" s="1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W110" i="22"/>
  <c r="W171" i="22" s="1"/>
  <c r="V110" i="22"/>
  <c r="V171" i="22" s="1"/>
  <c r="U110" i="22"/>
  <c r="T110" i="22"/>
  <c r="S110" i="22"/>
  <c r="R110" i="22"/>
  <c r="Q110" i="22"/>
  <c r="Q171" i="22" s="1"/>
  <c r="P110" i="22"/>
  <c r="P171" i="22" s="1"/>
  <c r="O110" i="22"/>
  <c r="N110" i="22"/>
  <c r="N171" i="22" s="1"/>
  <c r="M110" i="22"/>
  <c r="L110" i="22"/>
  <c r="K110" i="22"/>
  <c r="J110" i="22"/>
  <c r="I110" i="22"/>
  <c r="I171" i="22" s="1"/>
  <c r="H110" i="22"/>
  <c r="G110" i="22"/>
  <c r="G171" i="22" s="1"/>
  <c r="F110" i="22"/>
  <c r="F171" i="22" s="1"/>
  <c r="E110" i="22"/>
  <c r="D110" i="22"/>
  <c r="C110" i="22"/>
  <c r="B110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E160" i="22" s="1"/>
  <c r="D89" i="22"/>
  <c r="C89" i="22"/>
  <c r="B89" i="22"/>
  <c r="W79" i="22"/>
  <c r="W157" i="22" s="1"/>
  <c r="V79" i="22"/>
  <c r="U79" i="22"/>
  <c r="T79" i="22"/>
  <c r="S79" i="22"/>
  <c r="S157" i="22" s="1"/>
  <c r="R79" i="22"/>
  <c r="Q79" i="22"/>
  <c r="P79" i="22"/>
  <c r="P157" i="22" s="1"/>
  <c r="O79" i="22"/>
  <c r="O157" i="22" s="1"/>
  <c r="N79" i="22"/>
  <c r="M79" i="22"/>
  <c r="L79" i="22"/>
  <c r="K79" i="22"/>
  <c r="J79" i="22"/>
  <c r="I79" i="22"/>
  <c r="H79" i="22"/>
  <c r="H157" i="22" s="1"/>
  <c r="G79" i="22"/>
  <c r="F79" i="22"/>
  <c r="E79" i="22"/>
  <c r="D79" i="22"/>
  <c r="C79" i="22"/>
  <c r="B79" i="22"/>
  <c r="W60" i="22"/>
  <c r="V60" i="22"/>
  <c r="V153" i="22" s="1"/>
  <c r="U60" i="22"/>
  <c r="T60" i="22"/>
  <c r="S60" i="22"/>
  <c r="R60" i="22"/>
  <c r="Q60" i="22"/>
  <c r="Q153" i="22" s="1"/>
  <c r="P60" i="22"/>
  <c r="P153" i="22" s="1"/>
  <c r="O60" i="22"/>
  <c r="N60" i="22"/>
  <c r="N153" i="22" s="1"/>
  <c r="M60" i="22"/>
  <c r="L60" i="22"/>
  <c r="K60" i="22"/>
  <c r="J60" i="22"/>
  <c r="I60" i="22"/>
  <c r="I153" i="22" s="1"/>
  <c r="H60" i="22"/>
  <c r="H153" i="22" s="1"/>
  <c r="G60" i="22"/>
  <c r="F60" i="22"/>
  <c r="F153" i="22" s="1"/>
  <c r="E60" i="22"/>
  <c r="D60" i="22"/>
  <c r="C60" i="22"/>
  <c r="B60" i="22"/>
  <c r="W33" i="22"/>
  <c r="V33" i="22"/>
  <c r="U33" i="22"/>
  <c r="T33" i="22"/>
  <c r="T141" i="22" s="1"/>
  <c r="S33" i="22"/>
  <c r="R33" i="22"/>
  <c r="Q33" i="22"/>
  <c r="P33" i="22"/>
  <c r="O33" i="22"/>
  <c r="N33" i="22"/>
  <c r="M33" i="22"/>
  <c r="L33" i="22"/>
  <c r="L141" i="22" s="1"/>
  <c r="K33" i="22"/>
  <c r="J33" i="22"/>
  <c r="I33" i="22"/>
  <c r="H33" i="22"/>
  <c r="G33" i="22"/>
  <c r="G141" i="22" s="1"/>
  <c r="F33" i="22"/>
  <c r="E33" i="22"/>
  <c r="D33" i="22"/>
  <c r="D141" i="22" s="1"/>
  <c r="C33" i="22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P203" i="21"/>
  <c r="N202" i="21"/>
  <c r="L201" i="21"/>
  <c r="D201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B192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V165" i="21" s="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L165" i="21" s="1"/>
  <c r="K176" i="21"/>
  <c r="J176" i="21"/>
  <c r="I176" i="21"/>
  <c r="H176" i="21"/>
  <c r="G176" i="21"/>
  <c r="F176" i="21"/>
  <c r="E176" i="21"/>
  <c r="D176" i="21"/>
  <c r="C176" i="21"/>
  <c r="B176" i="21"/>
  <c r="H175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R171" i="21"/>
  <c r="J171" i="21"/>
  <c r="B171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F165" i="21" s="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J165" i="21" s="1"/>
  <c r="I167" i="2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O165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H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K153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U146" i="21" s="1"/>
  <c r="T147" i="21"/>
  <c r="S147" i="21"/>
  <c r="R147" i="21"/>
  <c r="R146" i="21" s="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I146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W213" i="21" s="1"/>
  <c r="V119" i="21"/>
  <c r="V213" i="21" s="1"/>
  <c r="U119" i="21"/>
  <c r="U213" i="21" s="1"/>
  <c r="T119" i="21"/>
  <c r="T213" i="21" s="1"/>
  <c r="S119" i="21"/>
  <c r="S175" i="21" s="1"/>
  <c r="R119" i="21"/>
  <c r="R175" i="21" s="1"/>
  <c r="Q119" i="21"/>
  <c r="Q213" i="21" s="1"/>
  <c r="P119" i="21"/>
  <c r="P175" i="21" s="1"/>
  <c r="O119" i="21"/>
  <c r="O175" i="21" s="1"/>
  <c r="N119" i="21"/>
  <c r="N213" i="21" s="1"/>
  <c r="M119" i="21"/>
  <c r="M213" i="21" s="1"/>
  <c r="L119" i="21"/>
  <c r="L213" i="21" s="1"/>
  <c r="K119" i="21"/>
  <c r="K213" i="21" s="1"/>
  <c r="J119" i="21"/>
  <c r="J175" i="21" s="1"/>
  <c r="I119" i="21"/>
  <c r="I213" i="21" s="1"/>
  <c r="H119" i="21"/>
  <c r="H213" i="21" s="1"/>
  <c r="G119" i="21"/>
  <c r="G175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W110" i="21"/>
  <c r="W171" i="21" s="1"/>
  <c r="V110" i="21"/>
  <c r="V171" i="21" s="1"/>
  <c r="U110" i="21"/>
  <c r="U211" i="21" s="1"/>
  <c r="T110" i="21"/>
  <c r="T171" i="21" s="1"/>
  <c r="S110" i="21"/>
  <c r="S211" i="21" s="1"/>
  <c r="R110" i="21"/>
  <c r="R211" i="21" s="1"/>
  <c r="Q110" i="21"/>
  <c r="Q211" i="21" s="1"/>
  <c r="P110" i="21"/>
  <c r="P211" i="21" s="1"/>
  <c r="O110" i="21"/>
  <c r="O171" i="21" s="1"/>
  <c r="N110" i="21"/>
  <c r="N211" i="21" s="1"/>
  <c r="M110" i="21"/>
  <c r="M211" i="21" s="1"/>
  <c r="L110" i="21"/>
  <c r="L171" i="21" s="1"/>
  <c r="K110" i="21"/>
  <c r="K171" i="21" s="1"/>
  <c r="J110" i="21"/>
  <c r="J211" i="21" s="1"/>
  <c r="I110" i="21"/>
  <c r="I171" i="21" s="1"/>
  <c r="H110" i="21"/>
  <c r="H211" i="21" s="1"/>
  <c r="G110" i="21"/>
  <c r="G211" i="21" s="1"/>
  <c r="F110" i="21"/>
  <c r="F211" i="21" s="1"/>
  <c r="E110" i="21"/>
  <c r="E211" i="21" s="1"/>
  <c r="D110" i="21"/>
  <c r="D171" i="21" s="1"/>
  <c r="C110" i="21"/>
  <c r="C171" i="21" s="1"/>
  <c r="B110" i="21"/>
  <c r="B211" i="21" s="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Q89" i="21"/>
  <c r="Q160" i="21" s="1"/>
  <c r="P89" i="21"/>
  <c r="P160" i="21" s="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I89" i="21"/>
  <c r="I203" i="21" s="1"/>
  <c r="H89" i="21"/>
  <c r="H203" i="21" s="1"/>
  <c r="G89" i="21"/>
  <c r="G160" i="21" s="1"/>
  <c r="F89" i="21"/>
  <c r="F203" i="21" s="1"/>
  <c r="E89" i="21"/>
  <c r="E203" i="21" s="1"/>
  <c r="D89" i="21"/>
  <c r="D203" i="21" s="1"/>
  <c r="C89" i="21"/>
  <c r="C203" i="21" s="1"/>
  <c r="B89" i="21"/>
  <c r="W79" i="21"/>
  <c r="W202" i="21" s="1"/>
  <c r="V79" i="21"/>
  <c r="V157" i="21" s="1"/>
  <c r="U79" i="21"/>
  <c r="U202" i="21" s="1"/>
  <c r="T79" i="21"/>
  <c r="T157" i="21" s="1"/>
  <c r="S79" i="21"/>
  <c r="S157" i="21" s="1"/>
  <c r="R79" i="21"/>
  <c r="R202" i="21" s="1"/>
  <c r="Q79" i="21"/>
  <c r="Q202" i="21" s="1"/>
  <c r="P79" i="21"/>
  <c r="P202" i="21" s="1"/>
  <c r="O79" i="21"/>
  <c r="O202" i="21" s="1"/>
  <c r="N79" i="21"/>
  <c r="N157" i="21" s="1"/>
  <c r="M79" i="21"/>
  <c r="M202" i="21" s="1"/>
  <c r="L79" i="21"/>
  <c r="L157" i="21" s="1"/>
  <c r="K79" i="21"/>
  <c r="K157" i="21" s="1"/>
  <c r="J79" i="21"/>
  <c r="J202" i="21" s="1"/>
  <c r="I79" i="21"/>
  <c r="I202" i="21" s="1"/>
  <c r="H79" i="21"/>
  <c r="H202" i="21" s="1"/>
  <c r="G79" i="21"/>
  <c r="G157" i="21" s="1"/>
  <c r="F79" i="21"/>
  <c r="F157" i="21" s="1"/>
  <c r="E79" i="21"/>
  <c r="E202" i="21" s="1"/>
  <c r="D79" i="21"/>
  <c r="D157" i="21" s="1"/>
  <c r="C79" i="21"/>
  <c r="C202" i="21" s="1"/>
  <c r="B79" i="21"/>
  <c r="B202" i="21" s="1"/>
  <c r="W60" i="21"/>
  <c r="W201" i="21" s="1"/>
  <c r="V60" i="21"/>
  <c r="V201" i="21" s="1"/>
  <c r="U60" i="21"/>
  <c r="U153" i="21" s="1"/>
  <c r="T60" i="21"/>
  <c r="T153" i="21" s="1"/>
  <c r="S60" i="21"/>
  <c r="S201" i="21" s="1"/>
  <c r="R60" i="21"/>
  <c r="R201" i="21" s="1"/>
  <c r="Q60" i="21"/>
  <c r="Q201" i="21" s="1"/>
  <c r="P60" i="21"/>
  <c r="P201" i="21" s="1"/>
  <c r="O60" i="21"/>
  <c r="O201" i="21" s="1"/>
  <c r="N60" i="21"/>
  <c r="N201" i="21" s="1"/>
  <c r="M60" i="21"/>
  <c r="M153" i="21" s="1"/>
  <c r="L60" i="21"/>
  <c r="L153" i="21" s="1"/>
  <c r="K60" i="21"/>
  <c r="K201" i="21" s="1"/>
  <c r="J60" i="21"/>
  <c r="J153" i="21" s="1"/>
  <c r="I60" i="21"/>
  <c r="I153" i="21" s="1"/>
  <c r="H60" i="21"/>
  <c r="H201" i="21" s="1"/>
  <c r="G60" i="21"/>
  <c r="G201" i="21" s="1"/>
  <c r="F60" i="21"/>
  <c r="F201" i="21" s="1"/>
  <c r="E60" i="21"/>
  <c r="E201" i="21" s="1"/>
  <c r="D60" i="21"/>
  <c r="D153" i="21" s="1"/>
  <c r="C60" i="21"/>
  <c r="C153" i="21" s="1"/>
  <c r="B60" i="21"/>
  <c r="B153" i="21" s="1"/>
  <c r="W33" i="21"/>
  <c r="W192" i="21" s="1"/>
  <c r="V33" i="21"/>
  <c r="V192" i="21" s="1"/>
  <c r="U33" i="21"/>
  <c r="U192" i="21" s="1"/>
  <c r="T33" i="21"/>
  <c r="T141" i="21" s="1"/>
  <c r="S33" i="21"/>
  <c r="S192" i="21" s="1"/>
  <c r="R33" i="21"/>
  <c r="R141" i="21" s="1"/>
  <c r="R132" i="21" s="1"/>
  <c r="Q33" i="21"/>
  <c r="Q141" i="21" s="1"/>
  <c r="P33" i="21"/>
  <c r="P141" i="21" s="1"/>
  <c r="P132" i="21" s="1"/>
  <c r="O33" i="21"/>
  <c r="O192" i="21" s="1"/>
  <c r="N33" i="21"/>
  <c r="N192" i="21" s="1"/>
  <c r="M33" i="21"/>
  <c r="M192" i="21" s="1"/>
  <c r="L33" i="21"/>
  <c r="L192" i="21" s="1"/>
  <c r="K33" i="21"/>
  <c r="K141" i="21" s="1"/>
  <c r="J33" i="21"/>
  <c r="J141" i="21" s="1"/>
  <c r="J132" i="21" s="1"/>
  <c r="I33" i="21"/>
  <c r="I192" i="21" s="1"/>
  <c r="H33" i="21"/>
  <c r="H141" i="21" s="1"/>
  <c r="G33" i="21"/>
  <c r="G192" i="21" s="1"/>
  <c r="F33" i="21"/>
  <c r="F192" i="21" s="1"/>
  <c r="E33" i="21"/>
  <c r="E192" i="21" s="1"/>
  <c r="D33" i="21"/>
  <c r="D192" i="21" s="1"/>
  <c r="C33" i="21"/>
  <c r="C192" i="21" s="1"/>
  <c r="B33" i="21"/>
  <c r="B141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H71" i="20"/>
  <c r="F71" i="20"/>
  <c r="T70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I62" i="20"/>
  <c r="C62" i="20"/>
  <c r="S61" i="20"/>
  <c r="S114" i="4" s="1"/>
  <c r="U60" i="20"/>
  <c r="S60" i="20"/>
  <c r="R60" i="20"/>
  <c r="E60" i="20"/>
  <c r="C60" i="20"/>
  <c r="W58" i="20"/>
  <c r="W42" i="7" s="1"/>
  <c r="V58" i="20"/>
  <c r="V42" i="7" s="1"/>
  <c r="U58" i="20"/>
  <c r="T58" i="20"/>
  <c r="S58" i="20"/>
  <c r="R58" i="20"/>
  <c r="Q58" i="20"/>
  <c r="P58" i="20"/>
  <c r="O58" i="20"/>
  <c r="N58" i="20"/>
  <c r="M58" i="20"/>
  <c r="L58" i="20"/>
  <c r="K58" i="20"/>
  <c r="J58" i="20"/>
  <c r="J42" i="7" s="1"/>
  <c r="I58" i="20"/>
  <c r="H58" i="20"/>
  <c r="G58" i="20"/>
  <c r="F58" i="20"/>
  <c r="E58" i="20"/>
  <c r="E42" i="7" s="1"/>
  <c r="D58" i="20"/>
  <c r="C58" i="20"/>
  <c r="B58" i="20"/>
  <c r="B42" i="7" s="1"/>
  <c r="W54" i="20"/>
  <c r="W71" i="20" s="1"/>
  <c r="V54" i="20"/>
  <c r="U54" i="20"/>
  <c r="U71" i="20" s="1"/>
  <c r="T54" i="20"/>
  <c r="T71" i="20" s="1"/>
  <c r="S54" i="20"/>
  <c r="S71" i="20" s="1"/>
  <c r="R54" i="20"/>
  <c r="R71" i="20" s="1"/>
  <c r="Q54" i="20"/>
  <c r="P54" i="20"/>
  <c r="P71" i="20" s="1"/>
  <c r="O54" i="20"/>
  <c r="N54" i="20"/>
  <c r="N71" i="20" s="1"/>
  <c r="M54" i="20"/>
  <c r="M71" i="20" s="1"/>
  <c r="L54" i="20"/>
  <c r="L71" i="20" s="1"/>
  <c r="K54" i="20"/>
  <c r="K71" i="20" s="1"/>
  <c r="J54" i="20"/>
  <c r="J71" i="20" s="1"/>
  <c r="I54" i="20"/>
  <c r="H54" i="20"/>
  <c r="G54" i="20"/>
  <c r="G71" i="20" s="1"/>
  <c r="F54" i="20"/>
  <c r="E54" i="20"/>
  <c r="E71" i="20" s="1"/>
  <c r="D54" i="20"/>
  <c r="D71" i="20" s="1"/>
  <c r="C54" i="20"/>
  <c r="C71" i="20" s="1"/>
  <c r="B54" i="20"/>
  <c r="B71" i="20" s="1"/>
  <c r="W53" i="20"/>
  <c r="V53" i="20"/>
  <c r="V70" i="20" s="1"/>
  <c r="U53" i="20"/>
  <c r="U70" i="20" s="1"/>
  <c r="T53" i="20"/>
  <c r="S53" i="20"/>
  <c r="R53" i="20"/>
  <c r="R70" i="20" s="1"/>
  <c r="Q53" i="20"/>
  <c r="Q70" i="20" s="1"/>
  <c r="P53" i="20"/>
  <c r="O53" i="20"/>
  <c r="N53" i="20"/>
  <c r="N70" i="20" s="1"/>
  <c r="M53" i="20"/>
  <c r="M70" i="20" s="1"/>
  <c r="L53" i="20"/>
  <c r="L67" i="4" s="1"/>
  <c r="K53" i="20"/>
  <c r="K70" i="20" s="1"/>
  <c r="J53" i="20"/>
  <c r="J67" i="4" s="1"/>
  <c r="J140" i="4" s="1"/>
  <c r="I53" i="20"/>
  <c r="I70" i="20" s="1"/>
  <c r="H53" i="20"/>
  <c r="H70" i="20" s="1"/>
  <c r="G53" i="20"/>
  <c r="F53" i="20"/>
  <c r="E53" i="20"/>
  <c r="E70" i="20" s="1"/>
  <c r="D53" i="20"/>
  <c r="D70" i="20" s="1"/>
  <c r="C53" i="20"/>
  <c r="C70" i="20" s="1"/>
  <c r="B53" i="20"/>
  <c r="B70" i="20" s="1"/>
  <c r="W52" i="20"/>
  <c r="W69" i="20" s="1"/>
  <c r="V52" i="20"/>
  <c r="V69" i="20" s="1"/>
  <c r="U52" i="20"/>
  <c r="T52" i="20"/>
  <c r="T69" i="20" s="1"/>
  <c r="S52" i="20"/>
  <c r="S69" i="20" s="1"/>
  <c r="R52" i="20"/>
  <c r="R69" i="20" s="1"/>
  <c r="Q52" i="20"/>
  <c r="Q69" i="20" s="1"/>
  <c r="P52" i="20"/>
  <c r="O52" i="20"/>
  <c r="O69" i="20" s="1"/>
  <c r="N52" i="20"/>
  <c r="M52" i="20"/>
  <c r="L52" i="20"/>
  <c r="L69" i="20" s="1"/>
  <c r="K52" i="20"/>
  <c r="K69" i="20" s="1"/>
  <c r="J52" i="20"/>
  <c r="J66" i="4" s="1"/>
  <c r="I52" i="20"/>
  <c r="I69" i="20" s="1"/>
  <c r="H52" i="20"/>
  <c r="G52" i="20"/>
  <c r="F52" i="20"/>
  <c r="F69" i="20" s="1"/>
  <c r="E52" i="20"/>
  <c r="E77" i="20" s="1"/>
  <c r="E168" i="4" s="1"/>
  <c r="D52" i="20"/>
  <c r="D66" i="4" s="1"/>
  <c r="D139" i="4" s="1"/>
  <c r="C52" i="20"/>
  <c r="B52" i="20"/>
  <c r="B69" i="20" s="1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S3" i="20"/>
  <c r="S13" i="4" s="1"/>
  <c r="R3" i="20"/>
  <c r="R13" i="4" s="1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S197" i="19" s="1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I197" i="19" s="1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Q198" i="19"/>
  <c r="Q197" i="19" s="1"/>
  <c r="P198" i="19"/>
  <c r="P197" i="19" s="1"/>
  <c r="O198" i="19"/>
  <c r="N198" i="19"/>
  <c r="M198" i="19"/>
  <c r="M197" i="19" s="1"/>
  <c r="L198" i="19"/>
  <c r="K198" i="19"/>
  <c r="K197" i="19" s="1"/>
  <c r="J198" i="19"/>
  <c r="I198" i="19"/>
  <c r="H198" i="19"/>
  <c r="H197" i="19" s="1"/>
  <c r="G198" i="19"/>
  <c r="G197" i="19" s="1"/>
  <c r="F198" i="19"/>
  <c r="E198" i="19"/>
  <c r="E197" i="19" s="1"/>
  <c r="D198" i="19"/>
  <c r="C198" i="19"/>
  <c r="C197" i="19" s="1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6" i="19"/>
  <c r="V176" i="19"/>
  <c r="U176" i="19"/>
  <c r="T176" i="19"/>
  <c r="S176" i="19"/>
  <c r="R176" i="19"/>
  <c r="Q176" i="19"/>
  <c r="P176" i="19"/>
  <c r="O176" i="19"/>
  <c r="N176" i="19"/>
  <c r="M176" i="19"/>
  <c r="L176" i="19"/>
  <c r="K176" i="19"/>
  <c r="J176" i="19"/>
  <c r="I176" i="19"/>
  <c r="H176" i="19"/>
  <c r="G176" i="19"/>
  <c r="F176" i="19"/>
  <c r="E176" i="19"/>
  <c r="D176" i="19"/>
  <c r="C176" i="19"/>
  <c r="B176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D173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D165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U142" i="19"/>
  <c r="T142" i="19"/>
  <c r="S142" i="19"/>
  <c r="R142" i="19"/>
  <c r="R209" i="19" s="1"/>
  <c r="Q142" i="19"/>
  <c r="P142" i="19"/>
  <c r="O142" i="19"/>
  <c r="N142" i="19"/>
  <c r="M142" i="19"/>
  <c r="L142" i="19"/>
  <c r="K142" i="19"/>
  <c r="J142" i="19"/>
  <c r="J209" i="19" s="1"/>
  <c r="I142" i="19"/>
  <c r="H142" i="19"/>
  <c r="G142" i="19"/>
  <c r="F142" i="19"/>
  <c r="E142" i="19"/>
  <c r="D142" i="19"/>
  <c r="C142" i="19"/>
  <c r="B142" i="19"/>
  <c r="B209" i="19" s="1"/>
  <c r="W121" i="19"/>
  <c r="V121" i="19"/>
  <c r="U121" i="19"/>
  <c r="T121" i="19"/>
  <c r="T203" i="19" s="1"/>
  <c r="S121" i="19"/>
  <c r="R121" i="19"/>
  <c r="Q121" i="19"/>
  <c r="P121" i="19"/>
  <c r="O121" i="19"/>
  <c r="O203" i="19" s="1"/>
  <c r="N121" i="19"/>
  <c r="M121" i="19"/>
  <c r="L121" i="19"/>
  <c r="L203" i="19" s="1"/>
  <c r="K121" i="19"/>
  <c r="J121" i="19"/>
  <c r="I121" i="19"/>
  <c r="I203" i="19" s="1"/>
  <c r="H121" i="19"/>
  <c r="G121" i="19"/>
  <c r="G203" i="19" s="1"/>
  <c r="F121" i="19"/>
  <c r="E121" i="19"/>
  <c r="D121" i="19"/>
  <c r="D203" i="19" s="1"/>
  <c r="C121" i="19"/>
  <c r="B121" i="19"/>
  <c r="W93" i="19"/>
  <c r="W61" i="19" s="1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W72" i="19"/>
  <c r="V72" i="19"/>
  <c r="U72" i="19"/>
  <c r="T72" i="19"/>
  <c r="S72" i="19"/>
  <c r="S61" i="19" s="1"/>
  <c r="R72" i="19"/>
  <c r="Q72" i="19"/>
  <c r="P72" i="19"/>
  <c r="P61" i="19" s="1"/>
  <c r="P81" i="16" s="1"/>
  <c r="O72" i="19"/>
  <c r="O61" i="19" s="1"/>
  <c r="N72" i="19"/>
  <c r="M72" i="19"/>
  <c r="M61" i="19" s="1"/>
  <c r="M81" i="16" s="1"/>
  <c r="M110" i="4" s="1"/>
  <c r="L72" i="19"/>
  <c r="L235" i="19" s="1"/>
  <c r="K72" i="19"/>
  <c r="J72" i="19"/>
  <c r="I72" i="19"/>
  <c r="I61" i="19" s="1"/>
  <c r="H72" i="19"/>
  <c r="H61" i="19" s="1"/>
  <c r="G72" i="19"/>
  <c r="G61" i="19" s="1"/>
  <c r="G81" i="16" s="1"/>
  <c r="G110" i="4" s="1"/>
  <c r="F72" i="19"/>
  <c r="E72" i="19"/>
  <c r="D72" i="19"/>
  <c r="C72" i="19"/>
  <c r="C61" i="19" s="1"/>
  <c r="B72" i="19"/>
  <c r="W44" i="19"/>
  <c r="W5" i="19" s="1"/>
  <c r="W77" i="16" s="1"/>
  <c r="W76" i="16" s="1"/>
  <c r="V44" i="19"/>
  <c r="U44" i="19"/>
  <c r="T44" i="19"/>
  <c r="T5" i="19" s="1"/>
  <c r="S44" i="19"/>
  <c r="R44" i="19"/>
  <c r="Q44" i="19"/>
  <c r="Q5" i="19" s="1"/>
  <c r="P44" i="19"/>
  <c r="P5" i="19" s="1"/>
  <c r="O44" i="19"/>
  <c r="N44" i="19"/>
  <c r="M44" i="19"/>
  <c r="M5" i="19" s="1"/>
  <c r="L44" i="19"/>
  <c r="L5" i="19" s="1"/>
  <c r="K44" i="19"/>
  <c r="K5" i="19" s="1"/>
  <c r="J44" i="19"/>
  <c r="I44" i="19"/>
  <c r="I5" i="19" s="1"/>
  <c r="H44" i="19"/>
  <c r="H5" i="19" s="1"/>
  <c r="G44" i="19"/>
  <c r="F44" i="19"/>
  <c r="E44" i="19"/>
  <c r="D44" i="19"/>
  <c r="C44" i="19"/>
  <c r="B44" i="19"/>
  <c r="G5" i="19"/>
  <c r="G173" i="19" s="1"/>
  <c r="E5" i="19"/>
  <c r="E173" i="19" s="1"/>
  <c r="D5" i="19"/>
  <c r="D80" i="16" s="1"/>
  <c r="D109" i="4" s="1"/>
  <c r="C5" i="19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B209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V203" i="18"/>
  <c r="F203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M197" i="18" s="1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U197" i="18" s="1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W197" i="18" s="1"/>
  <c r="V198" i="18"/>
  <c r="V197" i="18" s="1"/>
  <c r="U198" i="18"/>
  <c r="T198" i="18"/>
  <c r="S198" i="18"/>
  <c r="R198" i="18"/>
  <c r="Q198" i="18"/>
  <c r="P198" i="18"/>
  <c r="O198" i="18"/>
  <c r="N198" i="18"/>
  <c r="M198" i="18"/>
  <c r="L198" i="18"/>
  <c r="K198" i="18"/>
  <c r="J198" i="18"/>
  <c r="J197" i="18" s="1"/>
  <c r="I198" i="18"/>
  <c r="H198" i="18"/>
  <c r="G198" i="18"/>
  <c r="F198" i="18"/>
  <c r="E198" i="18"/>
  <c r="D198" i="18"/>
  <c r="C198" i="18"/>
  <c r="B198" i="18"/>
  <c r="B197" i="18" s="1"/>
  <c r="R197" i="18"/>
  <c r="E197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P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P178" i="18" s="1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C178" i="18" s="1"/>
  <c r="B180" i="18"/>
  <c r="W179" i="18"/>
  <c r="V179" i="18"/>
  <c r="U179" i="18"/>
  <c r="T179" i="18"/>
  <c r="S179" i="18"/>
  <c r="S178" i="18" s="1"/>
  <c r="R179" i="18"/>
  <c r="Q179" i="18"/>
  <c r="P179" i="18"/>
  <c r="O179" i="18"/>
  <c r="N179" i="18"/>
  <c r="M179" i="18"/>
  <c r="L179" i="18"/>
  <c r="K179" i="18"/>
  <c r="K178" i="18" s="1"/>
  <c r="J179" i="18"/>
  <c r="I179" i="18"/>
  <c r="H179" i="18"/>
  <c r="G179" i="18"/>
  <c r="F179" i="18"/>
  <c r="E179" i="18"/>
  <c r="E178" i="18" s="1"/>
  <c r="D179" i="18"/>
  <c r="C179" i="18"/>
  <c r="B179" i="18"/>
  <c r="W142" i="18"/>
  <c r="V142" i="18"/>
  <c r="V209" i="18" s="1"/>
  <c r="U142" i="18"/>
  <c r="U209" i="18" s="1"/>
  <c r="T142" i="18"/>
  <c r="T209" i="18" s="1"/>
  <c r="S142" i="18"/>
  <c r="S209" i="18" s="1"/>
  <c r="R142" i="18"/>
  <c r="R209" i="18" s="1"/>
  <c r="Q142" i="18"/>
  <c r="P142" i="18"/>
  <c r="O142" i="18"/>
  <c r="N142" i="18"/>
  <c r="M142" i="18"/>
  <c r="M209" i="18" s="1"/>
  <c r="L142" i="18"/>
  <c r="L209" i="18" s="1"/>
  <c r="K142" i="18"/>
  <c r="K209" i="18" s="1"/>
  <c r="J142" i="18"/>
  <c r="J209" i="18" s="1"/>
  <c r="I142" i="18"/>
  <c r="I209" i="18" s="1"/>
  <c r="H142" i="18"/>
  <c r="G142" i="18"/>
  <c r="F142" i="18"/>
  <c r="E142" i="18"/>
  <c r="D142" i="18"/>
  <c r="C142" i="18"/>
  <c r="C209" i="18" s="1"/>
  <c r="B142" i="18"/>
  <c r="W121" i="18"/>
  <c r="W203" i="18" s="1"/>
  <c r="V121" i="18"/>
  <c r="U121" i="18"/>
  <c r="T121" i="18"/>
  <c r="T203" i="18" s="1"/>
  <c r="S121" i="18"/>
  <c r="S203" i="18" s="1"/>
  <c r="R121" i="18"/>
  <c r="R203" i="18" s="1"/>
  <c r="Q121" i="18"/>
  <c r="P121" i="18"/>
  <c r="O121" i="18"/>
  <c r="O203" i="18" s="1"/>
  <c r="N121" i="18"/>
  <c r="N203" i="18" s="1"/>
  <c r="M121" i="18"/>
  <c r="L121" i="18"/>
  <c r="K121" i="18"/>
  <c r="K203" i="18" s="1"/>
  <c r="J121" i="18"/>
  <c r="J203" i="18" s="1"/>
  <c r="I121" i="18"/>
  <c r="I203" i="18" s="1"/>
  <c r="H121" i="18"/>
  <c r="G121" i="18"/>
  <c r="G203" i="18" s="1"/>
  <c r="F121" i="18"/>
  <c r="E121" i="18"/>
  <c r="D121" i="18"/>
  <c r="C121" i="18"/>
  <c r="C203" i="18" s="1"/>
  <c r="B121" i="18"/>
  <c r="B203" i="18" s="1"/>
  <c r="W93" i="18"/>
  <c r="V93" i="18"/>
  <c r="U93" i="18"/>
  <c r="U190" i="18" s="1"/>
  <c r="T93" i="18"/>
  <c r="T190" i="18" s="1"/>
  <c r="S93" i="18"/>
  <c r="S190" i="18" s="1"/>
  <c r="R93" i="18"/>
  <c r="Q93" i="18"/>
  <c r="Q190" i="18" s="1"/>
  <c r="P93" i="18"/>
  <c r="O93" i="18"/>
  <c r="N93" i="18"/>
  <c r="M93" i="18"/>
  <c r="M190" i="18" s="1"/>
  <c r="L93" i="18"/>
  <c r="L190" i="18" s="1"/>
  <c r="K93" i="18"/>
  <c r="K190" i="18" s="1"/>
  <c r="J93" i="18"/>
  <c r="I93" i="18"/>
  <c r="I190" i="18" s="1"/>
  <c r="H93" i="18"/>
  <c r="H190" i="18" s="1"/>
  <c r="G93" i="18"/>
  <c r="F93" i="18"/>
  <c r="E93" i="18"/>
  <c r="E190" i="18" s="1"/>
  <c r="D93" i="18"/>
  <c r="D190" i="18" s="1"/>
  <c r="C93" i="18"/>
  <c r="C190" i="18" s="1"/>
  <c r="B93" i="18"/>
  <c r="W72" i="18"/>
  <c r="W184" i="18" s="1"/>
  <c r="V72" i="18"/>
  <c r="V184" i="18" s="1"/>
  <c r="U72" i="18"/>
  <c r="U184" i="18" s="1"/>
  <c r="T72" i="18"/>
  <c r="T184" i="18" s="1"/>
  <c r="S72" i="18"/>
  <c r="R72" i="18"/>
  <c r="Q72" i="18"/>
  <c r="Q184" i="18" s="1"/>
  <c r="P72" i="18"/>
  <c r="O72" i="18"/>
  <c r="O184" i="18" s="1"/>
  <c r="N72" i="18"/>
  <c r="N184" i="18" s="1"/>
  <c r="M72" i="18"/>
  <c r="M184" i="18" s="1"/>
  <c r="L72" i="18"/>
  <c r="L184" i="18" s="1"/>
  <c r="K72" i="18"/>
  <c r="J72" i="18"/>
  <c r="I72" i="18"/>
  <c r="I184" i="18" s="1"/>
  <c r="H72" i="18"/>
  <c r="G72" i="18"/>
  <c r="G184" i="18" s="1"/>
  <c r="F72" i="18"/>
  <c r="F184" i="18" s="1"/>
  <c r="E72" i="18"/>
  <c r="E184" i="18" s="1"/>
  <c r="D72" i="18"/>
  <c r="D184" i="18" s="1"/>
  <c r="C72" i="18"/>
  <c r="B72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F226" i="18" s="1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V16" i="18"/>
  <c r="V96" i="16" s="1"/>
  <c r="U16" i="18"/>
  <c r="U223" i="18" s="1"/>
  <c r="T16" i="18"/>
  <c r="S16" i="18"/>
  <c r="S223" i="18" s="1"/>
  <c r="R16" i="18"/>
  <c r="R223" i="18" s="1"/>
  <c r="Q16" i="18"/>
  <c r="Q96" i="16" s="1"/>
  <c r="P16" i="18"/>
  <c r="P96" i="16" s="1"/>
  <c r="O16" i="18"/>
  <c r="O5" i="18" s="1"/>
  <c r="N16" i="18"/>
  <c r="N96" i="16" s="1"/>
  <c r="M16" i="18"/>
  <c r="M223" i="18" s="1"/>
  <c r="L16" i="18"/>
  <c r="K16" i="18"/>
  <c r="K223" i="18" s="1"/>
  <c r="J16" i="18"/>
  <c r="J223" i="18" s="1"/>
  <c r="I16" i="18"/>
  <c r="H16" i="18"/>
  <c r="H223" i="18" s="1"/>
  <c r="G16" i="18"/>
  <c r="F16" i="18"/>
  <c r="E16" i="18"/>
  <c r="E223" i="18" s="1"/>
  <c r="D16" i="18"/>
  <c r="C16" i="18"/>
  <c r="C223" i="18" s="1"/>
  <c r="B16" i="18"/>
  <c r="B223" i="18" s="1"/>
  <c r="E5" i="18"/>
  <c r="E172" i="18" s="1"/>
  <c r="B5" i="18"/>
  <c r="B169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I209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E197" i="17" s="1"/>
  <c r="D200" i="17"/>
  <c r="C200" i="17"/>
  <c r="B200" i="17"/>
  <c r="W199" i="17"/>
  <c r="V199" i="17"/>
  <c r="V197" i="17" s="1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S197" i="17" s="1"/>
  <c r="R198" i="17"/>
  <c r="R197" i="17" s="1"/>
  <c r="Q198" i="17"/>
  <c r="P198" i="17"/>
  <c r="O198" i="17"/>
  <c r="N198" i="17"/>
  <c r="M198" i="17"/>
  <c r="L198" i="17"/>
  <c r="K198" i="17"/>
  <c r="J198" i="17"/>
  <c r="I198" i="17"/>
  <c r="H198" i="17"/>
  <c r="G198" i="17"/>
  <c r="G197" i="17" s="1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N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N178" i="17" s="1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W178" i="17" s="1"/>
  <c r="V180" i="17"/>
  <c r="V178" i="17" s="1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U179" i="17"/>
  <c r="T179" i="17"/>
  <c r="S179" i="17"/>
  <c r="R179" i="17"/>
  <c r="Q179" i="17"/>
  <c r="Q178" i="17" s="1"/>
  <c r="P179" i="17"/>
  <c r="P178" i="17" s="1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K173" i="17"/>
  <c r="M170" i="17"/>
  <c r="K169" i="17"/>
  <c r="Q168" i="17"/>
  <c r="W142" i="17"/>
  <c r="V142" i="17"/>
  <c r="U142" i="17"/>
  <c r="T142" i="17"/>
  <c r="S142" i="17"/>
  <c r="S248" i="17" s="1"/>
  <c r="R142" i="17"/>
  <c r="R248" i="17" s="1"/>
  <c r="Q142" i="17"/>
  <c r="Q248" i="17" s="1"/>
  <c r="P142" i="17"/>
  <c r="O142" i="17"/>
  <c r="N142" i="17"/>
  <c r="M142" i="17"/>
  <c r="L142" i="17"/>
  <c r="K142" i="17"/>
  <c r="K248" i="17" s="1"/>
  <c r="J142" i="17"/>
  <c r="J248" i="17" s="1"/>
  <c r="I142" i="17"/>
  <c r="I248" i="17" s="1"/>
  <c r="H142" i="17"/>
  <c r="G142" i="17"/>
  <c r="F142" i="17"/>
  <c r="E142" i="17"/>
  <c r="D142" i="17"/>
  <c r="C142" i="17"/>
  <c r="C248" i="17" s="1"/>
  <c r="B142" i="17"/>
  <c r="B248" i="17" s="1"/>
  <c r="W121" i="17"/>
  <c r="W246" i="17" s="1"/>
  <c r="V121" i="17"/>
  <c r="V246" i="17" s="1"/>
  <c r="U121" i="17"/>
  <c r="T121" i="17"/>
  <c r="S121" i="17"/>
  <c r="S203" i="17" s="1"/>
  <c r="R121" i="17"/>
  <c r="R246" i="17" s="1"/>
  <c r="Q121" i="17"/>
  <c r="Q246" i="17" s="1"/>
  <c r="P121" i="17"/>
  <c r="O121" i="17"/>
  <c r="O246" i="17" s="1"/>
  <c r="N121" i="17"/>
  <c r="N246" i="17" s="1"/>
  <c r="M121" i="17"/>
  <c r="M246" i="17" s="1"/>
  <c r="L121" i="17"/>
  <c r="K121" i="17"/>
  <c r="K203" i="17" s="1"/>
  <c r="J121" i="17"/>
  <c r="J246" i="17" s="1"/>
  <c r="I121" i="17"/>
  <c r="I246" i="17" s="1"/>
  <c r="H121" i="17"/>
  <c r="G121" i="17"/>
  <c r="G246" i="17" s="1"/>
  <c r="F121" i="17"/>
  <c r="F246" i="17" s="1"/>
  <c r="E121" i="17"/>
  <c r="D121" i="17"/>
  <c r="C121" i="17"/>
  <c r="C203" i="17" s="1"/>
  <c r="B121" i="17"/>
  <c r="B246" i="17" s="1"/>
  <c r="W93" i="17"/>
  <c r="W237" i="17" s="1"/>
  <c r="V93" i="17"/>
  <c r="U93" i="17"/>
  <c r="T93" i="17"/>
  <c r="T237" i="17" s="1"/>
  <c r="S93" i="17"/>
  <c r="R93" i="17"/>
  <c r="R237" i="17" s="1"/>
  <c r="Q93" i="17"/>
  <c r="Q237" i="17" s="1"/>
  <c r="P93" i="17"/>
  <c r="P237" i="17" s="1"/>
  <c r="O93" i="17"/>
  <c r="O237" i="17" s="1"/>
  <c r="N93" i="17"/>
  <c r="M93" i="17"/>
  <c r="L93" i="17"/>
  <c r="L237" i="17" s="1"/>
  <c r="K93" i="17"/>
  <c r="K190" i="17" s="1"/>
  <c r="J93" i="17"/>
  <c r="J237" i="17" s="1"/>
  <c r="I93" i="17"/>
  <c r="I237" i="17" s="1"/>
  <c r="H93" i="17"/>
  <c r="H237" i="17" s="1"/>
  <c r="G93" i="17"/>
  <c r="G237" i="17" s="1"/>
  <c r="F93" i="17"/>
  <c r="E93" i="17"/>
  <c r="D93" i="17"/>
  <c r="D237" i="17" s="1"/>
  <c r="C93" i="17"/>
  <c r="B93" i="17"/>
  <c r="B237" i="17" s="1"/>
  <c r="W72" i="17"/>
  <c r="W184" i="17" s="1"/>
  <c r="V72" i="17"/>
  <c r="V235" i="17" s="1"/>
  <c r="U72" i="17"/>
  <c r="U235" i="17" s="1"/>
  <c r="T72" i="17"/>
  <c r="T235" i="17" s="1"/>
  <c r="S72" i="17"/>
  <c r="S235" i="17" s="1"/>
  <c r="R72" i="17"/>
  <c r="Q72" i="17"/>
  <c r="P72" i="17"/>
  <c r="P235" i="17" s="1"/>
  <c r="O72" i="17"/>
  <c r="O184" i="17" s="1"/>
  <c r="N72" i="17"/>
  <c r="N235" i="17" s="1"/>
  <c r="M72" i="17"/>
  <c r="M235" i="17" s="1"/>
  <c r="L72" i="17"/>
  <c r="L235" i="17" s="1"/>
  <c r="K72" i="17"/>
  <c r="K235" i="17" s="1"/>
  <c r="J72" i="17"/>
  <c r="I72" i="17"/>
  <c r="H72" i="17"/>
  <c r="H235" i="17" s="1"/>
  <c r="G72" i="17"/>
  <c r="G184" i="17" s="1"/>
  <c r="F72" i="17"/>
  <c r="F235" i="17" s="1"/>
  <c r="E72" i="17"/>
  <c r="E235" i="17" s="1"/>
  <c r="D72" i="17"/>
  <c r="D235" i="17" s="1"/>
  <c r="C72" i="17"/>
  <c r="C235" i="17" s="1"/>
  <c r="B72" i="17"/>
  <c r="W44" i="17"/>
  <c r="V44" i="17"/>
  <c r="V226" i="17" s="1"/>
  <c r="U44" i="17"/>
  <c r="U226" i="17" s="1"/>
  <c r="T44" i="17"/>
  <c r="T226" i="17" s="1"/>
  <c r="T217" i="17" s="1"/>
  <c r="S44" i="17"/>
  <c r="S226" i="17" s="1"/>
  <c r="R44" i="17"/>
  <c r="R226" i="17" s="1"/>
  <c r="Q44" i="17"/>
  <c r="Q226" i="17" s="1"/>
  <c r="P44" i="17"/>
  <c r="P226" i="17" s="1"/>
  <c r="O44" i="17"/>
  <c r="N44" i="17"/>
  <c r="N226" i="17" s="1"/>
  <c r="M44" i="17"/>
  <c r="M226" i="17" s="1"/>
  <c r="L44" i="17"/>
  <c r="L226" i="17" s="1"/>
  <c r="K44" i="17"/>
  <c r="K226" i="17" s="1"/>
  <c r="J44" i="17"/>
  <c r="J226" i="17" s="1"/>
  <c r="I44" i="17"/>
  <c r="I226" i="17" s="1"/>
  <c r="H44" i="17"/>
  <c r="H226" i="17" s="1"/>
  <c r="G44" i="17"/>
  <c r="F44" i="17"/>
  <c r="F226" i="17" s="1"/>
  <c r="E44" i="17"/>
  <c r="E226" i="17" s="1"/>
  <c r="D44" i="17"/>
  <c r="D226" i="17" s="1"/>
  <c r="C44" i="17"/>
  <c r="C226" i="17" s="1"/>
  <c r="B44" i="17"/>
  <c r="B226" i="17" s="1"/>
  <c r="V5" i="17"/>
  <c r="V172" i="17" s="1"/>
  <c r="U5" i="17"/>
  <c r="S5" i="17"/>
  <c r="S175" i="17" s="1"/>
  <c r="Q5" i="17"/>
  <c r="Q174" i="17" s="1"/>
  <c r="N5" i="17"/>
  <c r="N175" i="17" s="1"/>
  <c r="M5" i="17"/>
  <c r="M162" i="17" s="1"/>
  <c r="L5" i="17"/>
  <c r="L167" i="17" s="1"/>
  <c r="K5" i="17"/>
  <c r="K175" i="17" s="1"/>
  <c r="I5" i="17"/>
  <c r="I174" i="17" s="1"/>
  <c r="D5" i="17"/>
  <c r="D167" i="17" s="1"/>
  <c r="C5" i="17"/>
  <c r="C175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O97" i="16"/>
  <c r="I96" i="16"/>
  <c r="H96" i="16"/>
  <c r="G96" i="16"/>
  <c r="F96" i="16"/>
  <c r="E96" i="16"/>
  <c r="C96" i="16"/>
  <c r="B96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V111" i="4" s="1"/>
  <c r="U82" i="16"/>
  <c r="U111" i="4" s="1"/>
  <c r="T82" i="16"/>
  <c r="T111" i="4" s="1"/>
  <c r="S82" i="16"/>
  <c r="R82" i="16"/>
  <c r="R111" i="4" s="1"/>
  <c r="Q82" i="16"/>
  <c r="Q111" i="4" s="1"/>
  <c r="P82" i="16"/>
  <c r="P111" i="4" s="1"/>
  <c r="O82" i="16"/>
  <c r="O111" i="4" s="1"/>
  <c r="N82" i="16"/>
  <c r="M82" i="16"/>
  <c r="L82" i="16"/>
  <c r="K82" i="16"/>
  <c r="J82" i="16"/>
  <c r="I82" i="16"/>
  <c r="I111" i="4" s="1"/>
  <c r="H82" i="16"/>
  <c r="G82" i="16"/>
  <c r="F82" i="16"/>
  <c r="E82" i="16"/>
  <c r="D82" i="16"/>
  <c r="D103" i="16" s="1"/>
  <c r="D166" i="4" s="1"/>
  <c r="C82" i="16"/>
  <c r="C111" i="4" s="1"/>
  <c r="B82" i="16"/>
  <c r="B111" i="4" s="1"/>
  <c r="O81" i="16"/>
  <c r="W80" i="16"/>
  <c r="W78" i="16"/>
  <c r="V78" i="16"/>
  <c r="U78" i="16"/>
  <c r="T78" i="16"/>
  <c r="S78" i="16"/>
  <c r="R78" i="16"/>
  <c r="R41" i="7" s="1"/>
  <c r="Q78" i="16"/>
  <c r="P78" i="16"/>
  <c r="O78" i="16"/>
  <c r="O41" i="7" s="1"/>
  <c r="N78" i="16"/>
  <c r="M78" i="16"/>
  <c r="M41" i="7" s="1"/>
  <c r="L78" i="16"/>
  <c r="L41" i="7" s="1"/>
  <c r="K78" i="16"/>
  <c r="K41" i="7" s="1"/>
  <c r="J78" i="16"/>
  <c r="J41" i="7" s="1"/>
  <c r="I78" i="16"/>
  <c r="H78" i="16"/>
  <c r="H41" i="7" s="1"/>
  <c r="G78" i="16"/>
  <c r="G41" i="7" s="1"/>
  <c r="F78" i="16"/>
  <c r="E78" i="16"/>
  <c r="D78" i="16"/>
  <c r="C78" i="16"/>
  <c r="C41" i="7" s="1"/>
  <c r="B78" i="16"/>
  <c r="B41" i="7" s="1"/>
  <c r="A74" i="16"/>
  <c r="A73" i="16"/>
  <c r="W72" i="16"/>
  <c r="W90" i="16" s="1"/>
  <c r="V72" i="16"/>
  <c r="U72" i="16"/>
  <c r="U90" i="16" s="1"/>
  <c r="T72" i="16"/>
  <c r="T71" i="16" s="1"/>
  <c r="S72" i="16"/>
  <c r="S90" i="16" s="1"/>
  <c r="R72" i="16"/>
  <c r="R71" i="16" s="1"/>
  <c r="Q72" i="16"/>
  <c r="Q90" i="16" s="1"/>
  <c r="P72" i="16"/>
  <c r="P90" i="16" s="1"/>
  <c r="O72" i="16"/>
  <c r="O90" i="16" s="1"/>
  <c r="N72" i="16"/>
  <c r="M72" i="16"/>
  <c r="M90" i="16" s="1"/>
  <c r="L72" i="16"/>
  <c r="L71" i="16" s="1"/>
  <c r="K72" i="16"/>
  <c r="K90" i="16" s="1"/>
  <c r="J72" i="16"/>
  <c r="J71" i="16" s="1"/>
  <c r="I72" i="16"/>
  <c r="I90" i="16" s="1"/>
  <c r="H72" i="16"/>
  <c r="H90" i="16" s="1"/>
  <c r="G72" i="16"/>
  <c r="G90" i="16" s="1"/>
  <c r="F72" i="16"/>
  <c r="E72" i="16"/>
  <c r="E90" i="16" s="1"/>
  <c r="D72" i="16"/>
  <c r="D71" i="16" s="1"/>
  <c r="C72" i="16"/>
  <c r="C90" i="16" s="1"/>
  <c r="B72" i="16"/>
  <c r="B71" i="16" s="1"/>
  <c r="A72" i="16"/>
  <c r="S71" i="16"/>
  <c r="P71" i="16"/>
  <c r="C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V55" i="16"/>
  <c r="V93" i="16" s="1"/>
  <c r="U55" i="16"/>
  <c r="U93" i="16" s="1"/>
  <c r="T55" i="16"/>
  <c r="T93" i="16" s="1"/>
  <c r="S55" i="16"/>
  <c r="S93" i="16" s="1"/>
  <c r="R55" i="16"/>
  <c r="Q55" i="16"/>
  <c r="P55" i="16"/>
  <c r="O55" i="16"/>
  <c r="N55" i="16"/>
  <c r="N93" i="16" s="1"/>
  <c r="M55" i="16"/>
  <c r="M93" i="16" s="1"/>
  <c r="L55" i="16"/>
  <c r="L93" i="16" s="1"/>
  <c r="K55" i="16"/>
  <c r="K93" i="16" s="1"/>
  <c r="J55" i="16"/>
  <c r="J64" i="4" s="1"/>
  <c r="J137" i="4" s="1"/>
  <c r="I55" i="16"/>
  <c r="I103" i="16" s="1"/>
  <c r="I166" i="4" s="1"/>
  <c r="H55" i="16"/>
  <c r="G55" i="16"/>
  <c r="G64" i="4" s="1"/>
  <c r="G137" i="4" s="1"/>
  <c r="F55" i="16"/>
  <c r="F93" i="16" s="1"/>
  <c r="E55" i="16"/>
  <c r="E93" i="16" s="1"/>
  <c r="D55" i="16"/>
  <c r="D93" i="16" s="1"/>
  <c r="C55" i="16"/>
  <c r="C93" i="16" s="1"/>
  <c r="B55" i="16"/>
  <c r="B103" i="16" s="1"/>
  <c r="B166" i="4" s="1"/>
  <c r="W54" i="16"/>
  <c r="W63" i="4" s="1"/>
  <c r="W136" i="4" s="1"/>
  <c r="V54" i="16"/>
  <c r="V63" i="4" s="1"/>
  <c r="V136" i="4" s="1"/>
  <c r="U54" i="16"/>
  <c r="U63" i="4" s="1"/>
  <c r="T54" i="16"/>
  <c r="T92" i="16" s="1"/>
  <c r="S54" i="16"/>
  <c r="S92" i="16" s="1"/>
  <c r="R54" i="16"/>
  <c r="R92" i="16" s="1"/>
  <c r="Q54" i="16"/>
  <c r="Q92" i="16" s="1"/>
  <c r="P54" i="16"/>
  <c r="P92" i="16" s="1"/>
  <c r="O54" i="16"/>
  <c r="N54" i="16"/>
  <c r="M54" i="16"/>
  <c r="L54" i="16"/>
  <c r="L92" i="16" s="1"/>
  <c r="K54" i="16"/>
  <c r="K92" i="16" s="1"/>
  <c r="J54" i="16"/>
  <c r="J92" i="16" s="1"/>
  <c r="I54" i="16"/>
  <c r="I92" i="16" s="1"/>
  <c r="H54" i="16"/>
  <c r="G54" i="16"/>
  <c r="F54" i="16"/>
  <c r="E54" i="16"/>
  <c r="D54" i="16"/>
  <c r="D92" i="16" s="1"/>
  <c r="C54" i="16"/>
  <c r="C92" i="16" s="1"/>
  <c r="B54" i="16"/>
  <c r="B92" i="16" s="1"/>
  <c r="L53" i="16"/>
  <c r="K53" i="16"/>
  <c r="D53" i="16"/>
  <c r="D62" i="4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W9" i="4" s="1"/>
  <c r="V4" i="16"/>
  <c r="V3" i="16" s="1"/>
  <c r="V9" i="4" s="1"/>
  <c r="U4" i="16"/>
  <c r="U3" i="16" s="1"/>
  <c r="U9" i="4" s="1"/>
  <c r="T4" i="16"/>
  <c r="T3" i="16" s="1"/>
  <c r="T9" i="4" s="1"/>
  <c r="S4" i="16"/>
  <c r="S3" i="16" s="1"/>
  <c r="S9" i="4" s="1"/>
  <c r="R4" i="16"/>
  <c r="R3" i="16" s="1"/>
  <c r="Q4" i="16"/>
  <c r="Q3" i="16" s="1"/>
  <c r="Q9" i="4" s="1"/>
  <c r="P4" i="16"/>
  <c r="P3" i="16" s="1"/>
  <c r="P9" i="4" s="1"/>
  <c r="O4" i="16"/>
  <c r="O3" i="16" s="1"/>
  <c r="O9" i="4" s="1"/>
  <c r="N4" i="16"/>
  <c r="N3" i="16" s="1"/>
  <c r="M4" i="16"/>
  <c r="M3" i="16" s="1"/>
  <c r="L4" i="16"/>
  <c r="K4" i="16"/>
  <c r="J4" i="16"/>
  <c r="J3" i="16" s="1"/>
  <c r="I4" i="16"/>
  <c r="H4" i="16"/>
  <c r="G4" i="16"/>
  <c r="F4" i="16"/>
  <c r="E4" i="16"/>
  <c r="E3" i="16" s="1"/>
  <c r="D4" i="16"/>
  <c r="C4" i="16"/>
  <c r="B4" i="16"/>
  <c r="B3" i="16" s="1"/>
  <c r="L3" i="16"/>
  <c r="L9" i="4" s="1"/>
  <c r="K3" i="16"/>
  <c r="K9" i="4" s="1"/>
  <c r="I3" i="16"/>
  <c r="H3" i="16"/>
  <c r="G3" i="16"/>
  <c r="G9" i="4" s="1"/>
  <c r="F3" i="16"/>
  <c r="D3" i="16"/>
  <c r="C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H204" i="15" s="1"/>
  <c r="G219" i="15"/>
  <c r="G204" i="15" s="1"/>
  <c r="F219" i="15"/>
  <c r="E219" i="15"/>
  <c r="D219" i="15"/>
  <c r="C219" i="15"/>
  <c r="B219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T216" i="15"/>
  <c r="R216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W210" i="15"/>
  <c r="V210" i="15"/>
  <c r="U210" i="15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I204" i="15" s="1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C204" i="15" s="1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W199" i="15"/>
  <c r="P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O187" i="15" s="1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P187" i="15" s="1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K187" i="15" s="1"/>
  <c r="J189" i="15"/>
  <c r="I189" i="15"/>
  <c r="H189" i="15"/>
  <c r="G189" i="15"/>
  <c r="F189" i="15"/>
  <c r="E189" i="15"/>
  <c r="D189" i="15"/>
  <c r="C189" i="15"/>
  <c r="C187" i="15" s="1"/>
  <c r="B189" i="15"/>
  <c r="W188" i="15"/>
  <c r="W187" i="15" s="1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H187" i="15" s="1"/>
  <c r="G188" i="15"/>
  <c r="F188" i="15"/>
  <c r="E188" i="15"/>
  <c r="D188" i="15"/>
  <c r="C188" i="15"/>
  <c r="B188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P171" i="15" s="1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R171" i="15" s="1"/>
  <c r="Q172" i="15"/>
  <c r="P172" i="15"/>
  <c r="O172" i="15"/>
  <c r="N172" i="15"/>
  <c r="M172" i="15"/>
  <c r="L172" i="15"/>
  <c r="K172" i="15"/>
  <c r="K171" i="15" s="1"/>
  <c r="J172" i="15"/>
  <c r="J171" i="15" s="1"/>
  <c r="I172" i="15"/>
  <c r="H172" i="15"/>
  <c r="G172" i="15"/>
  <c r="F172" i="15"/>
  <c r="E172" i="15"/>
  <c r="D172" i="15"/>
  <c r="C172" i="15"/>
  <c r="B172" i="15"/>
  <c r="B171" i="15" s="1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Q162" i="15" s="1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E162" i="15" s="1"/>
  <c r="D164" i="15"/>
  <c r="C164" i="15"/>
  <c r="B164" i="15"/>
  <c r="W163" i="15"/>
  <c r="V163" i="15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R162" i="15"/>
  <c r="J162" i="15"/>
  <c r="B162" i="15"/>
  <c r="W141" i="15"/>
  <c r="V141" i="15"/>
  <c r="U141" i="15"/>
  <c r="T141" i="15"/>
  <c r="T261" i="15" s="1"/>
  <c r="S141" i="15"/>
  <c r="R141" i="15"/>
  <c r="R261" i="15" s="1"/>
  <c r="Q141" i="15"/>
  <c r="Q261" i="15" s="1"/>
  <c r="P141" i="15"/>
  <c r="P261" i="15" s="1"/>
  <c r="O141" i="15"/>
  <c r="N141" i="15"/>
  <c r="M141" i="15"/>
  <c r="L141" i="15"/>
  <c r="L261" i="15" s="1"/>
  <c r="K141" i="15"/>
  <c r="J141" i="15"/>
  <c r="J115" i="15" s="1"/>
  <c r="J253" i="15" s="1"/>
  <c r="I141" i="15"/>
  <c r="I261" i="15" s="1"/>
  <c r="H141" i="15"/>
  <c r="H261" i="15" s="1"/>
  <c r="G141" i="15"/>
  <c r="F141" i="15"/>
  <c r="F115" i="15" s="1"/>
  <c r="E141" i="15"/>
  <c r="E115" i="15" s="1"/>
  <c r="D141" i="15"/>
  <c r="D261" i="15" s="1"/>
  <c r="C141" i="15"/>
  <c r="B141" i="15"/>
  <c r="B216" i="15" s="1"/>
  <c r="V115" i="15"/>
  <c r="V253" i="15" s="1"/>
  <c r="U115" i="15"/>
  <c r="T115" i="15"/>
  <c r="T253" i="15" s="1"/>
  <c r="Q115" i="15"/>
  <c r="Q253" i="15" s="1"/>
  <c r="N115" i="15"/>
  <c r="N253" i="15" s="1"/>
  <c r="M115" i="15"/>
  <c r="L115" i="15"/>
  <c r="L253" i="15" s="1"/>
  <c r="W97" i="15"/>
  <c r="W251" i="15" s="1"/>
  <c r="V97" i="15"/>
  <c r="V251" i="15" s="1"/>
  <c r="U97" i="15"/>
  <c r="U199" i="15" s="1"/>
  <c r="T97" i="15"/>
  <c r="T251" i="15" s="1"/>
  <c r="S97" i="15"/>
  <c r="R97" i="15"/>
  <c r="R251" i="15" s="1"/>
  <c r="Q97" i="15"/>
  <c r="Q251" i="15" s="1"/>
  <c r="P97" i="15"/>
  <c r="P251" i="15" s="1"/>
  <c r="O97" i="15"/>
  <c r="O251" i="15" s="1"/>
  <c r="N97" i="15"/>
  <c r="N251" i="15" s="1"/>
  <c r="M97" i="15"/>
  <c r="M251" i="15" s="1"/>
  <c r="L97" i="15"/>
  <c r="L251" i="15" s="1"/>
  <c r="K97" i="15"/>
  <c r="J97" i="15"/>
  <c r="J251" i="15" s="1"/>
  <c r="I97" i="15"/>
  <c r="I251" i="15" s="1"/>
  <c r="H97" i="15"/>
  <c r="H251" i="15" s="1"/>
  <c r="G97" i="15"/>
  <c r="G251" i="15" s="1"/>
  <c r="F97" i="15"/>
  <c r="F251" i="15" s="1"/>
  <c r="E97" i="15"/>
  <c r="E199" i="15" s="1"/>
  <c r="D97" i="15"/>
  <c r="D251" i="15" s="1"/>
  <c r="C97" i="15"/>
  <c r="B97" i="15"/>
  <c r="B251" i="15" s="1"/>
  <c r="W53" i="15"/>
  <c r="W241" i="15" s="1"/>
  <c r="V53" i="15"/>
  <c r="V241" i="15" s="1"/>
  <c r="U53" i="15"/>
  <c r="U241" i="15" s="1"/>
  <c r="T53" i="15"/>
  <c r="T241" i="15" s="1"/>
  <c r="S53" i="15"/>
  <c r="S181" i="15" s="1"/>
  <c r="R53" i="15"/>
  <c r="R241" i="15" s="1"/>
  <c r="Q53" i="15"/>
  <c r="P53" i="15"/>
  <c r="P241" i="15" s="1"/>
  <c r="O53" i="15"/>
  <c r="O241" i="15" s="1"/>
  <c r="N53" i="15"/>
  <c r="N241" i="15" s="1"/>
  <c r="M53" i="15"/>
  <c r="M241" i="15" s="1"/>
  <c r="L53" i="15"/>
  <c r="L241" i="15" s="1"/>
  <c r="K53" i="15"/>
  <c r="K181" i="15" s="1"/>
  <c r="J53" i="15"/>
  <c r="J241" i="15" s="1"/>
  <c r="I53" i="15"/>
  <c r="H53" i="15"/>
  <c r="H241" i="15" s="1"/>
  <c r="G53" i="15"/>
  <c r="G241" i="15" s="1"/>
  <c r="F53" i="15"/>
  <c r="F241" i="15" s="1"/>
  <c r="E53" i="15"/>
  <c r="E241" i="15" s="1"/>
  <c r="D53" i="15"/>
  <c r="D241" i="15" s="1"/>
  <c r="C53" i="15"/>
  <c r="C181" i="15" s="1"/>
  <c r="B53" i="15"/>
  <c r="B241" i="15" s="1"/>
  <c r="V34" i="15"/>
  <c r="V233" i="15" s="1"/>
  <c r="S34" i="15"/>
  <c r="S233" i="15" s="1"/>
  <c r="P34" i="15"/>
  <c r="P233" i="15" s="1"/>
  <c r="O34" i="15"/>
  <c r="N34" i="15"/>
  <c r="N233" i="15" s="1"/>
  <c r="K34" i="15"/>
  <c r="K233" i="15" s="1"/>
  <c r="G34" i="15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D251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B241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R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C204" i="14" s="1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R204" i="14" s="1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K204" i="14" s="1"/>
  <c r="J205" i="14"/>
  <c r="I205" i="14"/>
  <c r="H205" i="14"/>
  <c r="G205" i="14"/>
  <c r="F205" i="14"/>
  <c r="E205" i="14"/>
  <c r="D205" i="14"/>
  <c r="C205" i="14"/>
  <c r="B205" i="14"/>
  <c r="B204" i="14" s="1"/>
  <c r="S204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S187" i="14" s="1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S188" i="14"/>
  <c r="R188" i="14"/>
  <c r="Q188" i="14"/>
  <c r="P188" i="14"/>
  <c r="O188" i="14"/>
  <c r="N188" i="14"/>
  <c r="M188" i="14"/>
  <c r="L188" i="14"/>
  <c r="K188" i="14"/>
  <c r="K187" i="14" s="1"/>
  <c r="J188" i="14"/>
  <c r="I188" i="14"/>
  <c r="H188" i="14"/>
  <c r="G188" i="14"/>
  <c r="F188" i="14"/>
  <c r="E188" i="14"/>
  <c r="D188" i="14"/>
  <c r="C188" i="14"/>
  <c r="C187" i="14" s="1"/>
  <c r="B188" i="14"/>
  <c r="B187" i="14" s="1"/>
  <c r="R187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W181" i="14"/>
  <c r="O181" i="14"/>
  <c r="W180" i="14"/>
  <c r="V180" i="14"/>
  <c r="U180" i="14"/>
  <c r="T180" i="14"/>
  <c r="S180" i="14"/>
  <c r="R180" i="14"/>
  <c r="Q180" i="14"/>
  <c r="P180" i="14"/>
  <c r="O180" i="14"/>
  <c r="O171" i="14" s="1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V171" i="14" s="1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W171" i="14" s="1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H172" i="14"/>
  <c r="G172" i="14"/>
  <c r="G171" i="14" s="1"/>
  <c r="F172" i="14"/>
  <c r="E172" i="14"/>
  <c r="D172" i="14"/>
  <c r="C172" i="14"/>
  <c r="B172" i="14"/>
  <c r="N171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O162" i="14" s="1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W162" i="14" s="1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G162" i="14" s="1"/>
  <c r="F164" i="14"/>
  <c r="E164" i="14"/>
  <c r="D164" i="14"/>
  <c r="C164" i="14"/>
  <c r="B164" i="14"/>
  <c r="W163" i="14"/>
  <c r="V163" i="14"/>
  <c r="V162" i="14" s="1"/>
  <c r="U163" i="14"/>
  <c r="T163" i="14"/>
  <c r="S163" i="14"/>
  <c r="R163" i="14"/>
  <c r="Q163" i="14"/>
  <c r="Q162" i="14" s="1"/>
  <c r="P163" i="14"/>
  <c r="O163" i="14"/>
  <c r="N163" i="14"/>
  <c r="N162" i="14" s="1"/>
  <c r="M163" i="14"/>
  <c r="L163" i="14"/>
  <c r="K163" i="14"/>
  <c r="J163" i="14"/>
  <c r="I163" i="14"/>
  <c r="H163" i="14"/>
  <c r="G163" i="14"/>
  <c r="F163" i="14"/>
  <c r="E163" i="14"/>
  <c r="D163" i="14"/>
  <c r="C163" i="14"/>
  <c r="B163" i="14"/>
  <c r="W141" i="14"/>
  <c r="W216" i="14" s="1"/>
  <c r="V141" i="14"/>
  <c r="V216" i="14" s="1"/>
  <c r="U141" i="14"/>
  <c r="U261" i="14" s="1"/>
  <c r="T141" i="14"/>
  <c r="S141" i="14"/>
  <c r="S261" i="14" s="1"/>
  <c r="R141" i="14"/>
  <c r="R261" i="14" s="1"/>
  <c r="Q141" i="14"/>
  <c r="Q216" i="14" s="1"/>
  <c r="P141" i="14"/>
  <c r="P216" i="14" s="1"/>
  <c r="O141" i="14"/>
  <c r="O216" i="14" s="1"/>
  <c r="N141" i="14"/>
  <c r="N216" i="14" s="1"/>
  <c r="M141" i="14"/>
  <c r="M261" i="14" s="1"/>
  <c r="L141" i="14"/>
  <c r="K141" i="14"/>
  <c r="K261" i="14" s="1"/>
  <c r="J141" i="14"/>
  <c r="J261" i="14" s="1"/>
  <c r="I141" i="14"/>
  <c r="I216" i="14" s="1"/>
  <c r="H141" i="14"/>
  <c r="H216" i="14" s="1"/>
  <c r="G141" i="14"/>
  <c r="G216" i="14" s="1"/>
  <c r="F141" i="14"/>
  <c r="F216" i="14" s="1"/>
  <c r="E141" i="14"/>
  <c r="E261" i="14" s="1"/>
  <c r="D141" i="14"/>
  <c r="C141" i="14"/>
  <c r="C261" i="14" s="1"/>
  <c r="B141" i="14"/>
  <c r="B261" i="14" s="1"/>
  <c r="W97" i="14"/>
  <c r="W199" i="14" s="1"/>
  <c r="V97" i="14"/>
  <c r="V199" i="14" s="1"/>
  <c r="U97" i="14"/>
  <c r="U199" i="14" s="1"/>
  <c r="T97" i="14"/>
  <c r="T199" i="14" s="1"/>
  <c r="S97" i="14"/>
  <c r="S251" i="14" s="1"/>
  <c r="R97" i="14"/>
  <c r="R251" i="14" s="1"/>
  <c r="Q97" i="14"/>
  <c r="Q199" i="14" s="1"/>
  <c r="P97" i="14"/>
  <c r="P199" i="14" s="1"/>
  <c r="O97" i="14"/>
  <c r="O199" i="14" s="1"/>
  <c r="N97" i="14"/>
  <c r="N199" i="14" s="1"/>
  <c r="M97" i="14"/>
  <c r="M199" i="14" s="1"/>
  <c r="L97" i="14"/>
  <c r="L199" i="14" s="1"/>
  <c r="K97" i="14"/>
  <c r="K251" i="14" s="1"/>
  <c r="J97" i="14"/>
  <c r="J251" i="14" s="1"/>
  <c r="I97" i="14"/>
  <c r="I199" i="14" s="1"/>
  <c r="H97" i="14"/>
  <c r="H199" i="14" s="1"/>
  <c r="G97" i="14"/>
  <c r="G199" i="14" s="1"/>
  <c r="F97" i="14"/>
  <c r="F199" i="14" s="1"/>
  <c r="E97" i="14"/>
  <c r="E199" i="14" s="1"/>
  <c r="D97" i="14"/>
  <c r="D199" i="14" s="1"/>
  <c r="C97" i="14"/>
  <c r="C251" i="14" s="1"/>
  <c r="B97" i="14"/>
  <c r="B251" i="14" s="1"/>
  <c r="W53" i="14"/>
  <c r="W241" i="14" s="1"/>
  <c r="V53" i="14"/>
  <c r="V241" i="14" s="1"/>
  <c r="U53" i="14"/>
  <c r="U241" i="14" s="1"/>
  <c r="T53" i="14"/>
  <c r="T241" i="14" s="1"/>
  <c r="S53" i="14"/>
  <c r="S241" i="14" s="1"/>
  <c r="R53" i="14"/>
  <c r="R181" i="14" s="1"/>
  <c r="Q53" i="14"/>
  <c r="Q241" i="14" s="1"/>
  <c r="P53" i="14"/>
  <c r="O53" i="14"/>
  <c r="O241" i="14" s="1"/>
  <c r="N53" i="14"/>
  <c r="N241" i="14" s="1"/>
  <c r="M53" i="14"/>
  <c r="M241" i="14" s="1"/>
  <c r="L53" i="14"/>
  <c r="L241" i="14" s="1"/>
  <c r="K53" i="14"/>
  <c r="K241" i="14" s="1"/>
  <c r="J53" i="14"/>
  <c r="J181" i="14" s="1"/>
  <c r="I53" i="14"/>
  <c r="I241" i="14" s="1"/>
  <c r="H53" i="14"/>
  <c r="G53" i="14"/>
  <c r="G241" i="14" s="1"/>
  <c r="F53" i="14"/>
  <c r="F241" i="14" s="1"/>
  <c r="E53" i="14"/>
  <c r="E241" i="14" s="1"/>
  <c r="D53" i="14"/>
  <c r="D241" i="14" s="1"/>
  <c r="C53" i="14"/>
  <c r="C241" i="14" s="1"/>
  <c r="B53" i="14"/>
  <c r="B181" i="14" s="1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E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S241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L216" i="13"/>
  <c r="K216" i="13"/>
  <c r="G216" i="13"/>
  <c r="D216" i="13"/>
  <c r="C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D204" i="13" s="1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L204" i="13" s="1"/>
  <c r="K206" i="13"/>
  <c r="K204" i="13" s="1"/>
  <c r="J206" i="13"/>
  <c r="I206" i="13"/>
  <c r="H206" i="13"/>
  <c r="G206" i="13"/>
  <c r="F206" i="13"/>
  <c r="E206" i="13"/>
  <c r="D206" i="13"/>
  <c r="C206" i="13"/>
  <c r="B206" i="13"/>
  <c r="W205" i="13"/>
  <c r="V205" i="13"/>
  <c r="V204" i="13" s="1"/>
  <c r="U205" i="13"/>
  <c r="T205" i="13"/>
  <c r="T204" i="13" s="1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C204" i="13" s="1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D187" i="13" s="1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T187" i="13" s="1"/>
  <c r="S190" i="13"/>
  <c r="R190" i="13"/>
  <c r="Q190" i="13"/>
  <c r="P190" i="13"/>
  <c r="O190" i="13"/>
  <c r="N190" i="13"/>
  <c r="M190" i="13"/>
  <c r="L190" i="13"/>
  <c r="L187" i="13" s="1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K187" i="13" s="1"/>
  <c r="J188" i="13"/>
  <c r="I188" i="13"/>
  <c r="H188" i="13"/>
  <c r="G188" i="13"/>
  <c r="F188" i="13"/>
  <c r="E188" i="13"/>
  <c r="D188" i="13"/>
  <c r="C188" i="13"/>
  <c r="B188" i="13"/>
  <c r="S187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P181" i="13"/>
  <c r="H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R171" i="13" s="1"/>
  <c r="Q176" i="13"/>
  <c r="P176" i="13"/>
  <c r="O176" i="13"/>
  <c r="O171" i="13" s="1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T171" i="13" s="1"/>
  <c r="S175" i="13"/>
  <c r="R175" i="13"/>
  <c r="Q175" i="13"/>
  <c r="P175" i="13"/>
  <c r="O175" i="13"/>
  <c r="N175" i="13"/>
  <c r="M175" i="13"/>
  <c r="L175" i="13"/>
  <c r="L171" i="13" s="1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J171" i="13" s="1"/>
  <c r="I173" i="13"/>
  <c r="H173" i="13"/>
  <c r="G173" i="13"/>
  <c r="G171" i="13" s="1"/>
  <c r="F173" i="13"/>
  <c r="E173" i="13"/>
  <c r="D173" i="13"/>
  <c r="C173" i="13"/>
  <c r="B173" i="13"/>
  <c r="W172" i="13"/>
  <c r="V172" i="13"/>
  <c r="V171" i="13" s="1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W171" i="13"/>
  <c r="B171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G162" i="13" s="1"/>
  <c r="F164" i="13"/>
  <c r="E164" i="13"/>
  <c r="D164" i="13"/>
  <c r="C164" i="13"/>
  <c r="B164" i="13"/>
  <c r="W163" i="13"/>
  <c r="W162" i="13" s="1"/>
  <c r="V163" i="13"/>
  <c r="U163" i="13"/>
  <c r="T163" i="13"/>
  <c r="S163" i="13"/>
  <c r="R163" i="13"/>
  <c r="R162" i="13" s="1"/>
  <c r="Q163" i="13"/>
  <c r="P163" i="13"/>
  <c r="O163" i="13"/>
  <c r="O162" i="13" s="1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J162" i="13"/>
  <c r="B162" i="13"/>
  <c r="W141" i="13"/>
  <c r="W216" i="13" s="1"/>
  <c r="V141" i="13"/>
  <c r="V261" i="13" s="1"/>
  <c r="U141" i="13"/>
  <c r="T141" i="13"/>
  <c r="T261" i="13" s="1"/>
  <c r="S141" i="13"/>
  <c r="S261" i="13" s="1"/>
  <c r="R141" i="13"/>
  <c r="R216" i="13" s="1"/>
  <c r="Q141" i="13"/>
  <c r="Q216" i="13" s="1"/>
  <c r="P141" i="13"/>
  <c r="P216" i="13" s="1"/>
  <c r="O141" i="13"/>
  <c r="O261" i="13" s="1"/>
  <c r="N141" i="13"/>
  <c r="N261" i="13" s="1"/>
  <c r="M141" i="13"/>
  <c r="L141" i="13"/>
  <c r="L261" i="13" s="1"/>
  <c r="K141" i="13"/>
  <c r="K261" i="13" s="1"/>
  <c r="J141" i="13"/>
  <c r="J216" i="13" s="1"/>
  <c r="I141" i="13"/>
  <c r="I216" i="13" s="1"/>
  <c r="H141" i="13"/>
  <c r="H216" i="13" s="1"/>
  <c r="G141" i="13"/>
  <c r="G261" i="13" s="1"/>
  <c r="F141" i="13"/>
  <c r="F261" i="13" s="1"/>
  <c r="E141" i="13"/>
  <c r="D141" i="13"/>
  <c r="D261" i="13" s="1"/>
  <c r="C141" i="13"/>
  <c r="C261" i="13" s="1"/>
  <c r="B141" i="13"/>
  <c r="B216" i="13" s="1"/>
  <c r="W97" i="13"/>
  <c r="W199" i="13" s="1"/>
  <c r="V97" i="13"/>
  <c r="V199" i="13" s="1"/>
  <c r="U97" i="13"/>
  <c r="U199" i="13" s="1"/>
  <c r="T97" i="13"/>
  <c r="T251" i="13" s="1"/>
  <c r="S97" i="13"/>
  <c r="S251" i="13" s="1"/>
  <c r="R97" i="13"/>
  <c r="R199" i="13" s="1"/>
  <c r="Q97" i="13"/>
  <c r="Q199" i="13" s="1"/>
  <c r="P97" i="13"/>
  <c r="P199" i="13" s="1"/>
  <c r="O97" i="13"/>
  <c r="O199" i="13" s="1"/>
  <c r="N97" i="13"/>
  <c r="N199" i="13" s="1"/>
  <c r="M97" i="13"/>
  <c r="M199" i="13" s="1"/>
  <c r="L97" i="13"/>
  <c r="L251" i="13" s="1"/>
  <c r="K97" i="13"/>
  <c r="K251" i="13" s="1"/>
  <c r="J97" i="13"/>
  <c r="J199" i="13" s="1"/>
  <c r="I97" i="13"/>
  <c r="I199" i="13" s="1"/>
  <c r="H97" i="13"/>
  <c r="H199" i="13" s="1"/>
  <c r="G97" i="13"/>
  <c r="G199" i="13" s="1"/>
  <c r="F97" i="13"/>
  <c r="F199" i="13" s="1"/>
  <c r="E97" i="13"/>
  <c r="E199" i="13" s="1"/>
  <c r="D97" i="13"/>
  <c r="D251" i="13" s="1"/>
  <c r="C97" i="13"/>
  <c r="C251" i="13" s="1"/>
  <c r="B97" i="13"/>
  <c r="B199" i="13" s="1"/>
  <c r="W53" i="13"/>
  <c r="W241" i="13" s="1"/>
  <c r="V53" i="13"/>
  <c r="V241" i="13" s="1"/>
  <c r="U53" i="13"/>
  <c r="U241" i="13" s="1"/>
  <c r="T53" i="13"/>
  <c r="T241" i="13" s="1"/>
  <c r="S53" i="13"/>
  <c r="S181" i="13" s="1"/>
  <c r="R53" i="13"/>
  <c r="R241" i="13" s="1"/>
  <c r="Q53" i="13"/>
  <c r="P53" i="13"/>
  <c r="P241" i="13" s="1"/>
  <c r="O53" i="13"/>
  <c r="O241" i="13" s="1"/>
  <c r="N53" i="13"/>
  <c r="N241" i="13" s="1"/>
  <c r="M53" i="13"/>
  <c r="M241" i="13" s="1"/>
  <c r="L53" i="13"/>
  <c r="L241" i="13" s="1"/>
  <c r="K53" i="13"/>
  <c r="K241" i="13" s="1"/>
  <c r="J53" i="13"/>
  <c r="J241" i="13" s="1"/>
  <c r="I53" i="13"/>
  <c r="H53" i="13"/>
  <c r="H241" i="13" s="1"/>
  <c r="G53" i="13"/>
  <c r="G241" i="13" s="1"/>
  <c r="F53" i="13"/>
  <c r="F241" i="13" s="1"/>
  <c r="E53" i="13"/>
  <c r="E241" i="13" s="1"/>
  <c r="D53" i="13"/>
  <c r="D241" i="13" s="1"/>
  <c r="C53" i="13"/>
  <c r="C241" i="13" s="1"/>
  <c r="B53" i="13"/>
  <c r="B241" i="13" s="1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R89" i="12"/>
  <c r="O89" i="12"/>
  <c r="M88" i="12"/>
  <c r="F87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V78" i="12"/>
  <c r="T78" i="12"/>
  <c r="L78" i="12"/>
  <c r="J78" i="12"/>
  <c r="W77" i="12"/>
  <c r="W106" i="4" s="1"/>
  <c r="V77" i="12"/>
  <c r="U77" i="12"/>
  <c r="T77" i="12"/>
  <c r="S77" i="12"/>
  <c r="S106" i="4" s="1"/>
  <c r="R77" i="12"/>
  <c r="R106" i="4" s="1"/>
  <c r="Q77" i="12"/>
  <c r="Q106" i="4" s="1"/>
  <c r="P77" i="12"/>
  <c r="P75" i="12" s="1"/>
  <c r="P104" i="4" s="1"/>
  <c r="O77" i="12"/>
  <c r="O106" i="4" s="1"/>
  <c r="N77" i="12"/>
  <c r="N106" i="4" s="1"/>
  <c r="M77" i="12"/>
  <c r="M106" i="4" s="1"/>
  <c r="L77" i="12"/>
  <c r="L106" i="4" s="1"/>
  <c r="K77" i="12"/>
  <c r="K106" i="4" s="1"/>
  <c r="J77" i="12"/>
  <c r="J106" i="4" s="1"/>
  <c r="I77" i="12"/>
  <c r="H77" i="12"/>
  <c r="G77" i="12"/>
  <c r="F77" i="12"/>
  <c r="E77" i="12"/>
  <c r="E106" i="4" s="1"/>
  <c r="D77" i="12"/>
  <c r="D106" i="4" s="1"/>
  <c r="C77" i="12"/>
  <c r="C106" i="4" s="1"/>
  <c r="B77" i="12"/>
  <c r="B106" i="4" s="1"/>
  <c r="V76" i="12"/>
  <c r="V75" i="12" s="1"/>
  <c r="S76" i="12"/>
  <c r="S105" i="4" s="1"/>
  <c r="P76" i="12"/>
  <c r="W74" i="12"/>
  <c r="V74" i="12"/>
  <c r="U74" i="12"/>
  <c r="T74" i="12"/>
  <c r="T103" i="4" s="1"/>
  <c r="S74" i="12"/>
  <c r="S103" i="4" s="1"/>
  <c r="R74" i="12"/>
  <c r="R103" i="4" s="1"/>
  <c r="Q74" i="12"/>
  <c r="P74" i="12"/>
  <c r="O74" i="12"/>
  <c r="N74" i="12"/>
  <c r="M74" i="12"/>
  <c r="L74" i="12"/>
  <c r="K74" i="12"/>
  <c r="J74" i="12"/>
  <c r="I74" i="12"/>
  <c r="H74" i="12"/>
  <c r="G74" i="12"/>
  <c r="G103" i="4" s="1"/>
  <c r="F74" i="12"/>
  <c r="F103" i="4" s="1"/>
  <c r="E74" i="12"/>
  <c r="E103" i="4" s="1"/>
  <c r="D74" i="12"/>
  <c r="D103" i="4" s="1"/>
  <c r="C74" i="12"/>
  <c r="C103" i="4" s="1"/>
  <c r="B74" i="12"/>
  <c r="B103" i="4" s="1"/>
  <c r="W72" i="12"/>
  <c r="V72" i="12"/>
  <c r="U72" i="12"/>
  <c r="T72" i="12"/>
  <c r="T40" i="7" s="1"/>
  <c r="S72" i="12"/>
  <c r="S40" i="7" s="1"/>
  <c r="R72" i="12"/>
  <c r="R40" i="7" s="1"/>
  <c r="Q72" i="12"/>
  <c r="Q40" i="7" s="1"/>
  <c r="P72" i="12"/>
  <c r="P40" i="7" s="1"/>
  <c r="O72" i="12"/>
  <c r="O40" i="7" s="1"/>
  <c r="N72" i="12"/>
  <c r="M72" i="12"/>
  <c r="M40" i="7" s="1"/>
  <c r="L72" i="12"/>
  <c r="L40" i="7" s="1"/>
  <c r="K72" i="12"/>
  <c r="K40" i="7" s="1"/>
  <c r="J72" i="12"/>
  <c r="J40" i="7" s="1"/>
  <c r="I72" i="12"/>
  <c r="H72" i="12"/>
  <c r="G72" i="12"/>
  <c r="F72" i="12"/>
  <c r="E72" i="12"/>
  <c r="D72" i="12"/>
  <c r="D40" i="7" s="1"/>
  <c r="C72" i="12"/>
  <c r="C40" i="7" s="1"/>
  <c r="B72" i="12"/>
  <c r="B40" i="7" s="1"/>
  <c r="W68" i="12"/>
  <c r="W101" i="12" s="1"/>
  <c r="W162" i="4" s="1"/>
  <c r="V68" i="12"/>
  <c r="V101" i="12" s="1"/>
  <c r="U68" i="12"/>
  <c r="U101" i="12" s="1"/>
  <c r="T68" i="12"/>
  <c r="T101" i="12" s="1"/>
  <c r="S68" i="12"/>
  <c r="S101" i="12" s="1"/>
  <c r="R68" i="12"/>
  <c r="R101" i="12" s="1"/>
  <c r="R162" i="4" s="1"/>
  <c r="Q68" i="12"/>
  <c r="Q89" i="12" s="1"/>
  <c r="P68" i="12"/>
  <c r="P89" i="12" s="1"/>
  <c r="O68" i="12"/>
  <c r="O101" i="12" s="1"/>
  <c r="O162" i="4" s="1"/>
  <c r="N68" i="12"/>
  <c r="N101" i="12" s="1"/>
  <c r="N162" i="4" s="1"/>
  <c r="M68" i="12"/>
  <c r="M101" i="12" s="1"/>
  <c r="M162" i="4" s="1"/>
  <c r="L68" i="12"/>
  <c r="L101" i="12" s="1"/>
  <c r="L162" i="4" s="1"/>
  <c r="K68" i="12"/>
  <c r="K101" i="12" s="1"/>
  <c r="K162" i="4" s="1"/>
  <c r="J68" i="12"/>
  <c r="J101" i="12" s="1"/>
  <c r="J162" i="4" s="1"/>
  <c r="I68" i="12"/>
  <c r="I89" i="12" s="1"/>
  <c r="H68" i="12"/>
  <c r="H89" i="12" s="1"/>
  <c r="G68" i="12"/>
  <c r="G101" i="12" s="1"/>
  <c r="G162" i="4" s="1"/>
  <c r="F68" i="12"/>
  <c r="F101" i="12" s="1"/>
  <c r="F162" i="4" s="1"/>
  <c r="E68" i="12"/>
  <c r="E101" i="12" s="1"/>
  <c r="E162" i="4" s="1"/>
  <c r="D68" i="12"/>
  <c r="D101" i="12" s="1"/>
  <c r="D162" i="4" s="1"/>
  <c r="C68" i="12"/>
  <c r="C101" i="12" s="1"/>
  <c r="C162" i="4" s="1"/>
  <c r="B68" i="12"/>
  <c r="B101" i="12" s="1"/>
  <c r="B162" i="4" s="1"/>
  <c r="W67" i="12"/>
  <c r="W88" i="12" s="1"/>
  <c r="V67" i="12"/>
  <c r="V100" i="12" s="1"/>
  <c r="V161" i="4" s="1"/>
  <c r="U67" i="12"/>
  <c r="U100" i="12" s="1"/>
  <c r="U161" i="4" s="1"/>
  <c r="T67" i="12"/>
  <c r="T100" i="12" s="1"/>
  <c r="T161" i="4" s="1"/>
  <c r="S67" i="12"/>
  <c r="S100" i="12" s="1"/>
  <c r="S161" i="4" s="1"/>
  <c r="R67" i="12"/>
  <c r="R100" i="12" s="1"/>
  <c r="R161" i="4" s="1"/>
  <c r="Q67" i="12"/>
  <c r="Q100" i="12" s="1"/>
  <c r="Q161" i="4" s="1"/>
  <c r="P67" i="12"/>
  <c r="P100" i="12" s="1"/>
  <c r="P161" i="4" s="1"/>
  <c r="O67" i="12"/>
  <c r="O88" i="12" s="1"/>
  <c r="N67" i="12"/>
  <c r="M67" i="12"/>
  <c r="M100" i="12" s="1"/>
  <c r="M161" i="4" s="1"/>
  <c r="L67" i="12"/>
  <c r="L100" i="12" s="1"/>
  <c r="L161" i="4" s="1"/>
  <c r="K67" i="12"/>
  <c r="K100" i="12" s="1"/>
  <c r="K161" i="4" s="1"/>
  <c r="J67" i="12"/>
  <c r="J100" i="12" s="1"/>
  <c r="J161" i="4" s="1"/>
  <c r="I67" i="12"/>
  <c r="I100" i="12" s="1"/>
  <c r="I161" i="4" s="1"/>
  <c r="H67" i="12"/>
  <c r="H100" i="12" s="1"/>
  <c r="H161" i="4" s="1"/>
  <c r="G67" i="12"/>
  <c r="G88" i="12" s="1"/>
  <c r="F67" i="12"/>
  <c r="F100" i="12" s="1"/>
  <c r="F161" i="4" s="1"/>
  <c r="E67" i="12"/>
  <c r="E100" i="12" s="1"/>
  <c r="E161" i="4" s="1"/>
  <c r="D67" i="12"/>
  <c r="D100" i="12" s="1"/>
  <c r="D161" i="4" s="1"/>
  <c r="C67" i="12"/>
  <c r="C100" i="12" s="1"/>
  <c r="C161" i="4" s="1"/>
  <c r="B67" i="12"/>
  <c r="B100" i="12" s="1"/>
  <c r="B161" i="4" s="1"/>
  <c r="W66" i="12"/>
  <c r="W99" i="12" s="1"/>
  <c r="W160" i="4" s="1"/>
  <c r="V66" i="12"/>
  <c r="V99" i="12" s="1"/>
  <c r="V160" i="4" s="1"/>
  <c r="U66" i="12"/>
  <c r="U87" i="12" s="1"/>
  <c r="T66" i="12"/>
  <c r="T99" i="12" s="1"/>
  <c r="T160" i="4" s="1"/>
  <c r="S66" i="12"/>
  <c r="S99" i="12" s="1"/>
  <c r="S160" i="4" s="1"/>
  <c r="R66" i="12"/>
  <c r="R99" i="12" s="1"/>
  <c r="R160" i="4" s="1"/>
  <c r="Q66" i="12"/>
  <c r="Q65" i="12" s="1"/>
  <c r="Q57" i="4" s="1"/>
  <c r="Q132" i="4" s="1"/>
  <c r="P66" i="12"/>
  <c r="P65" i="12" s="1"/>
  <c r="P57" i="4" s="1"/>
  <c r="P132" i="4" s="1"/>
  <c r="O66" i="12"/>
  <c r="O99" i="12" s="1"/>
  <c r="O160" i="4" s="1"/>
  <c r="N66" i="12"/>
  <c r="N99" i="12" s="1"/>
  <c r="N160" i="4" s="1"/>
  <c r="M66" i="12"/>
  <c r="M87" i="12" s="1"/>
  <c r="L66" i="12"/>
  <c r="L99" i="12" s="1"/>
  <c r="L160" i="4" s="1"/>
  <c r="K66" i="12"/>
  <c r="K99" i="12" s="1"/>
  <c r="K160" i="4" s="1"/>
  <c r="J66" i="12"/>
  <c r="J99" i="12" s="1"/>
  <c r="J160" i="4" s="1"/>
  <c r="I66" i="12"/>
  <c r="I58" i="4" s="1"/>
  <c r="H66" i="12"/>
  <c r="G66" i="12"/>
  <c r="G99" i="12" s="1"/>
  <c r="F66" i="12"/>
  <c r="F99" i="12" s="1"/>
  <c r="E66" i="12"/>
  <c r="E87" i="12" s="1"/>
  <c r="D66" i="12"/>
  <c r="D99" i="12" s="1"/>
  <c r="D160" i="4" s="1"/>
  <c r="C66" i="12"/>
  <c r="C99" i="12" s="1"/>
  <c r="B66" i="12"/>
  <c r="B99" i="12" s="1"/>
  <c r="B160" i="4" s="1"/>
  <c r="J65" i="12"/>
  <c r="J98" i="12" s="1"/>
  <c r="J159" i="4" s="1"/>
  <c r="G65" i="12"/>
  <c r="G98" i="12" s="1"/>
  <c r="G159" i="4" s="1"/>
  <c r="E65" i="12"/>
  <c r="E98" i="12" s="1"/>
  <c r="E159" i="4" s="1"/>
  <c r="B65" i="12"/>
  <c r="B98" i="12" s="1"/>
  <c r="B159" i="4" s="1"/>
  <c r="W64" i="12"/>
  <c r="W97" i="12" s="1"/>
  <c r="W158" i="4" s="1"/>
  <c r="V64" i="12"/>
  <c r="V97" i="12" s="1"/>
  <c r="V158" i="4" s="1"/>
  <c r="U64" i="12"/>
  <c r="U56" i="4" s="1"/>
  <c r="U131" i="4" s="1"/>
  <c r="T64" i="12"/>
  <c r="S64" i="12"/>
  <c r="S97" i="12" s="1"/>
  <c r="S158" i="4" s="1"/>
  <c r="R64" i="12"/>
  <c r="R97" i="12" s="1"/>
  <c r="R158" i="4" s="1"/>
  <c r="Q64" i="12"/>
  <c r="Q85" i="12" s="1"/>
  <c r="P64" i="12"/>
  <c r="P97" i="12" s="1"/>
  <c r="P158" i="4" s="1"/>
  <c r="O64" i="12"/>
  <c r="O97" i="12" s="1"/>
  <c r="N64" i="12"/>
  <c r="N97" i="12" s="1"/>
  <c r="M64" i="12"/>
  <c r="M56" i="4" s="1"/>
  <c r="M131" i="4" s="1"/>
  <c r="L64" i="12"/>
  <c r="K64" i="12"/>
  <c r="K97" i="12" s="1"/>
  <c r="J64" i="12"/>
  <c r="J97" i="12" s="1"/>
  <c r="I64" i="12"/>
  <c r="I85" i="12" s="1"/>
  <c r="H64" i="12"/>
  <c r="H56" i="4" s="1"/>
  <c r="H131" i="4" s="1"/>
  <c r="G64" i="12"/>
  <c r="G97" i="12" s="1"/>
  <c r="F64" i="12"/>
  <c r="F97" i="12" s="1"/>
  <c r="E64" i="12"/>
  <c r="D64" i="12"/>
  <c r="D56" i="4" s="1"/>
  <c r="D131" i="4" s="1"/>
  <c r="C64" i="12"/>
  <c r="C97" i="12" s="1"/>
  <c r="C158" i="4" s="1"/>
  <c r="B64" i="12"/>
  <c r="B97" i="12" s="1"/>
  <c r="B158" i="4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T37" i="12" s="1"/>
  <c r="S39" i="12"/>
  <c r="R39" i="12"/>
  <c r="Q39" i="12"/>
  <c r="Q37" i="12" s="1"/>
  <c r="P39" i="12"/>
  <c r="O39" i="12"/>
  <c r="N39" i="12"/>
  <c r="M39" i="12"/>
  <c r="L39" i="12"/>
  <c r="K39" i="12"/>
  <c r="J39" i="12"/>
  <c r="I39" i="12"/>
  <c r="H39" i="12"/>
  <c r="G39" i="12"/>
  <c r="F39" i="12"/>
  <c r="E39" i="12"/>
  <c r="E37" i="12" s="1"/>
  <c r="D39" i="12"/>
  <c r="C39" i="12"/>
  <c r="B39" i="12"/>
  <c r="W38" i="12"/>
  <c r="V38" i="12"/>
  <c r="U38" i="12"/>
  <c r="U37" i="12" s="1"/>
  <c r="T38" i="12"/>
  <c r="S38" i="12"/>
  <c r="S37" i="12" s="1"/>
  <c r="R38" i="12"/>
  <c r="R37" i="12" s="1"/>
  <c r="Q38" i="12"/>
  <c r="P38" i="12"/>
  <c r="P37" i="12" s="1"/>
  <c r="O38" i="12"/>
  <c r="O37" i="12" s="1"/>
  <c r="N38" i="12"/>
  <c r="N37" i="12" s="1"/>
  <c r="M38" i="12"/>
  <c r="M37" i="12" s="1"/>
  <c r="L38" i="12"/>
  <c r="K38" i="12"/>
  <c r="K37" i="12" s="1"/>
  <c r="J38" i="12"/>
  <c r="J37" i="12" s="1"/>
  <c r="I38" i="12"/>
  <c r="H38" i="12"/>
  <c r="H37" i="12" s="1"/>
  <c r="G38" i="12"/>
  <c r="G37" i="12" s="1"/>
  <c r="F38" i="12"/>
  <c r="F37" i="12" s="1"/>
  <c r="E38" i="12"/>
  <c r="D38" i="12"/>
  <c r="C38" i="12"/>
  <c r="B38" i="12"/>
  <c r="B37" i="12" s="1"/>
  <c r="C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Q33" i="12"/>
  <c r="Q31" i="12" s="1"/>
  <c r="P33" i="12"/>
  <c r="O33" i="12"/>
  <c r="N33" i="12"/>
  <c r="M33" i="12"/>
  <c r="M31" i="12" s="1"/>
  <c r="L33" i="12"/>
  <c r="K33" i="12"/>
  <c r="J33" i="12"/>
  <c r="I33" i="12"/>
  <c r="I31" i="12" s="1"/>
  <c r="H33" i="12"/>
  <c r="H31" i="12" s="1"/>
  <c r="G33" i="12"/>
  <c r="G31" i="12" s="1"/>
  <c r="F33" i="12"/>
  <c r="E33" i="12"/>
  <c r="E31" i="12" s="1"/>
  <c r="D33" i="12"/>
  <c r="C33" i="12"/>
  <c r="W32" i="12"/>
  <c r="V32" i="12"/>
  <c r="V31" i="12" s="1"/>
  <c r="U32" i="12"/>
  <c r="T32" i="12"/>
  <c r="T31" i="12" s="1"/>
  <c r="S32" i="12"/>
  <c r="R32" i="12"/>
  <c r="R31" i="12" s="1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C31" i="12" s="1"/>
  <c r="W31" i="12"/>
  <c r="S31" i="12"/>
  <c r="P31" i="12"/>
  <c r="O31" i="12"/>
  <c r="K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W5" i="12"/>
  <c r="W82" i="12" s="1"/>
  <c r="V5" i="12"/>
  <c r="V3" i="12" s="1"/>
  <c r="U5" i="12"/>
  <c r="U82" i="12" s="1"/>
  <c r="T5" i="12"/>
  <c r="T82" i="12" s="1"/>
  <c r="S5" i="12"/>
  <c r="S3" i="12" s="1"/>
  <c r="R5" i="12"/>
  <c r="Q5" i="12"/>
  <c r="Q82" i="12" s="1"/>
  <c r="P5" i="12"/>
  <c r="P82" i="12" s="1"/>
  <c r="O5" i="12"/>
  <c r="O82" i="12" s="1"/>
  <c r="N5" i="12"/>
  <c r="N3" i="12" s="1"/>
  <c r="M5" i="12"/>
  <c r="M82" i="12" s="1"/>
  <c r="L5" i="12"/>
  <c r="L82" i="12" s="1"/>
  <c r="K5" i="12"/>
  <c r="K3" i="12" s="1"/>
  <c r="J5" i="12"/>
  <c r="I5" i="12"/>
  <c r="I82" i="12" s="1"/>
  <c r="H5" i="12"/>
  <c r="H82" i="12" s="1"/>
  <c r="G5" i="12"/>
  <c r="G82" i="12" s="1"/>
  <c r="F5" i="12"/>
  <c r="F3" i="12" s="1"/>
  <c r="F5" i="4" s="1"/>
  <c r="E5" i="12"/>
  <c r="E82" i="12" s="1"/>
  <c r="D5" i="12"/>
  <c r="D82" i="12" s="1"/>
  <c r="C5" i="12"/>
  <c r="C3" i="12" s="1"/>
  <c r="C5" i="4" s="1"/>
  <c r="B5" i="12"/>
  <c r="U3" i="12"/>
  <c r="T3" i="12"/>
  <c r="Q3" i="12"/>
  <c r="P3" i="12"/>
  <c r="O3" i="12"/>
  <c r="M3" i="12"/>
  <c r="I3" i="12"/>
  <c r="I5" i="4" s="1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O145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2" i="11"/>
  <c r="V132" i="11"/>
  <c r="U132" i="11"/>
  <c r="T132" i="11"/>
  <c r="S132" i="11"/>
  <c r="R132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30" i="11"/>
  <c r="V130" i="11"/>
  <c r="U130" i="11"/>
  <c r="T130" i="11"/>
  <c r="S130" i="11"/>
  <c r="R130" i="11"/>
  <c r="W129" i="11"/>
  <c r="V129" i="11"/>
  <c r="U129" i="11"/>
  <c r="T129" i="11"/>
  <c r="S129" i="11"/>
  <c r="R129" i="11"/>
  <c r="L129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6" i="11"/>
  <c r="V126" i="11"/>
  <c r="U126" i="11"/>
  <c r="T126" i="11"/>
  <c r="S126" i="11"/>
  <c r="R126" i="11"/>
  <c r="W125" i="11"/>
  <c r="V125" i="11"/>
  <c r="U125" i="11"/>
  <c r="T125" i="11"/>
  <c r="S125" i="11"/>
  <c r="R125" i="11"/>
  <c r="L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3" i="11"/>
  <c r="V123" i="11"/>
  <c r="U123" i="11"/>
  <c r="T123" i="11"/>
  <c r="S123" i="11"/>
  <c r="R123" i="11"/>
  <c r="I123" i="11"/>
  <c r="W122" i="11"/>
  <c r="V122" i="11"/>
  <c r="U122" i="11"/>
  <c r="T122" i="11"/>
  <c r="S122" i="11"/>
  <c r="R122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T117" i="11" s="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R111" i="11"/>
  <c r="P111" i="11"/>
  <c r="H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W106" i="11"/>
  <c r="V106" i="11"/>
  <c r="U106" i="11"/>
  <c r="T106" i="11"/>
  <c r="T100" i="11" s="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J100" i="11" s="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I100" i="11" s="1"/>
  <c r="H102" i="11"/>
  <c r="G102" i="11"/>
  <c r="F102" i="11"/>
  <c r="E102" i="11"/>
  <c r="D102" i="11"/>
  <c r="C102" i="11"/>
  <c r="B102" i="11"/>
  <c r="W101" i="11"/>
  <c r="V101" i="11"/>
  <c r="U101" i="11"/>
  <c r="U100" i="11" s="1"/>
  <c r="T101" i="11"/>
  <c r="S101" i="11"/>
  <c r="R101" i="11"/>
  <c r="R100" i="11" s="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B100" i="11" s="1"/>
  <c r="L100" i="11"/>
  <c r="G100" i="11"/>
  <c r="W79" i="11"/>
  <c r="W54" i="11" s="1"/>
  <c r="W147" i="11" s="1"/>
  <c r="V79" i="11"/>
  <c r="V156" i="11" s="1"/>
  <c r="U79" i="11"/>
  <c r="U156" i="11" s="1"/>
  <c r="T79" i="11"/>
  <c r="T156" i="11" s="1"/>
  <c r="S79" i="11"/>
  <c r="S128" i="11" s="1"/>
  <c r="R79" i="11"/>
  <c r="R128" i="11" s="1"/>
  <c r="Q79" i="11"/>
  <c r="P79" i="11"/>
  <c r="O79" i="11"/>
  <c r="N79" i="11"/>
  <c r="M79" i="11"/>
  <c r="L79" i="11"/>
  <c r="K79" i="11"/>
  <c r="K54" i="11" s="1"/>
  <c r="J79" i="11"/>
  <c r="I79" i="11"/>
  <c r="H79" i="11"/>
  <c r="G79" i="11"/>
  <c r="G54" i="11" s="1"/>
  <c r="F79" i="11"/>
  <c r="F54" i="11" s="1"/>
  <c r="E79" i="11"/>
  <c r="D79" i="11"/>
  <c r="D156" i="11" s="1"/>
  <c r="C79" i="11"/>
  <c r="C156" i="11" s="1"/>
  <c r="B79" i="11"/>
  <c r="V54" i="11"/>
  <c r="V147" i="11" s="1"/>
  <c r="Q54" i="11"/>
  <c r="Q132" i="11" s="1"/>
  <c r="P54" i="11"/>
  <c r="O54" i="11"/>
  <c r="O129" i="11" s="1"/>
  <c r="N54" i="11"/>
  <c r="N126" i="11" s="1"/>
  <c r="L54" i="11"/>
  <c r="L130" i="11" s="1"/>
  <c r="I54" i="11"/>
  <c r="I132" i="11" s="1"/>
  <c r="H54" i="11"/>
  <c r="H123" i="11" s="1"/>
  <c r="W35" i="11"/>
  <c r="W5" i="11" s="1"/>
  <c r="V35" i="11"/>
  <c r="U35" i="11"/>
  <c r="U145" i="11" s="1"/>
  <c r="T35" i="11"/>
  <c r="S35" i="11"/>
  <c r="S145" i="11" s="1"/>
  <c r="R35" i="11"/>
  <c r="R145" i="11" s="1"/>
  <c r="Q35" i="11"/>
  <c r="Q111" i="11" s="1"/>
  <c r="P35" i="11"/>
  <c r="P145" i="11" s="1"/>
  <c r="O35" i="11"/>
  <c r="O111" i="11" s="1"/>
  <c r="N35" i="11"/>
  <c r="M35" i="11"/>
  <c r="M145" i="11" s="1"/>
  <c r="L35" i="11"/>
  <c r="K35" i="11"/>
  <c r="K145" i="11" s="1"/>
  <c r="J35" i="11"/>
  <c r="J145" i="11" s="1"/>
  <c r="I35" i="11"/>
  <c r="I111" i="11" s="1"/>
  <c r="H35" i="11"/>
  <c r="H145" i="11" s="1"/>
  <c r="G35" i="11"/>
  <c r="G145" i="11" s="1"/>
  <c r="F35" i="11"/>
  <c r="E35" i="11"/>
  <c r="E145" i="11" s="1"/>
  <c r="D35" i="11"/>
  <c r="C35" i="11"/>
  <c r="C111" i="11" s="1"/>
  <c r="B35" i="11"/>
  <c r="B145" i="11" s="1"/>
  <c r="R5" i="11"/>
  <c r="R136" i="11" s="1"/>
  <c r="Q5" i="11"/>
  <c r="Q55" i="8" s="1"/>
  <c r="Q100" i="4" s="1"/>
  <c r="P5" i="11"/>
  <c r="P136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B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N128" i="10"/>
  <c r="G128" i="10"/>
  <c r="F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P117" i="10" s="1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E117" i="10" s="1"/>
  <c r="D119" i="10"/>
  <c r="C119" i="10"/>
  <c r="B119" i="10"/>
  <c r="W118" i="10"/>
  <c r="V118" i="10"/>
  <c r="U118" i="10"/>
  <c r="T118" i="10"/>
  <c r="S118" i="10"/>
  <c r="R118" i="10"/>
  <c r="Q118" i="10"/>
  <c r="Q117" i="10" s="1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H117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Q111" i="10"/>
  <c r="I111" i="10"/>
  <c r="D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J100" i="10" s="1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S100" i="10" s="1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R100" i="10" s="1"/>
  <c r="Q101" i="10"/>
  <c r="P101" i="10"/>
  <c r="O101" i="10"/>
  <c r="N101" i="10"/>
  <c r="M101" i="10"/>
  <c r="M100" i="10" s="1"/>
  <c r="L101" i="10"/>
  <c r="K101" i="10"/>
  <c r="J101" i="10"/>
  <c r="I101" i="10"/>
  <c r="H101" i="10"/>
  <c r="G101" i="10"/>
  <c r="F101" i="10"/>
  <c r="E101" i="10"/>
  <c r="D101" i="10"/>
  <c r="C101" i="10"/>
  <c r="C100" i="10" s="1"/>
  <c r="B101" i="10"/>
  <c r="B100" i="10" s="1"/>
  <c r="W79" i="10"/>
  <c r="V79" i="10"/>
  <c r="V156" i="10" s="1"/>
  <c r="U79" i="10"/>
  <c r="U156" i="10" s="1"/>
  <c r="T79" i="10"/>
  <c r="T128" i="10" s="1"/>
  <c r="S79" i="10"/>
  <c r="S156" i="10" s="1"/>
  <c r="R79" i="10"/>
  <c r="R156" i="10" s="1"/>
  <c r="Q79" i="10"/>
  <c r="P79" i="10"/>
  <c r="P156" i="10" s="1"/>
  <c r="O79" i="10"/>
  <c r="O128" i="10" s="1"/>
  <c r="N79" i="10"/>
  <c r="M79" i="10"/>
  <c r="L79" i="10"/>
  <c r="L128" i="10" s="1"/>
  <c r="K79" i="10"/>
  <c r="K128" i="10" s="1"/>
  <c r="J79" i="10"/>
  <c r="J128" i="10" s="1"/>
  <c r="I79" i="10"/>
  <c r="H79" i="10"/>
  <c r="G79" i="10"/>
  <c r="G156" i="10" s="1"/>
  <c r="F79" i="10"/>
  <c r="F156" i="10" s="1"/>
  <c r="E79" i="10"/>
  <c r="D79" i="10"/>
  <c r="D128" i="10" s="1"/>
  <c r="C79" i="10"/>
  <c r="C128" i="10" s="1"/>
  <c r="B79" i="10"/>
  <c r="B128" i="10" s="1"/>
  <c r="W35" i="10"/>
  <c r="V35" i="10"/>
  <c r="V111" i="10" s="1"/>
  <c r="U35" i="10"/>
  <c r="U111" i="10" s="1"/>
  <c r="T35" i="10"/>
  <c r="T145" i="10" s="1"/>
  <c r="S35" i="10"/>
  <c r="S145" i="10" s="1"/>
  <c r="R35" i="10"/>
  <c r="R145" i="10" s="1"/>
  <c r="Q35" i="10"/>
  <c r="Q145" i="10" s="1"/>
  <c r="P35" i="10"/>
  <c r="P111" i="10" s="1"/>
  <c r="O35" i="10"/>
  <c r="N35" i="10"/>
  <c r="N111" i="10" s="1"/>
  <c r="M35" i="10"/>
  <c r="M111" i="10" s="1"/>
  <c r="L35" i="10"/>
  <c r="L145" i="10" s="1"/>
  <c r="K35" i="10"/>
  <c r="K111" i="10" s="1"/>
  <c r="J35" i="10"/>
  <c r="J145" i="10" s="1"/>
  <c r="I35" i="10"/>
  <c r="I145" i="10" s="1"/>
  <c r="H35" i="10"/>
  <c r="H111" i="10" s="1"/>
  <c r="G35" i="10"/>
  <c r="F35" i="10"/>
  <c r="F111" i="10" s="1"/>
  <c r="E35" i="10"/>
  <c r="E111" i="10" s="1"/>
  <c r="D35" i="10"/>
  <c r="D145" i="10" s="1"/>
  <c r="C35" i="10"/>
  <c r="C111" i="10" s="1"/>
  <c r="B35" i="10"/>
  <c r="B111" i="10" s="1"/>
  <c r="A1" i="10"/>
  <c r="G156" i="9"/>
  <c r="F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U145" i="9"/>
  <c r="R145" i="9"/>
  <c r="E145" i="9"/>
  <c r="B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B117" i="9" s="1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W128" i="9"/>
  <c r="H128" i="9"/>
  <c r="G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S117" i="9" s="1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R117" i="9" s="1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K117" i="9" s="1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I117" i="9" s="1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C117" i="9" s="1"/>
  <c r="B119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R111" i="9"/>
  <c r="C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E100" i="9" s="1"/>
  <c r="D103" i="9"/>
  <c r="C103" i="9"/>
  <c r="B103" i="9"/>
  <c r="B100" i="9" s="1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U100" i="9" s="1"/>
  <c r="T101" i="9"/>
  <c r="S101" i="9"/>
  <c r="R101" i="9"/>
  <c r="Q101" i="9"/>
  <c r="Q100" i="9" s="1"/>
  <c r="P101" i="9"/>
  <c r="O101" i="9"/>
  <c r="N101" i="9"/>
  <c r="M101" i="9"/>
  <c r="M100" i="9" s="1"/>
  <c r="L101" i="9"/>
  <c r="K101" i="9"/>
  <c r="J101" i="9"/>
  <c r="I101" i="9"/>
  <c r="H101" i="9"/>
  <c r="G101" i="9"/>
  <c r="F101" i="9"/>
  <c r="E101" i="9"/>
  <c r="D101" i="9"/>
  <c r="D100" i="9" s="1"/>
  <c r="C101" i="9"/>
  <c r="B101" i="9"/>
  <c r="W79" i="9"/>
  <c r="W156" i="9" s="1"/>
  <c r="V79" i="9"/>
  <c r="V128" i="9" s="1"/>
  <c r="U79" i="9"/>
  <c r="U156" i="9" s="1"/>
  <c r="T79" i="9"/>
  <c r="T156" i="9" s="1"/>
  <c r="S79" i="9"/>
  <c r="S156" i="9" s="1"/>
  <c r="R79" i="9"/>
  <c r="Q79" i="9"/>
  <c r="Q156" i="9" s="1"/>
  <c r="P79" i="9"/>
  <c r="P156" i="9" s="1"/>
  <c r="O79" i="9"/>
  <c r="O156" i="9" s="1"/>
  <c r="N79" i="9"/>
  <c r="N128" i="9" s="1"/>
  <c r="M79" i="9"/>
  <c r="M156" i="9" s="1"/>
  <c r="L79" i="9"/>
  <c r="L156" i="9" s="1"/>
  <c r="K79" i="9"/>
  <c r="K156" i="9" s="1"/>
  <c r="J79" i="9"/>
  <c r="I79" i="9"/>
  <c r="I156" i="9" s="1"/>
  <c r="H79" i="9"/>
  <c r="H156" i="9" s="1"/>
  <c r="G79" i="9"/>
  <c r="F79" i="9"/>
  <c r="F128" i="9" s="1"/>
  <c r="E79" i="9"/>
  <c r="E156" i="9" s="1"/>
  <c r="D79" i="9"/>
  <c r="D156" i="9" s="1"/>
  <c r="C79" i="9"/>
  <c r="C156" i="9" s="1"/>
  <c r="B79" i="9"/>
  <c r="W35" i="9"/>
  <c r="W145" i="9" s="1"/>
  <c r="V35" i="9"/>
  <c r="V145" i="9" s="1"/>
  <c r="U35" i="9"/>
  <c r="U111" i="9" s="1"/>
  <c r="T35" i="9"/>
  <c r="T145" i="9" s="1"/>
  <c r="S35" i="9"/>
  <c r="S145" i="9" s="1"/>
  <c r="R35" i="9"/>
  <c r="Q35" i="9"/>
  <c r="Q145" i="9" s="1"/>
  <c r="P35" i="9"/>
  <c r="O35" i="9"/>
  <c r="O145" i="9" s="1"/>
  <c r="N35" i="9"/>
  <c r="N145" i="9" s="1"/>
  <c r="M35" i="9"/>
  <c r="M111" i="9" s="1"/>
  <c r="L35" i="9"/>
  <c r="L145" i="9" s="1"/>
  <c r="K35" i="9"/>
  <c r="K145" i="9" s="1"/>
  <c r="J35" i="9"/>
  <c r="J111" i="9" s="1"/>
  <c r="I35" i="9"/>
  <c r="I145" i="9" s="1"/>
  <c r="H35" i="9"/>
  <c r="G35" i="9"/>
  <c r="G145" i="9" s="1"/>
  <c r="F35" i="9"/>
  <c r="F145" i="9" s="1"/>
  <c r="E35" i="9"/>
  <c r="E111" i="9" s="1"/>
  <c r="D35" i="9"/>
  <c r="D145" i="9" s="1"/>
  <c r="C35" i="9"/>
  <c r="C145" i="9" s="1"/>
  <c r="B35" i="9"/>
  <c r="B111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W62" i="8"/>
  <c r="V62" i="8"/>
  <c r="U62" i="8"/>
  <c r="T62" i="8"/>
  <c r="S62" i="8"/>
  <c r="R62" i="8"/>
  <c r="T61" i="8"/>
  <c r="D61" i="8"/>
  <c r="V56" i="8"/>
  <c r="V101" i="4" s="1"/>
  <c r="Q56" i="8"/>
  <c r="Q101" i="4" s="1"/>
  <c r="O56" i="8"/>
  <c r="O101" i="4" s="1"/>
  <c r="L56" i="8"/>
  <c r="L101" i="4" s="1"/>
  <c r="K56" i="8"/>
  <c r="K101" i="4" s="1"/>
  <c r="I56" i="8"/>
  <c r="I101" i="4" s="1"/>
  <c r="W53" i="8"/>
  <c r="V53" i="8"/>
  <c r="U53" i="8"/>
  <c r="U39" i="7" s="1"/>
  <c r="T53" i="8"/>
  <c r="T39" i="7" s="1"/>
  <c r="S53" i="8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J53" i="8"/>
  <c r="J39" i="7" s="1"/>
  <c r="I53" i="8"/>
  <c r="I39" i="7" s="1"/>
  <c r="H53" i="8"/>
  <c r="G53" i="8"/>
  <c r="G39" i="7" s="1"/>
  <c r="F53" i="8"/>
  <c r="F39" i="7" s="1"/>
  <c r="E53" i="8"/>
  <c r="E39" i="7" s="1"/>
  <c r="D53" i="8"/>
  <c r="C53" i="8"/>
  <c r="C39" i="7" s="1"/>
  <c r="B53" i="8"/>
  <c r="B39" i="7" s="1"/>
  <c r="W49" i="8"/>
  <c r="W67" i="8" s="1"/>
  <c r="W156" i="4" s="1"/>
  <c r="V49" i="8"/>
  <c r="V67" i="8" s="1"/>
  <c r="V156" i="4" s="1"/>
  <c r="U49" i="8"/>
  <c r="U67" i="8" s="1"/>
  <c r="U156" i="4" s="1"/>
  <c r="T49" i="8"/>
  <c r="T67" i="8" s="1"/>
  <c r="T156" i="4" s="1"/>
  <c r="S49" i="8"/>
  <c r="S67" i="8" s="1"/>
  <c r="S156" i="4" s="1"/>
  <c r="R49" i="8"/>
  <c r="R61" i="8" s="1"/>
  <c r="Q49" i="8"/>
  <c r="Q61" i="8" s="1"/>
  <c r="P49" i="8"/>
  <c r="P61" i="8" s="1"/>
  <c r="O49" i="8"/>
  <c r="O54" i="4" s="1"/>
  <c r="N49" i="8"/>
  <c r="M49" i="8"/>
  <c r="M54" i="4" s="1"/>
  <c r="L49" i="8"/>
  <c r="K49" i="8"/>
  <c r="J49" i="8"/>
  <c r="J61" i="8" s="1"/>
  <c r="I49" i="8"/>
  <c r="H49" i="8"/>
  <c r="H61" i="8" s="1"/>
  <c r="G49" i="8"/>
  <c r="F49" i="8"/>
  <c r="E49" i="8"/>
  <c r="E54" i="4" s="1"/>
  <c r="D49" i="8"/>
  <c r="C49" i="8"/>
  <c r="C61" i="8" s="1"/>
  <c r="B49" i="8"/>
  <c r="B61" i="8" s="1"/>
  <c r="W48" i="8"/>
  <c r="W66" i="8" s="1"/>
  <c r="W155" i="4" s="1"/>
  <c r="V48" i="8"/>
  <c r="V60" i="8" s="1"/>
  <c r="U48" i="8"/>
  <c r="U53" i="4" s="1"/>
  <c r="T48" i="8"/>
  <c r="T66" i="8" s="1"/>
  <c r="S48" i="8"/>
  <c r="S66" i="8" s="1"/>
  <c r="S155" i="4" s="1"/>
  <c r="R48" i="8"/>
  <c r="R66" i="8" s="1"/>
  <c r="R155" i="4" s="1"/>
  <c r="Q48" i="8"/>
  <c r="Q66" i="8" s="1"/>
  <c r="Q155" i="4" s="1"/>
  <c r="P48" i="8"/>
  <c r="P60" i="8" s="1"/>
  <c r="O48" i="8"/>
  <c r="O66" i="8" s="1"/>
  <c r="O155" i="4" s="1"/>
  <c r="N48" i="8"/>
  <c r="N60" i="8" s="1"/>
  <c r="M48" i="8"/>
  <c r="M53" i="4" s="1"/>
  <c r="L48" i="8"/>
  <c r="L66" i="8" s="1"/>
  <c r="L155" i="4" s="1"/>
  <c r="K48" i="8"/>
  <c r="K66" i="8" s="1"/>
  <c r="K155" i="4" s="1"/>
  <c r="J48" i="8"/>
  <c r="J66" i="8" s="1"/>
  <c r="J155" i="4" s="1"/>
  <c r="I48" i="8"/>
  <c r="I66" i="8" s="1"/>
  <c r="I155" i="4" s="1"/>
  <c r="H48" i="8"/>
  <c r="H60" i="8" s="1"/>
  <c r="G48" i="8"/>
  <c r="G66" i="8" s="1"/>
  <c r="G155" i="4" s="1"/>
  <c r="F48" i="8"/>
  <c r="F60" i="8" s="1"/>
  <c r="E48" i="8"/>
  <c r="E66" i="8" s="1"/>
  <c r="E155" i="4" s="1"/>
  <c r="D48" i="8"/>
  <c r="D66" i="8" s="1"/>
  <c r="D155" i="4" s="1"/>
  <c r="C48" i="8"/>
  <c r="C66" i="8" s="1"/>
  <c r="C155" i="4" s="1"/>
  <c r="B48" i="8"/>
  <c r="B66" i="8" s="1"/>
  <c r="B155" i="4" s="1"/>
  <c r="D47" i="8"/>
  <c r="D52" i="4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S22" i="8"/>
  <c r="R22" i="8"/>
  <c r="Q22" i="8"/>
  <c r="Q20" i="8" s="1"/>
  <c r="P22" i="8"/>
  <c r="O22" i="8"/>
  <c r="N22" i="8"/>
  <c r="M22" i="8"/>
  <c r="L22" i="8"/>
  <c r="K22" i="8"/>
  <c r="J22" i="8"/>
  <c r="I22" i="8"/>
  <c r="I20" i="8" s="1"/>
  <c r="H22" i="8"/>
  <c r="G22" i="8"/>
  <c r="F22" i="8"/>
  <c r="E22" i="8"/>
  <c r="D22" i="8"/>
  <c r="C22" i="8"/>
  <c r="B22" i="8"/>
  <c r="W21" i="8"/>
  <c r="W20" i="8" s="1"/>
  <c r="V21" i="8"/>
  <c r="V20" i="8" s="1"/>
  <c r="U21" i="8"/>
  <c r="U20" i="8" s="1"/>
  <c r="T21" i="8"/>
  <c r="T20" i="8" s="1"/>
  <c r="S21" i="8"/>
  <c r="S20" i="8" s="1"/>
  <c r="R21" i="8"/>
  <c r="Q21" i="8"/>
  <c r="P21" i="8"/>
  <c r="O21" i="8"/>
  <c r="N21" i="8"/>
  <c r="N20" i="8" s="1"/>
  <c r="M21" i="8"/>
  <c r="L21" i="8"/>
  <c r="L20" i="8" s="1"/>
  <c r="K21" i="8"/>
  <c r="K20" i="8" s="1"/>
  <c r="J21" i="8"/>
  <c r="I21" i="8"/>
  <c r="H21" i="8"/>
  <c r="H20" i="8" s="1"/>
  <c r="G21" i="8"/>
  <c r="G20" i="8" s="1"/>
  <c r="F21" i="8"/>
  <c r="F20" i="8" s="1"/>
  <c r="E21" i="8"/>
  <c r="D21" i="8"/>
  <c r="C21" i="8"/>
  <c r="C20" i="8" s="1"/>
  <c r="B21" i="8"/>
  <c r="M20" i="8"/>
  <c r="E20" i="8"/>
  <c r="D20" i="8"/>
  <c r="W19" i="8"/>
  <c r="V19" i="8"/>
  <c r="U19" i="8"/>
  <c r="T19" i="8"/>
  <c r="T17" i="8" s="1"/>
  <c r="S19" i="8"/>
  <c r="R19" i="8"/>
  <c r="Q19" i="8"/>
  <c r="P19" i="8"/>
  <c r="O19" i="8"/>
  <c r="N19" i="8"/>
  <c r="M19" i="8"/>
  <c r="L19" i="8"/>
  <c r="K19" i="8"/>
  <c r="K17" i="8" s="1"/>
  <c r="J19" i="8"/>
  <c r="I19" i="8"/>
  <c r="H19" i="8"/>
  <c r="G19" i="8"/>
  <c r="F19" i="8"/>
  <c r="E19" i="8"/>
  <c r="D19" i="8"/>
  <c r="C19" i="8"/>
  <c r="W18" i="8"/>
  <c r="W17" i="8" s="1"/>
  <c r="V18" i="8"/>
  <c r="U18" i="8"/>
  <c r="U17" i="8" s="1"/>
  <c r="T18" i="8"/>
  <c r="S18" i="8"/>
  <c r="R18" i="8"/>
  <c r="R17" i="8" s="1"/>
  <c r="Q18" i="8"/>
  <c r="P18" i="8"/>
  <c r="O18" i="8"/>
  <c r="N18" i="8"/>
  <c r="N17" i="8" s="1"/>
  <c r="M18" i="8"/>
  <c r="M17" i="8" s="1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E17" i="8" s="1"/>
  <c r="D18" i="8"/>
  <c r="C18" i="8"/>
  <c r="V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58" i="8" s="1"/>
  <c r="V7" i="8"/>
  <c r="V58" i="8" s="1"/>
  <c r="U7" i="8"/>
  <c r="U58" i="8" s="1"/>
  <c r="T7" i="8"/>
  <c r="T58" i="8" s="1"/>
  <c r="S7" i="8"/>
  <c r="S58" i="8" s="1"/>
  <c r="R7" i="8"/>
  <c r="R58" i="8" s="1"/>
  <c r="Q7" i="8"/>
  <c r="Q62" i="8" s="1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W3" i="8"/>
  <c r="V3" i="8"/>
  <c r="U3" i="8"/>
  <c r="T3" i="8"/>
  <c r="S3" i="8"/>
  <c r="R3" i="8"/>
  <c r="Q3" i="8"/>
  <c r="P3" i="8"/>
  <c r="O3" i="8"/>
  <c r="N3" i="8"/>
  <c r="M3" i="8"/>
  <c r="M58" i="8" s="1"/>
  <c r="L3" i="8"/>
  <c r="L4" i="4" s="1"/>
  <c r="K3" i="8"/>
  <c r="J3" i="8"/>
  <c r="J4" i="4" s="1"/>
  <c r="I3" i="8"/>
  <c r="H3" i="8"/>
  <c r="G3" i="8"/>
  <c r="F3" i="8"/>
  <c r="E3" i="8"/>
  <c r="D3" i="8"/>
  <c r="C3" i="8"/>
  <c r="B3" i="8"/>
  <c r="A1" i="8"/>
  <c r="A54" i="7"/>
  <c r="A53" i="7"/>
  <c r="L51" i="7"/>
  <c r="F48" i="7"/>
  <c r="A47" i="7"/>
  <c r="U42" i="7"/>
  <c r="T42" i="7"/>
  <c r="S42" i="7"/>
  <c r="R42" i="7"/>
  <c r="Q42" i="7"/>
  <c r="P42" i="7"/>
  <c r="O42" i="7"/>
  <c r="N42" i="7"/>
  <c r="M42" i="7"/>
  <c r="L42" i="7"/>
  <c r="K42" i="7"/>
  <c r="I42" i="7"/>
  <c r="H42" i="7"/>
  <c r="D42" i="7"/>
  <c r="C42" i="7"/>
  <c r="W41" i="7"/>
  <c r="V41" i="7"/>
  <c r="U41" i="7"/>
  <c r="T41" i="7"/>
  <c r="S41" i="7"/>
  <c r="Q41" i="7"/>
  <c r="P41" i="7"/>
  <c r="N41" i="7"/>
  <c r="I41" i="7"/>
  <c r="F41" i="7"/>
  <c r="E41" i="7"/>
  <c r="D41" i="7"/>
  <c r="W40" i="7"/>
  <c r="V40" i="7"/>
  <c r="U40" i="7"/>
  <c r="I40" i="7"/>
  <c r="H40" i="7"/>
  <c r="G40" i="7"/>
  <c r="F40" i="7"/>
  <c r="E40" i="7"/>
  <c r="W39" i="7"/>
  <c r="V39" i="7"/>
  <c r="S39" i="7"/>
  <c r="K39" i="7"/>
  <c r="D39" i="7"/>
  <c r="F27" i="7"/>
  <c r="S27" i="7"/>
  <c r="K27" i="7"/>
  <c r="V27" i="7"/>
  <c r="U27" i="7"/>
  <c r="G27" i="7"/>
  <c r="N27" i="7"/>
  <c r="F16" i="7"/>
  <c r="W16" i="7"/>
  <c r="P16" i="7"/>
  <c r="M16" i="7"/>
  <c r="H16" i="7"/>
  <c r="V16" i="7"/>
  <c r="N16" i="7"/>
  <c r="I16" i="7"/>
  <c r="G16" i="7"/>
  <c r="F10" i="7"/>
  <c r="Q10" i="7"/>
  <c r="N10" i="7"/>
  <c r="T10" i="7"/>
  <c r="O10" i="7"/>
  <c r="D10" i="7"/>
  <c r="W51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W50" i="7"/>
  <c r="V50" i="7"/>
  <c r="U50" i="7"/>
  <c r="T50" i="7"/>
  <c r="S50" i="7"/>
  <c r="R50" i="7"/>
  <c r="P50" i="7"/>
  <c r="O50" i="7"/>
  <c r="N50" i="7"/>
  <c r="M50" i="7"/>
  <c r="L50" i="7"/>
  <c r="K50" i="7"/>
  <c r="J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N49" i="7"/>
  <c r="M49" i="7"/>
  <c r="L49" i="7"/>
  <c r="K49" i="7"/>
  <c r="J49" i="7"/>
  <c r="I49" i="7"/>
  <c r="F49" i="7"/>
  <c r="E49" i="7"/>
  <c r="D49" i="7"/>
  <c r="C49" i="7"/>
  <c r="B49" i="7"/>
  <c r="W48" i="7"/>
  <c r="S48" i="7"/>
  <c r="R48" i="7"/>
  <c r="Q48" i="7"/>
  <c r="P48" i="7"/>
  <c r="O48" i="7"/>
  <c r="N48" i="7"/>
  <c r="K48" i="7"/>
  <c r="J48" i="7"/>
  <c r="I48" i="7"/>
  <c r="H48" i="7"/>
  <c r="G48" i="7"/>
  <c r="C48" i="7"/>
  <c r="B48" i="7"/>
  <c r="A1" i="7"/>
  <c r="A48" i="6"/>
  <c r="A47" i="6"/>
  <c r="A41" i="6"/>
  <c r="G27" i="6"/>
  <c r="B27" i="6"/>
  <c r="B16" i="6"/>
  <c r="Q16" i="6"/>
  <c r="C16" i="6"/>
  <c r="E16" i="6"/>
  <c r="F10" i="6"/>
  <c r="W10" i="6"/>
  <c r="V10" i="6"/>
  <c r="R10" i="6"/>
  <c r="K10" i="6"/>
  <c r="P10" i="6"/>
  <c r="O10" i="6"/>
  <c r="N10" i="6"/>
  <c r="A1" i="6"/>
  <c r="A48" i="5"/>
  <c r="A47" i="5"/>
  <c r="A41" i="5"/>
  <c r="P16" i="5"/>
  <c r="V16" i="5"/>
  <c r="F16" i="5"/>
  <c r="M16" i="5"/>
  <c r="G10" i="5"/>
  <c r="V10" i="5"/>
  <c r="O10" i="5"/>
  <c r="T10" i="5"/>
  <c r="W10" i="5"/>
  <c r="Q10" i="5"/>
  <c r="A1" i="5"/>
  <c r="W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T179" i="4"/>
  <c r="S179" i="4"/>
  <c r="R179" i="4"/>
  <c r="Q179" i="4"/>
  <c r="P179" i="4"/>
  <c r="N179" i="4"/>
  <c r="L179" i="4"/>
  <c r="K179" i="4"/>
  <c r="J179" i="4"/>
  <c r="I179" i="4"/>
  <c r="H179" i="4"/>
  <c r="G179" i="4"/>
  <c r="F179" i="4"/>
  <c r="E179" i="4"/>
  <c r="D179" i="4"/>
  <c r="C179" i="4"/>
  <c r="B179" i="4"/>
  <c r="W178" i="4"/>
  <c r="S178" i="4"/>
  <c r="Q178" i="4"/>
  <c r="P178" i="4"/>
  <c r="N178" i="4"/>
  <c r="M178" i="4"/>
  <c r="K178" i="4"/>
  <c r="I178" i="4"/>
  <c r="H178" i="4"/>
  <c r="G178" i="4"/>
  <c r="F178" i="4"/>
  <c r="C178" i="4"/>
  <c r="B178" i="4"/>
  <c r="W177" i="4"/>
  <c r="U177" i="4"/>
  <c r="T177" i="4"/>
  <c r="R177" i="4"/>
  <c r="Q177" i="4"/>
  <c r="P177" i="4"/>
  <c r="O177" i="4"/>
  <c r="N177" i="4"/>
  <c r="M177" i="4"/>
  <c r="L177" i="4"/>
  <c r="J177" i="4"/>
  <c r="I177" i="4"/>
  <c r="H177" i="4"/>
  <c r="G177" i="4"/>
  <c r="F177" i="4"/>
  <c r="E177" i="4"/>
  <c r="D177" i="4"/>
  <c r="C177" i="4"/>
  <c r="B177" i="4"/>
  <c r="W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F176" i="4"/>
  <c r="E176" i="4"/>
  <c r="C176" i="4"/>
  <c r="V175" i="4"/>
  <c r="U175" i="4"/>
  <c r="T175" i="4"/>
  <c r="S175" i="4"/>
  <c r="R175" i="4"/>
  <c r="Q175" i="4"/>
  <c r="P175" i="4"/>
  <c r="N175" i="4"/>
  <c r="L175" i="4"/>
  <c r="K175" i="4"/>
  <c r="J175" i="4"/>
  <c r="I175" i="4"/>
  <c r="F175" i="4"/>
  <c r="E175" i="4"/>
  <c r="D175" i="4"/>
  <c r="B175" i="4"/>
  <c r="W174" i="4"/>
  <c r="V174" i="4"/>
  <c r="T174" i="4"/>
  <c r="R173" i="4"/>
  <c r="S172" i="4"/>
  <c r="H172" i="4"/>
  <c r="V162" i="4"/>
  <c r="U162" i="4"/>
  <c r="T162" i="4"/>
  <c r="S162" i="4"/>
  <c r="G160" i="4"/>
  <c r="F160" i="4"/>
  <c r="C160" i="4"/>
  <c r="O158" i="4"/>
  <c r="N158" i="4"/>
  <c r="K158" i="4"/>
  <c r="J158" i="4"/>
  <c r="G158" i="4"/>
  <c r="F158" i="4"/>
  <c r="T155" i="4"/>
  <c r="F151" i="4"/>
  <c r="M148" i="4"/>
  <c r="K148" i="4"/>
  <c r="U147" i="4"/>
  <c r="L146" i="4"/>
  <c r="G145" i="4"/>
  <c r="R143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T125" i="4"/>
  <c r="S125" i="4"/>
  <c r="R125" i="4"/>
  <c r="Q125" i="4"/>
  <c r="P125" i="4"/>
  <c r="O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V123" i="4"/>
  <c r="S123" i="4"/>
  <c r="R123" i="4"/>
  <c r="P123" i="4"/>
  <c r="O123" i="4"/>
  <c r="N123" i="4"/>
  <c r="L123" i="4"/>
  <c r="K123" i="4"/>
  <c r="I123" i="4"/>
  <c r="H123" i="4"/>
  <c r="G123" i="4"/>
  <c r="E123" i="4"/>
  <c r="D123" i="4"/>
  <c r="C123" i="4"/>
  <c r="B123" i="4"/>
  <c r="W122" i="4"/>
  <c r="V122" i="4"/>
  <c r="U122" i="4"/>
  <c r="T122" i="4"/>
  <c r="R122" i="4"/>
  <c r="Q122" i="4"/>
  <c r="P122" i="4"/>
  <c r="O122" i="4"/>
  <c r="N122" i="4"/>
  <c r="M122" i="4"/>
  <c r="L122" i="4"/>
  <c r="J122" i="4"/>
  <c r="I122" i="4"/>
  <c r="H122" i="4"/>
  <c r="G122" i="4"/>
  <c r="F122" i="4"/>
  <c r="E122" i="4"/>
  <c r="D122" i="4"/>
  <c r="C122" i="4"/>
  <c r="B122" i="4"/>
  <c r="W121" i="4"/>
  <c r="V121" i="4"/>
  <c r="T121" i="4"/>
  <c r="S121" i="4"/>
  <c r="R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B121" i="4"/>
  <c r="W120" i="4"/>
  <c r="V120" i="4"/>
  <c r="U120" i="4"/>
  <c r="T120" i="4"/>
  <c r="S120" i="4"/>
  <c r="R120" i="4"/>
  <c r="Q120" i="4"/>
  <c r="P120" i="4"/>
  <c r="M120" i="4"/>
  <c r="L120" i="4"/>
  <c r="J120" i="4"/>
  <c r="I120" i="4"/>
  <c r="H120" i="4"/>
  <c r="G120" i="4"/>
  <c r="F120" i="4"/>
  <c r="D120" i="4"/>
  <c r="C120" i="4"/>
  <c r="B120" i="4"/>
  <c r="W119" i="4"/>
  <c r="V119" i="4"/>
  <c r="U119" i="4"/>
  <c r="T119" i="4"/>
  <c r="S119" i="4"/>
  <c r="R119" i="4"/>
  <c r="Q119" i="4"/>
  <c r="M119" i="4"/>
  <c r="H119" i="4"/>
  <c r="E119" i="4"/>
  <c r="D119" i="4"/>
  <c r="C119" i="4"/>
  <c r="B119" i="4"/>
  <c r="W118" i="4"/>
  <c r="U118" i="4"/>
  <c r="T118" i="4"/>
  <c r="S118" i="4"/>
  <c r="R118" i="4"/>
  <c r="Q118" i="4"/>
  <c r="O118" i="4"/>
  <c r="N118" i="4"/>
  <c r="M118" i="4"/>
  <c r="L118" i="4"/>
  <c r="B118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F117" i="4"/>
  <c r="T116" i="4"/>
  <c r="J116" i="4"/>
  <c r="I115" i="4"/>
  <c r="C115" i="4"/>
  <c r="U113" i="4"/>
  <c r="S113" i="4"/>
  <c r="R113" i="4"/>
  <c r="E113" i="4"/>
  <c r="C113" i="4"/>
  <c r="W111" i="4"/>
  <c r="S111" i="4"/>
  <c r="N111" i="4"/>
  <c r="M111" i="4"/>
  <c r="L111" i="4"/>
  <c r="K111" i="4"/>
  <c r="J111" i="4"/>
  <c r="H111" i="4"/>
  <c r="G111" i="4"/>
  <c r="F111" i="4"/>
  <c r="E111" i="4"/>
  <c r="O110" i="4"/>
  <c r="W109" i="4"/>
  <c r="V107" i="4"/>
  <c r="T107" i="4"/>
  <c r="L107" i="4"/>
  <c r="J107" i="4"/>
  <c r="V106" i="4"/>
  <c r="U106" i="4"/>
  <c r="T106" i="4"/>
  <c r="I106" i="4"/>
  <c r="H106" i="4"/>
  <c r="G106" i="4"/>
  <c r="F106" i="4"/>
  <c r="P105" i="4"/>
  <c r="V104" i="4"/>
  <c r="W103" i="4"/>
  <c r="V103" i="4"/>
  <c r="U103" i="4"/>
  <c r="Q103" i="4"/>
  <c r="P103" i="4"/>
  <c r="O103" i="4"/>
  <c r="N103" i="4"/>
  <c r="M103" i="4"/>
  <c r="L103" i="4"/>
  <c r="K103" i="4"/>
  <c r="J103" i="4"/>
  <c r="I103" i="4"/>
  <c r="H103" i="4"/>
  <c r="W95" i="4"/>
  <c r="W94" i="4" s="1"/>
  <c r="V95" i="4"/>
  <c r="U95" i="4"/>
  <c r="T95" i="4"/>
  <c r="S95" i="4"/>
  <c r="R95" i="4"/>
  <c r="R94" i="4" s="1"/>
  <c r="Q95" i="4"/>
  <c r="P95" i="4"/>
  <c r="O95" i="4"/>
  <c r="N95" i="4"/>
  <c r="M95" i="4"/>
  <c r="L95" i="4"/>
  <c r="K95" i="4"/>
  <c r="J95" i="4"/>
  <c r="J94" i="4" s="1"/>
  <c r="I95" i="4"/>
  <c r="I94" i="4" s="1"/>
  <c r="H95" i="4"/>
  <c r="G95" i="4"/>
  <c r="G94" i="4" s="1"/>
  <c r="F95" i="4"/>
  <c r="E95" i="4"/>
  <c r="D95" i="4"/>
  <c r="C95" i="4"/>
  <c r="B95" i="4"/>
  <c r="B94" i="4" s="1"/>
  <c r="M88" i="4"/>
  <c r="F88" i="4"/>
  <c r="N88" i="4"/>
  <c r="Q94" i="4"/>
  <c r="O94" i="4"/>
  <c r="W78" i="4"/>
  <c r="V78" i="4"/>
  <c r="V151" i="4" s="1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H151" i="4" s="1"/>
  <c r="G78" i="4"/>
  <c r="G151" i="4" s="1"/>
  <c r="F78" i="4"/>
  <c r="E78" i="4"/>
  <c r="E151" i="4" s="1"/>
  <c r="D78" i="4"/>
  <c r="D151" i="4" s="1"/>
  <c r="C78" i="4"/>
  <c r="B78" i="4"/>
  <c r="W77" i="4"/>
  <c r="V77" i="4"/>
  <c r="V150" i="4" s="1"/>
  <c r="U77" i="4"/>
  <c r="U150" i="4" s="1"/>
  <c r="T77" i="4"/>
  <c r="T150" i="4" s="1"/>
  <c r="S77" i="4"/>
  <c r="S150" i="4" s="1"/>
  <c r="R77" i="4"/>
  <c r="Q77" i="4"/>
  <c r="P77" i="4"/>
  <c r="O77" i="4"/>
  <c r="O150" i="4" s="1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W76" i="4"/>
  <c r="V76" i="4"/>
  <c r="U76" i="4"/>
  <c r="T76" i="4"/>
  <c r="S76" i="4"/>
  <c r="R76" i="4"/>
  <c r="Q76" i="4"/>
  <c r="Q149" i="4" s="1"/>
  <c r="P76" i="4"/>
  <c r="P149" i="4" s="1"/>
  <c r="O76" i="4"/>
  <c r="N76" i="4"/>
  <c r="M76" i="4"/>
  <c r="L76" i="4"/>
  <c r="L149" i="4" s="1"/>
  <c r="K76" i="4"/>
  <c r="K149" i="4" s="1"/>
  <c r="J76" i="4"/>
  <c r="J149" i="4" s="1"/>
  <c r="I76" i="4"/>
  <c r="I149" i="4" s="1"/>
  <c r="H76" i="4"/>
  <c r="G76" i="4"/>
  <c r="F76" i="4"/>
  <c r="E76" i="4"/>
  <c r="D76" i="4"/>
  <c r="C76" i="4"/>
  <c r="C149" i="4" s="1"/>
  <c r="B76" i="4"/>
  <c r="W75" i="4"/>
  <c r="W148" i="4" s="1"/>
  <c r="V75" i="4"/>
  <c r="U75" i="4"/>
  <c r="T75" i="4"/>
  <c r="S75" i="4"/>
  <c r="R75" i="4"/>
  <c r="R148" i="4" s="1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B148" i="4" s="1"/>
  <c r="W74" i="4"/>
  <c r="W147" i="4" s="1"/>
  <c r="V74" i="4"/>
  <c r="V147" i="4" s="1"/>
  <c r="U74" i="4"/>
  <c r="T74" i="4"/>
  <c r="T147" i="4" s="1"/>
  <c r="S74" i="4"/>
  <c r="S147" i="4" s="1"/>
  <c r="R74" i="4"/>
  <c r="Q74" i="4"/>
  <c r="P74" i="4"/>
  <c r="P147" i="4" s="1"/>
  <c r="O74" i="4"/>
  <c r="O147" i="4" s="1"/>
  <c r="N74" i="4"/>
  <c r="N147" i="4" s="1"/>
  <c r="M74" i="4"/>
  <c r="L74" i="4"/>
  <c r="K74" i="4"/>
  <c r="J74" i="4"/>
  <c r="I74" i="4"/>
  <c r="H74" i="4"/>
  <c r="G74" i="4"/>
  <c r="F74" i="4"/>
  <c r="E74" i="4"/>
  <c r="D74" i="4"/>
  <c r="C74" i="4"/>
  <c r="B74" i="4"/>
  <c r="W73" i="4"/>
  <c r="V73" i="4"/>
  <c r="V146" i="4" s="1"/>
  <c r="U73" i="4"/>
  <c r="U146" i="4" s="1"/>
  <c r="T73" i="4"/>
  <c r="T146" i="4" s="1"/>
  <c r="S73" i="4"/>
  <c r="S146" i="4" s="1"/>
  <c r="R73" i="4"/>
  <c r="R146" i="4" s="1"/>
  <c r="Q73" i="4"/>
  <c r="P73" i="4"/>
  <c r="O73" i="4"/>
  <c r="N73" i="4"/>
  <c r="N146" i="4" s="1"/>
  <c r="M73" i="4"/>
  <c r="M146" i="4" s="1"/>
  <c r="L73" i="4"/>
  <c r="K73" i="4"/>
  <c r="J73" i="4"/>
  <c r="J146" i="4" s="1"/>
  <c r="I73" i="4"/>
  <c r="H73" i="4"/>
  <c r="G73" i="4"/>
  <c r="F73" i="4"/>
  <c r="E73" i="4"/>
  <c r="D73" i="4"/>
  <c r="D146" i="4" s="1"/>
  <c r="C73" i="4"/>
  <c r="B73" i="4"/>
  <c r="B146" i="4" s="1"/>
  <c r="U72" i="4"/>
  <c r="T72" i="4"/>
  <c r="S72" i="4"/>
  <c r="R72" i="4"/>
  <c r="Q72" i="4"/>
  <c r="P72" i="4"/>
  <c r="P145" i="4" s="1"/>
  <c r="O72" i="4"/>
  <c r="O145" i="4" s="1"/>
  <c r="N72" i="4"/>
  <c r="M72" i="4"/>
  <c r="L72" i="4"/>
  <c r="K72" i="4"/>
  <c r="K145" i="4" s="1"/>
  <c r="J72" i="4"/>
  <c r="I72" i="4"/>
  <c r="H72" i="4"/>
  <c r="H145" i="4" s="1"/>
  <c r="G72" i="4"/>
  <c r="F72" i="4"/>
  <c r="E72" i="4"/>
  <c r="D72" i="4"/>
  <c r="D145" i="4" s="1"/>
  <c r="C72" i="4"/>
  <c r="G71" i="4"/>
  <c r="G144" i="4" s="1"/>
  <c r="F71" i="4"/>
  <c r="E71" i="4"/>
  <c r="D71" i="4"/>
  <c r="C71" i="4"/>
  <c r="B71" i="4"/>
  <c r="B144" i="4" s="1"/>
  <c r="W70" i="4"/>
  <c r="W143" i="4" s="1"/>
  <c r="V70" i="4"/>
  <c r="V143" i="4" s="1"/>
  <c r="U70" i="4"/>
  <c r="U143" i="4" s="1"/>
  <c r="T70" i="4"/>
  <c r="T143" i="4" s="1"/>
  <c r="S70" i="4"/>
  <c r="S143" i="4" s="1"/>
  <c r="R70" i="4"/>
  <c r="I70" i="4"/>
  <c r="I143" i="4" s="1"/>
  <c r="H70" i="4"/>
  <c r="H143" i="4" s="1"/>
  <c r="G70" i="4"/>
  <c r="G143" i="4" s="1"/>
  <c r="W68" i="4"/>
  <c r="U68" i="4"/>
  <c r="T68" i="4"/>
  <c r="T141" i="4" s="1"/>
  <c r="N68" i="4"/>
  <c r="M68" i="4"/>
  <c r="L68" i="4"/>
  <c r="L141" i="4" s="1"/>
  <c r="K68" i="4"/>
  <c r="K141" i="4" s="1"/>
  <c r="J68" i="4"/>
  <c r="J141" i="4" s="1"/>
  <c r="I68" i="4"/>
  <c r="I141" i="4" s="1"/>
  <c r="H68" i="4"/>
  <c r="H141" i="4" s="1"/>
  <c r="G68" i="4"/>
  <c r="G141" i="4" s="1"/>
  <c r="F68" i="4"/>
  <c r="E68" i="4"/>
  <c r="D68" i="4"/>
  <c r="D141" i="4" s="1"/>
  <c r="C68" i="4"/>
  <c r="C141" i="4" s="1"/>
  <c r="B68" i="4"/>
  <c r="B141" i="4" s="1"/>
  <c r="W67" i="4"/>
  <c r="W140" i="4" s="1"/>
  <c r="V67" i="4"/>
  <c r="V140" i="4" s="1"/>
  <c r="T67" i="4"/>
  <c r="Q67" i="4"/>
  <c r="Q140" i="4" s="1"/>
  <c r="O67" i="4"/>
  <c r="N67" i="4"/>
  <c r="N140" i="4" s="1"/>
  <c r="H67" i="4"/>
  <c r="G67" i="4"/>
  <c r="F67" i="4"/>
  <c r="E67" i="4"/>
  <c r="D67" i="4"/>
  <c r="C67" i="4"/>
  <c r="B67" i="4"/>
  <c r="B140" i="4" s="1"/>
  <c r="W66" i="4"/>
  <c r="W139" i="4" s="1"/>
  <c r="V66" i="4"/>
  <c r="V139" i="4" s="1"/>
  <c r="U66" i="4"/>
  <c r="U139" i="4" s="1"/>
  <c r="T66" i="4"/>
  <c r="T139" i="4" s="1"/>
  <c r="S66" i="4"/>
  <c r="S139" i="4" s="1"/>
  <c r="R66" i="4"/>
  <c r="Q66" i="4"/>
  <c r="P66" i="4"/>
  <c r="P139" i="4" s="1"/>
  <c r="O66" i="4"/>
  <c r="N66" i="4"/>
  <c r="N139" i="4" s="1"/>
  <c r="M66" i="4"/>
  <c r="M139" i="4" s="1"/>
  <c r="L66" i="4"/>
  <c r="K66" i="4"/>
  <c r="I66" i="4"/>
  <c r="H66" i="4"/>
  <c r="H139" i="4" s="1"/>
  <c r="B66" i="4"/>
  <c r="W64" i="4"/>
  <c r="U64" i="4"/>
  <c r="T64" i="4"/>
  <c r="T137" i="4" s="1"/>
  <c r="S64" i="4"/>
  <c r="S137" i="4" s="1"/>
  <c r="P64" i="4"/>
  <c r="P137" i="4" s="1"/>
  <c r="O64" i="4"/>
  <c r="N64" i="4"/>
  <c r="M64" i="4"/>
  <c r="L64" i="4"/>
  <c r="L137" i="4" s="1"/>
  <c r="K64" i="4"/>
  <c r="K137" i="4" s="1"/>
  <c r="I64" i="4"/>
  <c r="H64" i="4"/>
  <c r="F64" i="4"/>
  <c r="E64" i="4"/>
  <c r="D64" i="4"/>
  <c r="D137" i="4" s="1"/>
  <c r="R63" i="4"/>
  <c r="Q63" i="4"/>
  <c r="Q136" i="4" s="1"/>
  <c r="O63" i="4"/>
  <c r="N63" i="4"/>
  <c r="M63" i="4"/>
  <c r="M136" i="4" s="1"/>
  <c r="J63" i="4"/>
  <c r="J136" i="4" s="1"/>
  <c r="I63" i="4"/>
  <c r="I136" i="4" s="1"/>
  <c r="H63" i="4"/>
  <c r="G63" i="4"/>
  <c r="G136" i="4" s="1"/>
  <c r="F63" i="4"/>
  <c r="F136" i="4" s="1"/>
  <c r="E63" i="4"/>
  <c r="E136" i="4" s="1"/>
  <c r="D63" i="4"/>
  <c r="C63" i="4"/>
  <c r="B63" i="4"/>
  <c r="K62" i="4"/>
  <c r="W60" i="4"/>
  <c r="W133" i="4" s="1"/>
  <c r="T60" i="4"/>
  <c r="T133" i="4" s="1"/>
  <c r="S60" i="4"/>
  <c r="S133" i="4" s="1"/>
  <c r="R60" i="4"/>
  <c r="R133" i="4" s="1"/>
  <c r="Q60" i="4"/>
  <c r="Q133" i="4" s="1"/>
  <c r="P60" i="4"/>
  <c r="P133" i="4" s="1"/>
  <c r="M60" i="4"/>
  <c r="M133" i="4" s="1"/>
  <c r="L60" i="4"/>
  <c r="L133" i="4" s="1"/>
  <c r="S59" i="4"/>
  <c r="Q59" i="4"/>
  <c r="P59" i="4"/>
  <c r="O59" i="4"/>
  <c r="N59" i="4"/>
  <c r="M59" i="4"/>
  <c r="L59" i="4"/>
  <c r="K59" i="4"/>
  <c r="J59" i="4"/>
  <c r="I59" i="4"/>
  <c r="G59" i="4"/>
  <c r="F59" i="4"/>
  <c r="K58" i="4"/>
  <c r="H58" i="4"/>
  <c r="G58" i="4"/>
  <c r="F58" i="4"/>
  <c r="E58" i="4"/>
  <c r="D58" i="4"/>
  <c r="W56" i="4"/>
  <c r="W131" i="4" s="1"/>
  <c r="V56" i="4"/>
  <c r="V131" i="4" s="1"/>
  <c r="T56" i="4"/>
  <c r="T131" i="4" s="1"/>
  <c r="S56" i="4"/>
  <c r="S131" i="4" s="1"/>
  <c r="R56" i="4"/>
  <c r="R131" i="4" s="1"/>
  <c r="Q56" i="4"/>
  <c r="Q131" i="4" s="1"/>
  <c r="P56" i="4"/>
  <c r="P131" i="4" s="1"/>
  <c r="O56" i="4"/>
  <c r="O131" i="4" s="1"/>
  <c r="L56" i="4"/>
  <c r="L131" i="4" s="1"/>
  <c r="K56" i="4"/>
  <c r="K131" i="4" s="1"/>
  <c r="I56" i="4"/>
  <c r="I131" i="4" s="1"/>
  <c r="G56" i="4"/>
  <c r="G131" i="4" s="1"/>
  <c r="F56" i="4"/>
  <c r="F131" i="4" s="1"/>
  <c r="W54" i="4"/>
  <c r="L54" i="4"/>
  <c r="I54" i="4"/>
  <c r="H54" i="4"/>
  <c r="G54" i="4"/>
  <c r="D54" i="4"/>
  <c r="C54" i="4"/>
  <c r="B54" i="4"/>
  <c r="V53" i="4"/>
  <c r="C53" i="4"/>
  <c r="B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L151" i="4" s="1"/>
  <c r="K26" i="4"/>
  <c r="J26" i="4"/>
  <c r="I26" i="4"/>
  <c r="I151" i="4" s="1"/>
  <c r="H26" i="4"/>
  <c r="G26" i="4"/>
  <c r="F26" i="4"/>
  <c r="E26" i="4"/>
  <c r="D26" i="4"/>
  <c r="C26" i="4"/>
  <c r="B26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B150" i="4" s="1"/>
  <c r="W24" i="4"/>
  <c r="V24" i="4"/>
  <c r="U24" i="4"/>
  <c r="U149" i="4" s="1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W23" i="4"/>
  <c r="V23" i="4"/>
  <c r="U23" i="4"/>
  <c r="T23" i="4"/>
  <c r="S23" i="4"/>
  <c r="R23" i="4"/>
  <c r="Q23" i="4"/>
  <c r="P23" i="4"/>
  <c r="O23" i="4"/>
  <c r="N23" i="4"/>
  <c r="N148" i="4" s="1"/>
  <c r="M23" i="4"/>
  <c r="L23" i="4"/>
  <c r="K23" i="4"/>
  <c r="J23" i="4"/>
  <c r="I23" i="4"/>
  <c r="H23" i="4"/>
  <c r="G23" i="4"/>
  <c r="F23" i="4"/>
  <c r="E23" i="4"/>
  <c r="D23" i="4"/>
  <c r="C23" i="4"/>
  <c r="B23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K147" i="4" s="1"/>
  <c r="J22" i="4"/>
  <c r="J147" i="4" s="1"/>
  <c r="I22" i="4"/>
  <c r="I147" i="4" s="1"/>
  <c r="H22" i="4"/>
  <c r="G22" i="4"/>
  <c r="F22" i="4"/>
  <c r="E22" i="4"/>
  <c r="D22" i="4"/>
  <c r="C22" i="4"/>
  <c r="C147" i="4" s="1"/>
  <c r="B22" i="4"/>
  <c r="B147" i="4" s="1"/>
  <c r="W21" i="4"/>
  <c r="V21" i="4"/>
  <c r="U21" i="4"/>
  <c r="T21" i="4"/>
  <c r="S21" i="4"/>
  <c r="R21" i="4"/>
  <c r="Q21" i="4"/>
  <c r="P21" i="4"/>
  <c r="P146" i="4" s="1"/>
  <c r="O21" i="4"/>
  <c r="O146" i="4" s="1"/>
  <c r="N21" i="4"/>
  <c r="M21" i="4"/>
  <c r="L21" i="4"/>
  <c r="K21" i="4"/>
  <c r="J21" i="4"/>
  <c r="I21" i="4"/>
  <c r="H21" i="4"/>
  <c r="G21" i="4"/>
  <c r="G146" i="4" s="1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V17" i="4"/>
  <c r="S17" i="4"/>
  <c r="R17" i="4"/>
  <c r="N17" i="4"/>
  <c r="F17" i="4"/>
  <c r="E17" i="4"/>
  <c r="D17" i="4"/>
  <c r="C17" i="4"/>
  <c r="B17" i="4"/>
  <c r="W16" i="4"/>
  <c r="V16" i="4"/>
  <c r="U16" i="4"/>
  <c r="T16" i="4"/>
  <c r="S16" i="4"/>
  <c r="R16" i="4"/>
  <c r="Q16" i="4"/>
  <c r="P16" i="4"/>
  <c r="O16" i="4"/>
  <c r="N16" i="4"/>
  <c r="M16" i="4"/>
  <c r="M141" i="4" s="1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O139" i="4" s="1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B139" i="4" s="1"/>
  <c r="W13" i="4"/>
  <c r="V13" i="4"/>
  <c r="U13" i="4"/>
  <c r="T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N137" i="4" s="1"/>
  <c r="M12" i="4"/>
  <c r="L12" i="4"/>
  <c r="K12" i="4"/>
  <c r="J12" i="4"/>
  <c r="I12" i="4"/>
  <c r="H12" i="4"/>
  <c r="G12" i="4"/>
  <c r="F12" i="4"/>
  <c r="E12" i="4"/>
  <c r="E137" i="4" s="1"/>
  <c r="D12" i="4"/>
  <c r="C12" i="4"/>
  <c r="B12" i="4"/>
  <c r="W11" i="4"/>
  <c r="V11" i="4"/>
  <c r="U11" i="4"/>
  <c r="T11" i="4"/>
  <c r="S11" i="4"/>
  <c r="R11" i="4"/>
  <c r="R136" i="4" s="1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C136" i="4" s="1"/>
  <c r="B11" i="4"/>
  <c r="B136" i="4" s="1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R9" i="4"/>
  <c r="M9" i="4"/>
  <c r="J9" i="4"/>
  <c r="I9" i="4"/>
  <c r="H9" i="4"/>
  <c r="F9" i="4"/>
  <c r="E9" i="4"/>
  <c r="D9" i="4"/>
  <c r="C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V7" i="4"/>
  <c r="U7" i="4"/>
  <c r="T7" i="4"/>
  <c r="R7" i="4"/>
  <c r="Q7" i="4"/>
  <c r="P7" i="4"/>
  <c r="O7" i="4"/>
  <c r="N7" i="4"/>
  <c r="M7" i="4"/>
  <c r="K7" i="4"/>
  <c r="J7" i="4"/>
  <c r="I7" i="4"/>
  <c r="H7" i="4"/>
  <c r="G7" i="4"/>
  <c r="F7" i="4"/>
  <c r="E7" i="4"/>
  <c r="D7" i="4"/>
  <c r="C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V5" i="4"/>
  <c r="U5" i="4"/>
  <c r="T5" i="4"/>
  <c r="S5" i="4"/>
  <c r="Q5" i="4"/>
  <c r="P5" i="4"/>
  <c r="O5" i="4"/>
  <c r="N5" i="4"/>
  <c r="M5" i="4"/>
  <c r="K5" i="4"/>
  <c r="W4" i="4"/>
  <c r="V4" i="4"/>
  <c r="U4" i="4"/>
  <c r="T4" i="4"/>
  <c r="S4" i="4"/>
  <c r="R4" i="4"/>
  <c r="Q4" i="4"/>
  <c r="P4" i="4"/>
  <c r="O4" i="4"/>
  <c r="N4" i="4"/>
  <c r="I4" i="4"/>
  <c r="H4" i="4"/>
  <c r="G4" i="4"/>
  <c r="F4" i="4"/>
  <c r="E4" i="4"/>
  <c r="D4" i="4"/>
  <c r="C4" i="4"/>
  <c r="B4" i="4"/>
  <c r="A1" i="4"/>
  <c r="B55" i="2"/>
  <c r="B35" i="2"/>
  <c r="B21" i="2"/>
  <c r="B38" i="2"/>
  <c r="B58" i="2"/>
  <c r="B29" i="2"/>
  <c r="B53" i="2"/>
  <c r="B11" i="2"/>
  <c r="B30" i="2"/>
  <c r="B46" i="2"/>
  <c r="B54" i="2"/>
  <c r="B51" i="2"/>
  <c r="B39" i="2"/>
  <c r="B6" i="2"/>
  <c r="B61" i="2"/>
  <c r="B13" i="2"/>
  <c r="B59" i="2"/>
  <c r="B36" i="2"/>
  <c r="B19" i="2"/>
  <c r="B60" i="2"/>
  <c r="B41" i="2"/>
  <c r="B18" i="2"/>
  <c r="B10" i="2"/>
  <c r="B33" i="2"/>
  <c r="B5" i="2"/>
  <c r="B4" i="2"/>
  <c r="B44" i="2"/>
  <c r="B28" i="2"/>
  <c r="B20" i="2"/>
  <c r="B48" i="2"/>
  <c r="B16" i="2"/>
  <c r="B26" i="2"/>
  <c r="B8" i="2"/>
  <c r="B49" i="2"/>
  <c r="B56" i="2"/>
  <c r="B45" i="2"/>
  <c r="B34" i="2"/>
  <c r="B15" i="2"/>
  <c r="B23" i="2"/>
  <c r="B50" i="2"/>
  <c r="B14" i="2"/>
  <c r="B43" i="2"/>
  <c r="B24" i="2"/>
  <c r="B9" i="2"/>
  <c r="B31" i="2"/>
  <c r="B40" i="2"/>
  <c r="B25" i="2"/>
  <c r="F73" i="51" l="1"/>
  <c r="R73" i="51"/>
  <c r="I73" i="51"/>
  <c r="P73" i="51"/>
  <c r="D104" i="51"/>
  <c r="N73" i="51"/>
  <c r="D73" i="51"/>
  <c r="F105" i="51"/>
  <c r="Q73" i="51"/>
  <c r="B73" i="51"/>
  <c r="U125" i="4"/>
  <c r="V73" i="51"/>
  <c r="L73" i="51"/>
  <c r="V125" i="4"/>
  <c r="J73" i="51"/>
  <c r="H73" i="51"/>
  <c r="T73" i="51"/>
  <c r="D73" i="50"/>
  <c r="K73" i="50"/>
  <c r="I73" i="50"/>
  <c r="L73" i="50"/>
  <c r="S73" i="50"/>
  <c r="W104" i="50"/>
  <c r="I105" i="50"/>
  <c r="Q73" i="50"/>
  <c r="T73" i="50"/>
  <c r="G104" i="51"/>
  <c r="B103" i="50"/>
  <c r="N105" i="50"/>
  <c r="H104" i="51"/>
  <c r="B103" i="51"/>
  <c r="C103" i="50"/>
  <c r="I104" i="50"/>
  <c r="C103" i="51"/>
  <c r="I104" i="51"/>
  <c r="O105" i="51"/>
  <c r="J104" i="50"/>
  <c r="H103" i="49"/>
  <c r="K104" i="50"/>
  <c r="E103" i="50"/>
  <c r="E103" i="51"/>
  <c r="Q105" i="51"/>
  <c r="F103" i="50"/>
  <c r="L104" i="50"/>
  <c r="R105" i="50"/>
  <c r="L104" i="51"/>
  <c r="G103" i="50"/>
  <c r="S105" i="50"/>
  <c r="U103" i="50"/>
  <c r="G103" i="51"/>
  <c r="S105" i="51"/>
  <c r="T104" i="51"/>
  <c r="J104" i="49"/>
  <c r="H103" i="50"/>
  <c r="T105" i="50"/>
  <c r="G104" i="50"/>
  <c r="H103" i="51"/>
  <c r="O104" i="50"/>
  <c r="I103" i="51"/>
  <c r="O104" i="51"/>
  <c r="N105" i="51"/>
  <c r="J73" i="49"/>
  <c r="J103" i="50"/>
  <c r="V105" i="50"/>
  <c r="P104" i="51"/>
  <c r="V105" i="51"/>
  <c r="K103" i="50"/>
  <c r="Q104" i="50"/>
  <c r="K103" i="51"/>
  <c r="Q104" i="51"/>
  <c r="W105" i="51"/>
  <c r="T105" i="49"/>
  <c r="R104" i="50"/>
  <c r="Q105" i="50"/>
  <c r="W73" i="49"/>
  <c r="N87" i="49"/>
  <c r="S104" i="50"/>
  <c r="M103" i="51"/>
  <c r="V87" i="49"/>
  <c r="N103" i="50"/>
  <c r="T104" i="50"/>
  <c r="O103" i="50"/>
  <c r="O103" i="51"/>
  <c r="P103" i="50"/>
  <c r="P103" i="51"/>
  <c r="Q103" i="51"/>
  <c r="W104" i="51"/>
  <c r="F73" i="49"/>
  <c r="R103" i="50"/>
  <c r="B105" i="50"/>
  <c r="D105" i="50"/>
  <c r="U103" i="51"/>
  <c r="V103" i="50"/>
  <c r="F105" i="50"/>
  <c r="W103" i="50"/>
  <c r="W103" i="51"/>
  <c r="G105" i="51"/>
  <c r="B104" i="50"/>
  <c r="G73" i="49"/>
  <c r="C104" i="50"/>
  <c r="I105" i="51"/>
  <c r="D104" i="50"/>
  <c r="J105" i="50"/>
  <c r="N151" i="4"/>
  <c r="O151" i="4"/>
  <c r="P151" i="4"/>
  <c r="U151" i="4"/>
  <c r="W151" i="4"/>
  <c r="M96" i="49"/>
  <c r="M151" i="4"/>
  <c r="U96" i="49"/>
  <c r="T151" i="4"/>
  <c r="N125" i="4"/>
  <c r="T52" i="47"/>
  <c r="Q52" i="47"/>
  <c r="D52" i="47"/>
  <c r="F52" i="47"/>
  <c r="I52" i="47"/>
  <c r="H52" i="47"/>
  <c r="L52" i="47"/>
  <c r="N52" i="47"/>
  <c r="P52" i="47"/>
  <c r="R52" i="46"/>
  <c r="H52" i="46"/>
  <c r="K52" i="46"/>
  <c r="B52" i="46"/>
  <c r="S52" i="46"/>
  <c r="I52" i="46"/>
  <c r="C52" i="46"/>
  <c r="E69" i="45"/>
  <c r="N52" i="45"/>
  <c r="I52" i="45"/>
  <c r="J52" i="45"/>
  <c r="D77" i="45"/>
  <c r="D69" i="45" s="1"/>
  <c r="L52" i="45"/>
  <c r="O52" i="45"/>
  <c r="V52" i="45"/>
  <c r="B60" i="45"/>
  <c r="Q52" i="45"/>
  <c r="E60" i="45"/>
  <c r="R52" i="45"/>
  <c r="G60" i="45"/>
  <c r="B77" i="47"/>
  <c r="C52" i="45"/>
  <c r="H60" i="45"/>
  <c r="M60" i="45"/>
  <c r="O60" i="45"/>
  <c r="W52" i="45"/>
  <c r="P60" i="45"/>
  <c r="R60" i="45"/>
  <c r="J77" i="47"/>
  <c r="K52" i="45"/>
  <c r="F52" i="45"/>
  <c r="B52" i="45"/>
  <c r="D52" i="45"/>
  <c r="E150" i="4"/>
  <c r="L150" i="4"/>
  <c r="N150" i="4"/>
  <c r="N69" i="45"/>
  <c r="Q69" i="45"/>
  <c r="B69" i="45"/>
  <c r="C150" i="4"/>
  <c r="R150" i="4"/>
  <c r="D150" i="4"/>
  <c r="V69" i="45"/>
  <c r="G69" i="45"/>
  <c r="I69" i="45"/>
  <c r="J69" i="45"/>
  <c r="F150" i="4"/>
  <c r="J150" i="4"/>
  <c r="K150" i="4"/>
  <c r="M150" i="4"/>
  <c r="S63" i="43"/>
  <c r="V63" i="43"/>
  <c r="J63" i="43"/>
  <c r="E63" i="43"/>
  <c r="J123" i="4"/>
  <c r="C63" i="43"/>
  <c r="F63" i="43"/>
  <c r="R63" i="43"/>
  <c r="M63" i="43"/>
  <c r="H63" i="43"/>
  <c r="Q123" i="4"/>
  <c r="I63" i="43"/>
  <c r="K63" i="43"/>
  <c r="T123" i="4"/>
  <c r="U123" i="4"/>
  <c r="N63" i="43"/>
  <c r="W123" i="4"/>
  <c r="U63" i="43"/>
  <c r="P63" i="43"/>
  <c r="H63" i="42"/>
  <c r="C63" i="42"/>
  <c r="D63" i="42"/>
  <c r="F63" i="42"/>
  <c r="M63" i="42"/>
  <c r="I63" i="42"/>
  <c r="P63" i="42"/>
  <c r="K63" i="42"/>
  <c r="F72" i="42"/>
  <c r="L63" i="42"/>
  <c r="N63" i="42"/>
  <c r="N72" i="42"/>
  <c r="U63" i="42"/>
  <c r="Q63" i="42"/>
  <c r="S63" i="42"/>
  <c r="D90" i="42"/>
  <c r="T63" i="42"/>
  <c r="V63" i="42"/>
  <c r="E63" i="42"/>
  <c r="C63" i="41"/>
  <c r="G90" i="41"/>
  <c r="L81" i="41"/>
  <c r="R63" i="41"/>
  <c r="D63" i="41"/>
  <c r="P63" i="41"/>
  <c r="K63" i="41"/>
  <c r="I63" i="41"/>
  <c r="E63" i="41"/>
  <c r="D72" i="41"/>
  <c r="L63" i="41"/>
  <c r="I72" i="41"/>
  <c r="S63" i="41"/>
  <c r="L72" i="41"/>
  <c r="G90" i="43"/>
  <c r="Q63" i="41"/>
  <c r="M63" i="41"/>
  <c r="V90" i="42"/>
  <c r="T63" i="41"/>
  <c r="J63" i="41"/>
  <c r="O90" i="43"/>
  <c r="D149" i="4"/>
  <c r="O81" i="41"/>
  <c r="T81" i="41"/>
  <c r="W81" i="41"/>
  <c r="E149" i="4"/>
  <c r="R149" i="4"/>
  <c r="S149" i="4"/>
  <c r="F123" i="4"/>
  <c r="H149" i="4"/>
  <c r="T149" i="4"/>
  <c r="M123" i="4"/>
  <c r="D81" i="41"/>
  <c r="G81" i="41"/>
  <c r="B149" i="4"/>
  <c r="D51" i="39"/>
  <c r="J51" i="39"/>
  <c r="E51" i="39"/>
  <c r="F51" i="39"/>
  <c r="K122" i="4"/>
  <c r="U79" i="39"/>
  <c r="H51" i="39"/>
  <c r="I51" i="39"/>
  <c r="O51" i="39"/>
  <c r="M51" i="39"/>
  <c r="N51" i="39"/>
  <c r="V78" i="39"/>
  <c r="P51" i="39"/>
  <c r="Q51" i="39"/>
  <c r="W51" i="39"/>
  <c r="D79" i="39"/>
  <c r="J80" i="39"/>
  <c r="S51" i="39"/>
  <c r="T51" i="39"/>
  <c r="U51" i="39"/>
  <c r="G63" i="39"/>
  <c r="B78" i="39"/>
  <c r="Q51" i="38"/>
  <c r="O51" i="38"/>
  <c r="Q80" i="38"/>
  <c r="P51" i="38"/>
  <c r="T51" i="38"/>
  <c r="W51" i="38"/>
  <c r="B51" i="38"/>
  <c r="K51" i="38"/>
  <c r="K60" i="38"/>
  <c r="I51" i="38"/>
  <c r="D51" i="38"/>
  <c r="J51" i="38"/>
  <c r="R57" i="38"/>
  <c r="G51" i="38"/>
  <c r="S51" i="38"/>
  <c r="H51" i="38"/>
  <c r="F79" i="38"/>
  <c r="L80" i="38"/>
  <c r="E51" i="37"/>
  <c r="B78" i="38"/>
  <c r="H79" i="38"/>
  <c r="N80" i="38"/>
  <c r="C78" i="38"/>
  <c r="D78" i="38"/>
  <c r="J79" i="38"/>
  <c r="P80" i="38"/>
  <c r="L79" i="38"/>
  <c r="M79" i="38"/>
  <c r="N79" i="38"/>
  <c r="V51" i="37"/>
  <c r="I78" i="38"/>
  <c r="M51" i="37"/>
  <c r="L63" i="37"/>
  <c r="J78" i="38"/>
  <c r="V80" i="38"/>
  <c r="M63" i="37"/>
  <c r="E78" i="37"/>
  <c r="G60" i="37"/>
  <c r="Q63" i="37"/>
  <c r="M78" i="37"/>
  <c r="R79" i="38"/>
  <c r="F79" i="39"/>
  <c r="J60" i="37"/>
  <c r="T63" i="37"/>
  <c r="L60" i="37"/>
  <c r="U63" i="37"/>
  <c r="G79" i="37"/>
  <c r="N78" i="38"/>
  <c r="T79" i="38"/>
  <c r="O60" i="37"/>
  <c r="O79" i="37"/>
  <c r="O80" i="39"/>
  <c r="H57" i="37"/>
  <c r="R60" i="37"/>
  <c r="H51" i="37"/>
  <c r="I57" i="37"/>
  <c r="T60" i="37"/>
  <c r="Q78" i="38"/>
  <c r="W79" i="38"/>
  <c r="K79" i="39"/>
  <c r="U51" i="37"/>
  <c r="Q80" i="37"/>
  <c r="F78" i="39"/>
  <c r="Q57" i="37"/>
  <c r="D80" i="38"/>
  <c r="N79" i="39"/>
  <c r="F51" i="37"/>
  <c r="E80" i="38"/>
  <c r="F80" i="38"/>
  <c r="P79" i="39"/>
  <c r="K78" i="39"/>
  <c r="B79" i="38"/>
  <c r="H80" i="38"/>
  <c r="P51" i="37"/>
  <c r="S79" i="39"/>
  <c r="Q51" i="37"/>
  <c r="D79" i="38"/>
  <c r="J80" i="38"/>
  <c r="I148" i="4"/>
  <c r="O148" i="4"/>
  <c r="C148" i="4"/>
  <c r="P148" i="4"/>
  <c r="Q148" i="4"/>
  <c r="V148" i="4"/>
  <c r="E148" i="4"/>
  <c r="F148" i="4"/>
  <c r="S122" i="4"/>
  <c r="G148" i="4"/>
  <c r="J148" i="4"/>
  <c r="H148" i="4"/>
  <c r="C51" i="35"/>
  <c r="R79" i="35"/>
  <c r="G51" i="35"/>
  <c r="E51" i="35"/>
  <c r="F51" i="35"/>
  <c r="I51" i="35"/>
  <c r="P51" i="35"/>
  <c r="B79" i="35"/>
  <c r="M51" i="35"/>
  <c r="S51" i="35"/>
  <c r="N51" i="35"/>
  <c r="D51" i="35"/>
  <c r="O51" i="35"/>
  <c r="C121" i="4"/>
  <c r="L80" i="35"/>
  <c r="Q51" i="35"/>
  <c r="W51" i="35"/>
  <c r="B51" i="34"/>
  <c r="N51" i="34"/>
  <c r="C51" i="34"/>
  <c r="O51" i="34"/>
  <c r="L51" i="34"/>
  <c r="V51" i="34"/>
  <c r="K51" i="34"/>
  <c r="W51" i="34"/>
  <c r="T51" i="34"/>
  <c r="U51" i="34"/>
  <c r="S51" i="34"/>
  <c r="F51" i="34"/>
  <c r="G51" i="34"/>
  <c r="H60" i="34"/>
  <c r="J60" i="34"/>
  <c r="D51" i="34"/>
  <c r="P51" i="34"/>
  <c r="E51" i="34"/>
  <c r="D57" i="34"/>
  <c r="Q79" i="33"/>
  <c r="D51" i="33"/>
  <c r="L78" i="35"/>
  <c r="M51" i="33"/>
  <c r="Q80" i="33"/>
  <c r="Q72" i="33" s="1"/>
  <c r="B51" i="33"/>
  <c r="N51" i="33"/>
  <c r="K57" i="33"/>
  <c r="S78" i="34"/>
  <c r="V79" i="35"/>
  <c r="L57" i="33"/>
  <c r="T78" i="34"/>
  <c r="W79" i="35"/>
  <c r="S57" i="33"/>
  <c r="L51" i="33"/>
  <c r="G80" i="34"/>
  <c r="G51" i="33"/>
  <c r="B79" i="34"/>
  <c r="H80" i="34"/>
  <c r="U51" i="33"/>
  <c r="J51" i="33"/>
  <c r="V51" i="33"/>
  <c r="H80" i="35"/>
  <c r="T51" i="33"/>
  <c r="F79" i="35"/>
  <c r="G79" i="35"/>
  <c r="G63" i="33"/>
  <c r="R51" i="33"/>
  <c r="H63" i="33"/>
  <c r="D78" i="35"/>
  <c r="E78" i="33"/>
  <c r="P63" i="33"/>
  <c r="M78" i="33"/>
  <c r="U63" i="33"/>
  <c r="U78" i="33"/>
  <c r="P79" i="34"/>
  <c r="F51" i="33"/>
  <c r="B60" i="33"/>
  <c r="W63" i="33"/>
  <c r="K78" i="34"/>
  <c r="W80" i="34"/>
  <c r="N79" i="35"/>
  <c r="W51" i="33"/>
  <c r="G60" i="33"/>
  <c r="L78" i="34"/>
  <c r="R79" i="34"/>
  <c r="O79" i="35"/>
  <c r="M147" i="4"/>
  <c r="L147" i="4"/>
  <c r="H39" i="4"/>
  <c r="D147" i="4"/>
  <c r="E147" i="4"/>
  <c r="F147" i="4"/>
  <c r="G147" i="4"/>
  <c r="Q121" i="4"/>
  <c r="H147" i="4"/>
  <c r="U121" i="4"/>
  <c r="J84" i="31"/>
  <c r="K84" i="31"/>
  <c r="M84" i="31"/>
  <c r="N84" i="31"/>
  <c r="T84" i="31"/>
  <c r="R84" i="31"/>
  <c r="S84" i="31"/>
  <c r="U84" i="31"/>
  <c r="V84" i="31"/>
  <c r="G84" i="31"/>
  <c r="D84" i="31"/>
  <c r="E120" i="4"/>
  <c r="B84" i="31"/>
  <c r="E90" i="31"/>
  <c r="C84" i="31"/>
  <c r="O84" i="31"/>
  <c r="E84" i="31"/>
  <c r="K120" i="4"/>
  <c r="F84" i="31"/>
  <c r="L84" i="31"/>
  <c r="R84" i="30"/>
  <c r="S84" i="30"/>
  <c r="D84" i="30"/>
  <c r="L84" i="30"/>
  <c r="B84" i="30"/>
  <c r="I90" i="30"/>
  <c r="C84" i="30"/>
  <c r="M84" i="30"/>
  <c r="H84" i="30"/>
  <c r="T84" i="30"/>
  <c r="J84" i="30"/>
  <c r="K84" i="30"/>
  <c r="M84" i="29"/>
  <c r="E120" i="29"/>
  <c r="M122" i="30"/>
  <c r="J123" i="29"/>
  <c r="I120" i="30"/>
  <c r="F94" i="29"/>
  <c r="K123" i="29"/>
  <c r="B84" i="29"/>
  <c r="S123" i="29"/>
  <c r="K123" i="31"/>
  <c r="N120" i="30"/>
  <c r="W119" i="31"/>
  <c r="U84" i="29"/>
  <c r="K84" i="29"/>
  <c r="V94" i="29"/>
  <c r="I122" i="31"/>
  <c r="I84" i="29"/>
  <c r="V84" i="29"/>
  <c r="C122" i="30"/>
  <c r="S123" i="31"/>
  <c r="H99" i="29"/>
  <c r="K122" i="30"/>
  <c r="D90" i="29"/>
  <c r="I99" i="29"/>
  <c r="V120" i="30"/>
  <c r="S122" i="30"/>
  <c r="S84" i="29"/>
  <c r="G90" i="29"/>
  <c r="H84" i="29"/>
  <c r="P99" i="29"/>
  <c r="Q119" i="30"/>
  <c r="G123" i="30"/>
  <c r="E123" i="30"/>
  <c r="N84" i="29"/>
  <c r="M123" i="30"/>
  <c r="C84" i="29"/>
  <c r="T99" i="29"/>
  <c r="U123" i="30"/>
  <c r="T119" i="30"/>
  <c r="J123" i="30"/>
  <c r="G119" i="31"/>
  <c r="E84" i="29"/>
  <c r="Q84" i="29"/>
  <c r="W90" i="29"/>
  <c r="E122" i="30"/>
  <c r="M105" i="29"/>
  <c r="W119" i="30"/>
  <c r="T105" i="29"/>
  <c r="H122" i="30"/>
  <c r="Q120" i="31"/>
  <c r="P84" i="29"/>
  <c r="U105" i="29"/>
  <c r="O123" i="30"/>
  <c r="B123" i="31"/>
  <c r="C123" i="31"/>
  <c r="G39" i="4"/>
  <c r="Q146" i="4"/>
  <c r="O39" i="4"/>
  <c r="D30" i="4"/>
  <c r="C146" i="4"/>
  <c r="E146" i="4"/>
  <c r="F146" i="4"/>
  <c r="W146" i="4"/>
  <c r="N120" i="4"/>
  <c r="I146" i="4"/>
  <c r="O120" i="4"/>
  <c r="K146" i="4"/>
  <c r="E117" i="4"/>
  <c r="C110" i="27"/>
  <c r="I110" i="27"/>
  <c r="D110" i="27"/>
  <c r="P110" i="27"/>
  <c r="R98" i="27"/>
  <c r="E126" i="27"/>
  <c r="G110" i="27"/>
  <c r="B105" i="27"/>
  <c r="H105" i="27"/>
  <c r="K110" i="27"/>
  <c r="Q110" i="27"/>
  <c r="C98" i="27"/>
  <c r="O98" i="27"/>
  <c r="M105" i="27"/>
  <c r="L110" i="27"/>
  <c r="O110" i="27"/>
  <c r="F57" i="24"/>
  <c r="F116" i="4" s="1"/>
  <c r="V110" i="27"/>
  <c r="B98" i="27"/>
  <c r="D98" i="27"/>
  <c r="R126" i="27"/>
  <c r="H126" i="27"/>
  <c r="S110" i="27"/>
  <c r="B77" i="24"/>
  <c r="B174" i="4" s="1"/>
  <c r="P57" i="24"/>
  <c r="P116" i="4" s="1"/>
  <c r="K98" i="27"/>
  <c r="T110" i="27"/>
  <c r="J110" i="27"/>
  <c r="U126" i="27"/>
  <c r="D77" i="24"/>
  <c r="D174" i="4" s="1"/>
  <c r="F126" i="27"/>
  <c r="M57" i="24"/>
  <c r="M116" i="4" s="1"/>
  <c r="W110" i="27"/>
  <c r="I98" i="27"/>
  <c r="H110" i="27"/>
  <c r="L98" i="27"/>
  <c r="D126" i="27"/>
  <c r="P126" i="27"/>
  <c r="S98" i="27"/>
  <c r="F110" i="27"/>
  <c r="R110" i="27"/>
  <c r="G126" i="27"/>
  <c r="B126" i="27"/>
  <c r="N126" i="27"/>
  <c r="T98" i="26"/>
  <c r="K110" i="26"/>
  <c r="D126" i="26"/>
  <c r="V98" i="26"/>
  <c r="C105" i="26"/>
  <c r="M110" i="26"/>
  <c r="S110" i="26"/>
  <c r="G126" i="26"/>
  <c r="O110" i="26"/>
  <c r="R110" i="26"/>
  <c r="L105" i="26"/>
  <c r="Q110" i="26"/>
  <c r="J126" i="26"/>
  <c r="L126" i="26"/>
  <c r="T110" i="26"/>
  <c r="B98" i="26"/>
  <c r="U110" i="26"/>
  <c r="V110" i="26"/>
  <c r="D98" i="26"/>
  <c r="F98" i="26"/>
  <c r="R126" i="26"/>
  <c r="T126" i="26"/>
  <c r="U126" i="26"/>
  <c r="K126" i="26"/>
  <c r="J98" i="26"/>
  <c r="G110" i="26"/>
  <c r="W126" i="26"/>
  <c r="L98" i="26"/>
  <c r="C110" i="26"/>
  <c r="D110" i="26"/>
  <c r="N98" i="26"/>
  <c r="F110" i="26"/>
  <c r="J110" i="26"/>
  <c r="R98" i="26"/>
  <c r="I110" i="26"/>
  <c r="B126" i="26"/>
  <c r="I152" i="26"/>
  <c r="C126" i="26"/>
  <c r="M98" i="25"/>
  <c r="J126" i="25"/>
  <c r="T98" i="25"/>
  <c r="N153" i="26"/>
  <c r="H126" i="25"/>
  <c r="F75" i="24"/>
  <c r="F172" i="4" s="1"/>
  <c r="R98" i="25"/>
  <c r="O126" i="25"/>
  <c r="K156" i="25"/>
  <c r="Q77" i="24"/>
  <c r="Q174" i="4" s="1"/>
  <c r="P122" i="25"/>
  <c r="P110" i="25"/>
  <c r="N154" i="25"/>
  <c r="V98" i="25"/>
  <c r="M126" i="25"/>
  <c r="W98" i="25"/>
  <c r="M110" i="25"/>
  <c r="B143" i="25"/>
  <c r="B136" i="25" s="1"/>
  <c r="N110" i="25"/>
  <c r="C67" i="24"/>
  <c r="P126" i="25"/>
  <c r="F67" i="24"/>
  <c r="W126" i="25"/>
  <c r="G156" i="25"/>
  <c r="S156" i="25"/>
  <c r="H67" i="24"/>
  <c r="H71" i="4"/>
  <c r="H144" i="4" s="1"/>
  <c r="I77" i="24"/>
  <c r="I174" i="4" s="1"/>
  <c r="F119" i="25"/>
  <c r="S126" i="25"/>
  <c r="N119" i="25"/>
  <c r="E68" i="24"/>
  <c r="B98" i="25"/>
  <c r="H98" i="25"/>
  <c r="V119" i="25"/>
  <c r="U126" i="25"/>
  <c r="U98" i="25"/>
  <c r="U110" i="25"/>
  <c r="K71" i="4"/>
  <c r="K144" i="4" s="1"/>
  <c r="O52" i="24"/>
  <c r="O69" i="4" s="1"/>
  <c r="O142" i="4" s="1"/>
  <c r="G76" i="24"/>
  <c r="G173" i="4" s="1"/>
  <c r="M77" i="24"/>
  <c r="M174" i="4" s="1"/>
  <c r="J68" i="24"/>
  <c r="D98" i="25"/>
  <c r="V110" i="25"/>
  <c r="L110" i="25"/>
  <c r="N144" i="4"/>
  <c r="M71" i="4"/>
  <c r="M144" i="4" s="1"/>
  <c r="E98" i="25"/>
  <c r="B126" i="25"/>
  <c r="N126" i="25"/>
  <c r="G98" i="25"/>
  <c r="S98" i="25"/>
  <c r="B70" i="4"/>
  <c r="B143" i="4" s="1"/>
  <c r="B72" i="4"/>
  <c r="B145" i="4" s="1"/>
  <c r="K76" i="24"/>
  <c r="K173" i="4" s="1"/>
  <c r="C70" i="4"/>
  <c r="C143" i="4" s="1"/>
  <c r="O71" i="4"/>
  <c r="O144" i="4" s="1"/>
  <c r="J98" i="25"/>
  <c r="L116" i="25"/>
  <c r="G126" i="25"/>
  <c r="C144" i="4"/>
  <c r="E70" i="4"/>
  <c r="E143" i="4" s="1"/>
  <c r="N98" i="25"/>
  <c r="D144" i="4"/>
  <c r="H110" i="25"/>
  <c r="T110" i="25"/>
  <c r="C126" i="25"/>
  <c r="E74" i="24"/>
  <c r="E171" i="4" s="1"/>
  <c r="E69" i="4"/>
  <c r="E142" i="4" s="1"/>
  <c r="C145" i="4"/>
  <c r="J77" i="24"/>
  <c r="J174" i="4" s="1"/>
  <c r="W156" i="25"/>
  <c r="U3" i="4"/>
  <c r="U128" i="4" s="1"/>
  <c r="B57" i="24"/>
  <c r="B116" i="4" s="1"/>
  <c r="H57" i="24"/>
  <c r="H116" i="4" s="1"/>
  <c r="U77" i="24"/>
  <c r="U174" i="4" s="1"/>
  <c r="D156" i="25"/>
  <c r="P156" i="25"/>
  <c r="K67" i="24"/>
  <c r="N67" i="24"/>
  <c r="I145" i="4"/>
  <c r="E144" i="4"/>
  <c r="J145" i="4"/>
  <c r="P67" i="24"/>
  <c r="F144" i="4"/>
  <c r="L145" i="4"/>
  <c r="V67" i="24"/>
  <c r="I156" i="25"/>
  <c r="C57" i="24"/>
  <c r="C116" i="4" s="1"/>
  <c r="I57" i="24"/>
  <c r="I116" i="4" s="1"/>
  <c r="I75" i="24"/>
  <c r="I172" i="4" s="1"/>
  <c r="E156" i="25"/>
  <c r="D57" i="24"/>
  <c r="D116" i="4" s="1"/>
  <c r="M75" i="24"/>
  <c r="M172" i="4" s="1"/>
  <c r="L156" i="25"/>
  <c r="N75" i="24"/>
  <c r="N172" i="4" s="1"/>
  <c r="Q145" i="4"/>
  <c r="F77" i="24"/>
  <c r="F174" i="4" s="1"/>
  <c r="Q75" i="24"/>
  <c r="Q172" i="4" s="1"/>
  <c r="W52" i="24"/>
  <c r="G77" i="24"/>
  <c r="G174" i="4" s="1"/>
  <c r="G57" i="24"/>
  <c r="G116" i="4" s="1"/>
  <c r="P68" i="24"/>
  <c r="U75" i="24"/>
  <c r="U172" i="4" s="1"/>
  <c r="H136" i="25"/>
  <c r="S145" i="4"/>
  <c r="B52" i="24"/>
  <c r="B76" i="24"/>
  <c r="B173" i="4" s="1"/>
  <c r="N57" i="24"/>
  <c r="N116" i="4" s="1"/>
  <c r="R68" i="24"/>
  <c r="J156" i="25"/>
  <c r="T145" i="4"/>
  <c r="W117" i="4"/>
  <c r="U68" i="24"/>
  <c r="C76" i="24"/>
  <c r="C173" i="4" s="1"/>
  <c r="Q156" i="25"/>
  <c r="J52" i="24"/>
  <c r="D76" i="24"/>
  <c r="D173" i="4" s="1"/>
  <c r="B69" i="24"/>
  <c r="M52" i="24"/>
  <c r="E76" i="24"/>
  <c r="E173" i="4" s="1"/>
  <c r="K77" i="24"/>
  <c r="K174" i="4" s="1"/>
  <c r="K57" i="24"/>
  <c r="K116" i="4" s="1"/>
  <c r="Q57" i="24"/>
  <c r="Q116" i="4" s="1"/>
  <c r="D69" i="24"/>
  <c r="H76" i="24"/>
  <c r="H173" i="4" s="1"/>
  <c r="M156" i="25"/>
  <c r="R52" i="24"/>
  <c r="L77" i="24"/>
  <c r="L174" i="4" s="1"/>
  <c r="L57" i="24"/>
  <c r="L116" i="4" s="1"/>
  <c r="G69" i="24"/>
  <c r="T156" i="25"/>
  <c r="J144" i="4"/>
  <c r="J70" i="4"/>
  <c r="J143" i="4" s="1"/>
  <c r="P71" i="4"/>
  <c r="P144" i="4" s="1"/>
  <c r="V72" i="4"/>
  <c r="I119" i="4"/>
  <c r="K70" i="4"/>
  <c r="K143" i="4" s="1"/>
  <c r="Q71" i="4"/>
  <c r="Q144" i="4" s="1"/>
  <c r="W72" i="4"/>
  <c r="W145" i="4" s="1"/>
  <c r="R71" i="4"/>
  <c r="R144" i="4" s="1"/>
  <c r="K3" i="4"/>
  <c r="K128" i="4" s="1"/>
  <c r="U52" i="24"/>
  <c r="O76" i="24"/>
  <c r="O173" i="4" s="1"/>
  <c r="O156" i="25"/>
  <c r="N77" i="24"/>
  <c r="N174" i="4" s="1"/>
  <c r="I76" i="24"/>
  <c r="I173" i="4" s="1"/>
  <c r="O77" i="24"/>
  <c r="O174" i="4" s="1"/>
  <c r="O69" i="24"/>
  <c r="S76" i="24"/>
  <c r="S173" i="4" s="1"/>
  <c r="P136" i="25"/>
  <c r="M70" i="4"/>
  <c r="M143" i="4" s="1"/>
  <c r="O57" i="24"/>
  <c r="O116" i="4" s="1"/>
  <c r="V144" i="4"/>
  <c r="O70" i="4"/>
  <c r="O143" i="4" s="1"/>
  <c r="U71" i="4"/>
  <c r="U144" i="4" s="1"/>
  <c r="J76" i="24"/>
  <c r="J173" i="4" s="1"/>
  <c r="V57" i="24"/>
  <c r="V116" i="4" s="1"/>
  <c r="W76" i="24"/>
  <c r="W173" i="4" s="1"/>
  <c r="R156" i="25"/>
  <c r="H156" i="25"/>
  <c r="R145" i="4"/>
  <c r="S71" i="4"/>
  <c r="F118" i="4"/>
  <c r="T71" i="4"/>
  <c r="T144" i="4" s="1"/>
  <c r="P70" i="4"/>
  <c r="P143" i="4" s="1"/>
  <c r="C117" i="4"/>
  <c r="I118" i="4"/>
  <c r="T69" i="24"/>
  <c r="Q70" i="4"/>
  <c r="Q143" i="4" s="1"/>
  <c r="W71" i="4"/>
  <c r="W144" i="4" s="1"/>
  <c r="D117" i="4"/>
  <c r="P119" i="4"/>
  <c r="L76" i="24"/>
  <c r="L173" i="4" s="1"/>
  <c r="W69" i="24"/>
  <c r="E77" i="24"/>
  <c r="E174" i="4" s="1"/>
  <c r="G52" i="24"/>
  <c r="M76" i="24"/>
  <c r="M173" i="4" s="1"/>
  <c r="S77" i="24"/>
  <c r="S174" i="4" s="1"/>
  <c r="S57" i="24"/>
  <c r="S116" i="4" s="1"/>
  <c r="U156" i="25"/>
  <c r="C154" i="23"/>
  <c r="C61" i="20"/>
  <c r="C114" i="4" s="1"/>
  <c r="G154" i="23"/>
  <c r="G61" i="20"/>
  <c r="G114" i="4" s="1"/>
  <c r="W61" i="20"/>
  <c r="W114" i="4" s="1"/>
  <c r="V48" i="23"/>
  <c r="D183" i="23"/>
  <c r="F62" i="20"/>
  <c r="F115" i="4" s="1"/>
  <c r="I79" i="20"/>
  <c r="I170" i="4" s="1"/>
  <c r="N62" i="20"/>
  <c r="N115" i="4" s="1"/>
  <c r="G78" i="20"/>
  <c r="G169" i="4" s="1"/>
  <c r="Q99" i="23"/>
  <c r="Q62" i="20" s="1"/>
  <c r="Q115" i="4" s="1"/>
  <c r="C77" i="20"/>
  <c r="C168" i="4" s="1"/>
  <c r="B5" i="23"/>
  <c r="D99" i="23"/>
  <c r="Q79" i="20"/>
  <c r="Q170" i="4" s="1"/>
  <c r="F5" i="23"/>
  <c r="G99" i="23"/>
  <c r="G62" i="20" s="1"/>
  <c r="G115" i="4" s="1"/>
  <c r="W60" i="20"/>
  <c r="W113" i="4" s="1"/>
  <c r="G5" i="23"/>
  <c r="S141" i="23"/>
  <c r="P48" i="23"/>
  <c r="P61" i="20" s="1"/>
  <c r="P114" i="4" s="1"/>
  <c r="K99" i="23"/>
  <c r="K62" i="20" s="1"/>
  <c r="K115" i="4" s="1"/>
  <c r="W78" i="20"/>
  <c r="W169" i="4" s="1"/>
  <c r="H5" i="23"/>
  <c r="L99" i="23"/>
  <c r="J5" i="23"/>
  <c r="P78" i="20"/>
  <c r="P169" i="4" s="1"/>
  <c r="K5" i="23"/>
  <c r="O99" i="23"/>
  <c r="N5" i="23"/>
  <c r="D48" i="23"/>
  <c r="D61" i="20" s="1"/>
  <c r="D114" i="4" s="1"/>
  <c r="S99" i="23"/>
  <c r="S62" i="20" s="1"/>
  <c r="S115" i="4" s="1"/>
  <c r="O5" i="23"/>
  <c r="T99" i="23"/>
  <c r="S78" i="20"/>
  <c r="S169" i="4" s="1"/>
  <c r="P5" i="23"/>
  <c r="F48" i="23"/>
  <c r="V99" i="23"/>
  <c r="F175" i="23"/>
  <c r="W99" i="23"/>
  <c r="O61" i="20"/>
  <c r="O114" i="4" s="1"/>
  <c r="F42" i="7"/>
  <c r="F38" i="7" s="1"/>
  <c r="F5" i="7" s="1"/>
  <c r="G42" i="7"/>
  <c r="C57" i="20"/>
  <c r="V5" i="23"/>
  <c r="N48" i="23"/>
  <c r="G132" i="22"/>
  <c r="F165" i="22"/>
  <c r="E146" i="22"/>
  <c r="O165" i="22"/>
  <c r="J165" i="22"/>
  <c r="C146" i="22"/>
  <c r="O146" i="22"/>
  <c r="J146" i="22"/>
  <c r="M165" i="22"/>
  <c r="N165" i="22"/>
  <c r="M146" i="22"/>
  <c r="H146" i="22"/>
  <c r="W165" i="22"/>
  <c r="R165" i="22"/>
  <c r="K146" i="22"/>
  <c r="W146" i="22"/>
  <c r="R146" i="22"/>
  <c r="U165" i="22"/>
  <c r="V165" i="22"/>
  <c r="U146" i="22"/>
  <c r="P146" i="22"/>
  <c r="I165" i="22"/>
  <c r="S146" i="22"/>
  <c r="D146" i="22"/>
  <c r="G165" i="22"/>
  <c r="B165" i="22"/>
  <c r="G146" i="22"/>
  <c r="U67" i="4"/>
  <c r="M146" i="21"/>
  <c r="C146" i="21"/>
  <c r="U165" i="21"/>
  <c r="N146" i="21"/>
  <c r="B132" i="21"/>
  <c r="W165" i="21"/>
  <c r="B165" i="21"/>
  <c r="Q146" i="21"/>
  <c r="W146" i="21"/>
  <c r="B183" i="21"/>
  <c r="P70" i="20"/>
  <c r="T146" i="21"/>
  <c r="V146" i="21"/>
  <c r="N171" i="21"/>
  <c r="V71" i="20"/>
  <c r="S153" i="21"/>
  <c r="T201" i="21"/>
  <c r="F202" i="21"/>
  <c r="E165" i="21"/>
  <c r="D146" i="21"/>
  <c r="D165" i="21"/>
  <c r="J192" i="21"/>
  <c r="J183" i="21" s="1"/>
  <c r="V202" i="21"/>
  <c r="H132" i="21"/>
  <c r="T132" i="21"/>
  <c r="G165" i="21"/>
  <c r="Q192" i="21"/>
  <c r="T165" i="21"/>
  <c r="R192" i="21"/>
  <c r="G146" i="21"/>
  <c r="S146" i="21"/>
  <c r="O160" i="21"/>
  <c r="I165" i="21"/>
  <c r="N141" i="4"/>
  <c r="B146" i="21"/>
  <c r="H146" i="21"/>
  <c r="V68" i="4"/>
  <c r="W51" i="20"/>
  <c r="W65" i="4" s="1"/>
  <c r="K165" i="21"/>
  <c r="Q165" i="21"/>
  <c r="R165" i="21"/>
  <c r="R77" i="20"/>
  <c r="R168" i="4" s="1"/>
  <c r="E146" i="21"/>
  <c r="M165" i="21"/>
  <c r="C165" i="21"/>
  <c r="F146" i="21"/>
  <c r="E157" i="21"/>
  <c r="N165" i="21"/>
  <c r="L146" i="21"/>
  <c r="S165" i="21"/>
  <c r="W138" i="4"/>
  <c r="P67" i="4"/>
  <c r="P140" i="4" s="1"/>
  <c r="I141" i="21"/>
  <c r="I132" i="21" s="1"/>
  <c r="U141" i="4"/>
  <c r="O146" i="21"/>
  <c r="U157" i="21"/>
  <c r="I139" i="4"/>
  <c r="R67" i="4"/>
  <c r="R140" i="4" s="1"/>
  <c r="P146" i="21"/>
  <c r="S67" i="4"/>
  <c r="S141" i="21"/>
  <c r="S132" i="21" s="1"/>
  <c r="K146" i="21"/>
  <c r="W157" i="21"/>
  <c r="J146" i="21"/>
  <c r="M42" i="4"/>
  <c r="D38" i="7"/>
  <c r="C66" i="4"/>
  <c r="C139" i="4" s="1"/>
  <c r="O68" i="4"/>
  <c r="O141" i="4" s="1"/>
  <c r="D140" i="4"/>
  <c r="G66" i="4"/>
  <c r="G139" i="4" s="1"/>
  <c r="M67" i="4"/>
  <c r="M140" i="4" s="1"/>
  <c r="S68" i="4"/>
  <c r="S141" i="4" s="1"/>
  <c r="V51" i="20"/>
  <c r="L70" i="20"/>
  <c r="O140" i="4"/>
  <c r="K139" i="4"/>
  <c r="W141" i="4"/>
  <c r="R183" i="23"/>
  <c r="L139" i="4"/>
  <c r="I183" i="21"/>
  <c r="E30" i="4"/>
  <c r="L140" i="4"/>
  <c r="F30" i="4"/>
  <c r="U140" i="4"/>
  <c r="H51" i="20"/>
  <c r="H65" i="4" s="1"/>
  <c r="H138" i="4" s="1"/>
  <c r="G183" i="21"/>
  <c r="N183" i="21"/>
  <c r="L183" i="23"/>
  <c r="J139" i="4"/>
  <c r="V141" i="4"/>
  <c r="M77" i="20"/>
  <c r="M168" i="4" s="1"/>
  <c r="U183" i="21"/>
  <c r="Q205" i="21"/>
  <c r="Q183" i="21"/>
  <c r="E194" i="21"/>
  <c r="S140" i="4"/>
  <c r="T140" i="4"/>
  <c r="P51" i="20"/>
  <c r="P65" i="4" s="1"/>
  <c r="P138" i="4" s="1"/>
  <c r="H78" i="20"/>
  <c r="H169" i="4" s="1"/>
  <c r="B183" i="23"/>
  <c r="O183" i="21"/>
  <c r="V183" i="21"/>
  <c r="T183" i="23"/>
  <c r="E140" i="4"/>
  <c r="C56" i="20"/>
  <c r="F140" i="4"/>
  <c r="C51" i="20"/>
  <c r="C65" i="4" s="1"/>
  <c r="C138" i="4" s="1"/>
  <c r="U77" i="20"/>
  <c r="U168" i="4" s="1"/>
  <c r="G69" i="20"/>
  <c r="R183" i="21"/>
  <c r="G140" i="4"/>
  <c r="F51" i="20"/>
  <c r="F65" i="4" s="1"/>
  <c r="F138" i="4" s="1"/>
  <c r="J69" i="20"/>
  <c r="C183" i="21"/>
  <c r="G51" i="20"/>
  <c r="K51" i="20"/>
  <c r="K65" i="4" s="1"/>
  <c r="K138" i="4" s="1"/>
  <c r="C59" i="20"/>
  <c r="C112" i="4" s="1"/>
  <c r="J183" i="23"/>
  <c r="N51" i="20"/>
  <c r="F183" i="21"/>
  <c r="B205" i="21"/>
  <c r="W183" i="21"/>
  <c r="M183" i="21"/>
  <c r="W194" i="21"/>
  <c r="Q139" i="4"/>
  <c r="R139" i="4"/>
  <c r="T30" i="4"/>
  <c r="E141" i="4"/>
  <c r="H140" i="4"/>
  <c r="F141" i="4"/>
  <c r="I67" i="4"/>
  <c r="I140" i="4" s="1"/>
  <c r="P68" i="4"/>
  <c r="P141" i="4" s="1"/>
  <c r="E66" i="4"/>
  <c r="E139" i="4" s="1"/>
  <c r="K67" i="4"/>
  <c r="K140" i="4" s="1"/>
  <c r="Q68" i="4"/>
  <c r="Q141" i="4" s="1"/>
  <c r="O51" i="20"/>
  <c r="C140" i="4"/>
  <c r="F66" i="4"/>
  <c r="F139" i="4" s="1"/>
  <c r="R68" i="4"/>
  <c r="R141" i="4" s="1"/>
  <c r="S51" i="20"/>
  <c r="S65" i="4" s="1"/>
  <c r="S138" i="4" s="1"/>
  <c r="F70" i="20"/>
  <c r="I191" i="19"/>
  <c r="I81" i="16"/>
  <c r="I110" i="4" s="1"/>
  <c r="H171" i="19"/>
  <c r="H80" i="16"/>
  <c r="H109" i="4" s="1"/>
  <c r="H77" i="16"/>
  <c r="H76" i="16" s="1"/>
  <c r="H165" i="19"/>
  <c r="H167" i="19"/>
  <c r="I169" i="19"/>
  <c r="I80" i="16"/>
  <c r="I109" i="4" s="1"/>
  <c r="I77" i="16"/>
  <c r="I76" i="16" s="1"/>
  <c r="K80" i="16"/>
  <c r="K109" i="4" s="1"/>
  <c r="K168" i="19"/>
  <c r="W183" i="19"/>
  <c r="W81" i="16"/>
  <c r="W110" i="4" s="1"/>
  <c r="L169" i="19"/>
  <c r="L160" i="19" s="1"/>
  <c r="L80" i="16"/>
  <c r="L109" i="4" s="1"/>
  <c r="S229" i="19"/>
  <c r="S185" i="19"/>
  <c r="S81" i="16"/>
  <c r="S110" i="4" s="1"/>
  <c r="P165" i="19"/>
  <c r="P80" i="16"/>
  <c r="P109" i="4" s="1"/>
  <c r="P77" i="16"/>
  <c r="P76" i="16" s="1"/>
  <c r="Q172" i="19"/>
  <c r="Q173" i="19"/>
  <c r="Q80" i="16"/>
  <c r="Q109" i="4" s="1"/>
  <c r="T165" i="19"/>
  <c r="T80" i="16"/>
  <c r="T109" i="4" s="1"/>
  <c r="C229" i="19"/>
  <c r="C185" i="19"/>
  <c r="C81" i="16"/>
  <c r="C110" i="4" s="1"/>
  <c r="H184" i="19"/>
  <c r="H81" i="16"/>
  <c r="G190" i="19"/>
  <c r="G171" i="19"/>
  <c r="I190" i="19"/>
  <c r="B197" i="19"/>
  <c r="E184" i="19"/>
  <c r="I171" i="19"/>
  <c r="F197" i="19"/>
  <c r="L197" i="19"/>
  <c r="O171" i="19"/>
  <c r="J197" i="19"/>
  <c r="N197" i="19"/>
  <c r="T197" i="19"/>
  <c r="G102" i="16"/>
  <c r="G165" i="4" s="1"/>
  <c r="H102" i="16"/>
  <c r="H165" i="4" s="1"/>
  <c r="U171" i="19"/>
  <c r="W190" i="19"/>
  <c r="R197" i="19"/>
  <c r="P103" i="16"/>
  <c r="P166" i="4" s="1"/>
  <c r="G77" i="16"/>
  <c r="G76" i="16" s="1"/>
  <c r="Q103" i="16"/>
  <c r="Q166" i="4" s="1"/>
  <c r="R103" i="16"/>
  <c r="R166" i="4" s="1"/>
  <c r="E80" i="16"/>
  <c r="O5" i="19"/>
  <c r="E61" i="19"/>
  <c r="G80" i="16"/>
  <c r="G109" i="4" s="1"/>
  <c r="I184" i="19"/>
  <c r="U197" i="19"/>
  <c r="O102" i="16"/>
  <c r="O165" i="4" s="1"/>
  <c r="V197" i="19"/>
  <c r="U5" i="19"/>
  <c r="Q61" i="19"/>
  <c r="Q184" i="19" s="1"/>
  <c r="D197" i="19"/>
  <c r="V248" i="18"/>
  <c r="I178" i="18"/>
  <c r="O178" i="18"/>
  <c r="M178" i="18"/>
  <c r="C197" i="18"/>
  <c r="I197" i="18"/>
  <c r="Q178" i="18"/>
  <c r="W178" i="18"/>
  <c r="F197" i="18"/>
  <c r="P223" i="18"/>
  <c r="W5" i="18"/>
  <c r="W97" i="16" s="1"/>
  <c r="G197" i="18"/>
  <c r="J5" i="18"/>
  <c r="J165" i="18" s="1"/>
  <c r="M5" i="18"/>
  <c r="U178" i="18"/>
  <c r="J96" i="16"/>
  <c r="P5" i="18"/>
  <c r="K197" i="18"/>
  <c r="Q197" i="18"/>
  <c r="K96" i="16"/>
  <c r="Q5" i="18"/>
  <c r="Q97" i="16" s="1"/>
  <c r="M96" i="16"/>
  <c r="R5" i="18"/>
  <c r="L248" i="18"/>
  <c r="N197" i="18"/>
  <c r="O96" i="16"/>
  <c r="O95" i="16" s="1"/>
  <c r="O197" i="18"/>
  <c r="G178" i="18"/>
  <c r="W96" i="16"/>
  <c r="G5" i="18"/>
  <c r="G97" i="16" s="1"/>
  <c r="S197" i="18"/>
  <c r="E97" i="16"/>
  <c r="I5" i="18"/>
  <c r="I97" i="16" s="1"/>
  <c r="I168" i="17"/>
  <c r="B97" i="16"/>
  <c r="B95" i="16" s="1"/>
  <c r="T178" i="17"/>
  <c r="C169" i="17"/>
  <c r="F178" i="17"/>
  <c r="B197" i="17"/>
  <c r="P246" i="19"/>
  <c r="D90" i="16"/>
  <c r="E5" i="17"/>
  <c r="S169" i="17"/>
  <c r="H5" i="18"/>
  <c r="D235" i="19"/>
  <c r="R90" i="16"/>
  <c r="F5" i="17"/>
  <c r="S178" i="17"/>
  <c r="Q197" i="17"/>
  <c r="I172" i="17"/>
  <c r="M197" i="17"/>
  <c r="L217" i="17"/>
  <c r="Q172" i="17"/>
  <c r="C53" i="16"/>
  <c r="C62" i="4" s="1"/>
  <c r="C135" i="4" s="1"/>
  <c r="C173" i="17"/>
  <c r="O197" i="17"/>
  <c r="N217" i="17"/>
  <c r="S173" i="17"/>
  <c r="C178" i="17"/>
  <c r="O178" i="17"/>
  <c r="U5" i="18"/>
  <c r="I53" i="16"/>
  <c r="E95" i="16"/>
  <c r="F235" i="18"/>
  <c r="T5" i="17"/>
  <c r="Q175" i="17"/>
  <c r="D178" i="17"/>
  <c r="C197" i="17"/>
  <c r="G95" i="16"/>
  <c r="C161" i="17"/>
  <c r="D184" i="17"/>
  <c r="J197" i="17"/>
  <c r="V64" i="4"/>
  <c r="V137" i="4" s="1"/>
  <c r="N53" i="16"/>
  <c r="N52" i="16" s="1"/>
  <c r="N61" i="4" s="1"/>
  <c r="N134" i="4" s="1"/>
  <c r="I161" i="17"/>
  <c r="G178" i="17"/>
  <c r="D190" i="17"/>
  <c r="L63" i="4"/>
  <c r="Q53" i="16"/>
  <c r="I95" i="16"/>
  <c r="K161" i="17"/>
  <c r="V184" i="17"/>
  <c r="P190" i="17"/>
  <c r="S53" i="16"/>
  <c r="S62" i="4" s="1"/>
  <c r="S135" i="4" s="1"/>
  <c r="Q161" i="17"/>
  <c r="B178" i="17"/>
  <c r="W197" i="17"/>
  <c r="S161" i="17"/>
  <c r="V53" i="16"/>
  <c r="V91" i="16" s="1"/>
  <c r="K178" i="17"/>
  <c r="I166" i="18"/>
  <c r="T235" i="19"/>
  <c r="K237" i="17"/>
  <c r="I164" i="17"/>
  <c r="K197" i="17"/>
  <c r="H217" i="17"/>
  <c r="Q164" i="17"/>
  <c r="F197" i="17"/>
  <c r="C165" i="17"/>
  <c r="I178" i="17"/>
  <c r="H246" i="19"/>
  <c r="R96" i="16"/>
  <c r="I165" i="17"/>
  <c r="U197" i="17"/>
  <c r="F137" i="4"/>
  <c r="R64" i="4"/>
  <c r="R137" i="4" s="1"/>
  <c r="P63" i="4"/>
  <c r="P136" i="4" s="1"/>
  <c r="L136" i="4"/>
  <c r="T63" i="4"/>
  <c r="T136" i="4" s="1"/>
  <c r="U137" i="4"/>
  <c r="E71" i="16"/>
  <c r="S96" i="16"/>
  <c r="K165" i="17"/>
  <c r="I197" i="17"/>
  <c r="W235" i="17"/>
  <c r="H71" i="16"/>
  <c r="U96" i="16"/>
  <c r="Q165" i="17"/>
  <c r="M71" i="16"/>
  <c r="S165" i="17"/>
  <c r="N197" i="17"/>
  <c r="N9" i="4"/>
  <c r="N3" i="4"/>
  <c r="N128" i="4" s="1"/>
  <c r="H137" i="4"/>
  <c r="R93" i="16"/>
  <c r="D136" i="4"/>
  <c r="M137" i="4"/>
  <c r="I137" i="4"/>
  <c r="D111" i="4"/>
  <c r="J103" i="16"/>
  <c r="J166" i="4" s="1"/>
  <c r="P217" i="17"/>
  <c r="F217" i="17"/>
  <c r="V3" i="4"/>
  <c r="V128" i="4" s="1"/>
  <c r="H136" i="4"/>
  <c r="K71" i="16"/>
  <c r="U217" i="17"/>
  <c r="O137" i="4"/>
  <c r="K63" i="4"/>
  <c r="K136" i="4" s="1"/>
  <c r="Q64" i="4"/>
  <c r="Q137" i="4" s="1"/>
  <c r="U71" i="16"/>
  <c r="E217" i="17"/>
  <c r="N136" i="4"/>
  <c r="O136" i="4"/>
  <c r="I52" i="16"/>
  <c r="W39" i="4"/>
  <c r="B90" i="16"/>
  <c r="S63" i="4"/>
  <c r="S136" i="4" s="1"/>
  <c r="S3" i="4"/>
  <c r="S128" i="4" s="1"/>
  <c r="D101" i="16"/>
  <c r="D164" i="4" s="1"/>
  <c r="G79" i="16"/>
  <c r="G108" i="4" s="1"/>
  <c r="J90" i="16"/>
  <c r="D217" i="17"/>
  <c r="V217" i="17"/>
  <c r="W137" i="4"/>
  <c r="L30" i="4"/>
  <c r="M30" i="4"/>
  <c r="D135" i="4"/>
  <c r="L90" i="16"/>
  <c r="U136" i="4"/>
  <c r="I79" i="16"/>
  <c r="I108" i="4" s="1"/>
  <c r="Q95" i="16"/>
  <c r="T90" i="16"/>
  <c r="K135" i="4"/>
  <c r="L62" i="4"/>
  <c r="L135" i="4" s="1"/>
  <c r="B64" i="4"/>
  <c r="B137" i="4" s="1"/>
  <c r="M3" i="4"/>
  <c r="M128" i="4" s="1"/>
  <c r="N62" i="4"/>
  <c r="N135" i="4" s="1"/>
  <c r="C64" i="4"/>
  <c r="C137" i="4" s="1"/>
  <c r="P110" i="4"/>
  <c r="O3" i="4"/>
  <c r="O128" i="4" s="1"/>
  <c r="P3" i="4"/>
  <c r="P128" i="4" s="1"/>
  <c r="H92" i="16"/>
  <c r="W95" i="16"/>
  <c r="Q3" i="4"/>
  <c r="Q128" i="4" s="1"/>
  <c r="V52" i="16"/>
  <c r="V61" i="4" s="1"/>
  <c r="V134" i="4" s="1"/>
  <c r="B93" i="16"/>
  <c r="L103" i="16"/>
  <c r="L166" i="4" s="1"/>
  <c r="M217" i="17"/>
  <c r="D33" i="4"/>
  <c r="T3" i="4"/>
  <c r="T128" i="4" s="1"/>
  <c r="V62" i="4"/>
  <c r="V135" i="4" s="1"/>
  <c r="H103" i="16"/>
  <c r="H166" i="4" s="1"/>
  <c r="J93" i="16"/>
  <c r="T103" i="16"/>
  <c r="T166" i="4" s="1"/>
  <c r="F253" i="15"/>
  <c r="F78" i="12"/>
  <c r="F107" i="4" s="1"/>
  <c r="S162" i="15"/>
  <c r="F34" i="15"/>
  <c r="M171" i="15"/>
  <c r="N181" i="15"/>
  <c r="T187" i="15"/>
  <c r="G199" i="15"/>
  <c r="I115" i="15"/>
  <c r="U181" i="15"/>
  <c r="H199" i="15"/>
  <c r="H34" i="15"/>
  <c r="V181" i="15"/>
  <c r="O199" i="15"/>
  <c r="N204" i="15"/>
  <c r="L171" i="15"/>
  <c r="Q204" i="15"/>
  <c r="H162" i="15"/>
  <c r="C162" i="15"/>
  <c r="N171" i="15"/>
  <c r="D162" i="15"/>
  <c r="U171" i="15"/>
  <c r="F187" i="15"/>
  <c r="K241" i="15"/>
  <c r="W34" i="15"/>
  <c r="W76" i="12" s="1"/>
  <c r="F162" i="15"/>
  <c r="B187" i="15"/>
  <c r="V204" i="15"/>
  <c r="M162" i="15"/>
  <c r="K76" i="12"/>
  <c r="K105" i="4" s="1"/>
  <c r="S171" i="15"/>
  <c r="I171" i="15"/>
  <c r="D187" i="15"/>
  <c r="V70" i="12"/>
  <c r="N76" i="12"/>
  <c r="N105" i="4" s="1"/>
  <c r="T171" i="15"/>
  <c r="O204" i="15"/>
  <c r="P162" i="15"/>
  <c r="K162" i="15"/>
  <c r="V171" i="15"/>
  <c r="N78" i="12"/>
  <c r="N107" i="4" s="1"/>
  <c r="L162" i="15"/>
  <c r="N187" i="15"/>
  <c r="Q78" i="12"/>
  <c r="Q107" i="4" s="1"/>
  <c r="I187" i="15"/>
  <c r="N162" i="15"/>
  <c r="J187" i="15"/>
  <c r="T204" i="15"/>
  <c r="U162" i="15"/>
  <c r="W204" i="15"/>
  <c r="E171" i="15"/>
  <c r="L187" i="15"/>
  <c r="T38" i="7"/>
  <c r="N71" i="12"/>
  <c r="N70" i="12" s="1"/>
  <c r="V71" i="12"/>
  <c r="Q171" i="15"/>
  <c r="S187" i="15"/>
  <c r="F204" i="15"/>
  <c r="R204" i="15"/>
  <c r="I162" i="15"/>
  <c r="H171" i="15"/>
  <c r="T162" i="15"/>
  <c r="C171" i="15"/>
  <c r="V187" i="15"/>
  <c r="D171" i="15"/>
  <c r="E181" i="15"/>
  <c r="Q187" i="15"/>
  <c r="G187" i="15"/>
  <c r="V105" i="4"/>
  <c r="N40" i="7"/>
  <c r="N38" i="7" s="1"/>
  <c r="N5" i="7" s="1"/>
  <c r="N53" i="7" s="1"/>
  <c r="D115" i="15"/>
  <c r="V162" i="15"/>
  <c r="F181" i="15"/>
  <c r="R187" i="15"/>
  <c r="C34" i="15"/>
  <c r="F171" i="15"/>
  <c r="M181" i="15"/>
  <c r="M162" i="14"/>
  <c r="S162" i="14"/>
  <c r="W204" i="14"/>
  <c r="K216" i="14"/>
  <c r="B171" i="14"/>
  <c r="G187" i="14"/>
  <c r="S216" i="14"/>
  <c r="J241" i="14"/>
  <c r="P162" i="14"/>
  <c r="F162" i="14"/>
  <c r="C171" i="14"/>
  <c r="R241" i="14"/>
  <c r="F204" i="14"/>
  <c r="E187" i="14"/>
  <c r="U162" i="14"/>
  <c r="I204" i="14"/>
  <c r="D204" i="14"/>
  <c r="J171" i="14"/>
  <c r="I187" i="14"/>
  <c r="O187" i="14"/>
  <c r="E204" i="14"/>
  <c r="B162" i="14"/>
  <c r="E171" i="14"/>
  <c r="K171" i="14"/>
  <c r="G181" i="14"/>
  <c r="G204" i="14"/>
  <c r="N204" i="14"/>
  <c r="L251" i="14"/>
  <c r="H171" i="14"/>
  <c r="M187" i="14"/>
  <c r="T251" i="14"/>
  <c r="I171" i="14"/>
  <c r="Q204" i="14"/>
  <c r="L204" i="14"/>
  <c r="C162" i="14"/>
  <c r="R171" i="14"/>
  <c r="Q187" i="14"/>
  <c r="W187" i="14"/>
  <c r="M204" i="14"/>
  <c r="J162" i="14"/>
  <c r="M171" i="14"/>
  <c r="S171" i="14"/>
  <c r="E162" i="14"/>
  <c r="K162" i="14"/>
  <c r="O204" i="14"/>
  <c r="J187" i="14"/>
  <c r="V204" i="14"/>
  <c r="P171" i="14"/>
  <c r="F171" i="14"/>
  <c r="U187" i="14"/>
  <c r="H162" i="14"/>
  <c r="Q171" i="14"/>
  <c r="F261" i="14"/>
  <c r="I162" i="14"/>
  <c r="N261" i="14"/>
  <c r="T204" i="14"/>
  <c r="J204" i="14"/>
  <c r="B216" i="14"/>
  <c r="V261" i="14"/>
  <c r="U204" i="14"/>
  <c r="C216" i="14"/>
  <c r="R162" i="14"/>
  <c r="U171" i="14"/>
  <c r="J216" i="14"/>
  <c r="T59" i="4"/>
  <c r="L58" i="4"/>
  <c r="M58" i="4"/>
  <c r="T88" i="12"/>
  <c r="L162" i="13"/>
  <c r="W261" i="13"/>
  <c r="M162" i="13"/>
  <c r="S162" i="13"/>
  <c r="K224" i="13"/>
  <c r="N58" i="4"/>
  <c r="N162" i="13"/>
  <c r="U204" i="13"/>
  <c r="L224" i="13"/>
  <c r="U171" i="13"/>
  <c r="Q162" i="13"/>
  <c r="L243" i="13"/>
  <c r="B187" i="13"/>
  <c r="H187" i="13"/>
  <c r="O216" i="13"/>
  <c r="N56" i="4"/>
  <c r="N131" i="4" s="1"/>
  <c r="C171" i="13"/>
  <c r="S216" i="13"/>
  <c r="T162" i="13"/>
  <c r="T216" i="13"/>
  <c r="U162" i="13"/>
  <c r="S224" i="13"/>
  <c r="C224" i="13"/>
  <c r="V162" i="13"/>
  <c r="F187" i="13"/>
  <c r="G204" i="13"/>
  <c r="S204" i="13"/>
  <c r="T224" i="13"/>
  <c r="M251" i="13"/>
  <c r="B204" i="13"/>
  <c r="H204" i="13"/>
  <c r="U251" i="13"/>
  <c r="H171" i="13"/>
  <c r="V224" i="13"/>
  <c r="S243" i="13"/>
  <c r="R59" i="4"/>
  <c r="C162" i="13"/>
  <c r="I187" i="13"/>
  <c r="D171" i="13"/>
  <c r="C181" i="13"/>
  <c r="J187" i="13"/>
  <c r="P187" i="13"/>
  <c r="E204" i="13"/>
  <c r="K171" i="13"/>
  <c r="F204" i="13"/>
  <c r="F171" i="13"/>
  <c r="K181" i="13"/>
  <c r="D224" i="13"/>
  <c r="E171" i="13"/>
  <c r="C187" i="13"/>
  <c r="C58" i="4"/>
  <c r="O60" i="4"/>
  <c r="O133" i="4" s="1"/>
  <c r="M65" i="12"/>
  <c r="M98" i="12" s="1"/>
  <c r="M159" i="4" s="1"/>
  <c r="H162" i="13"/>
  <c r="N187" i="13"/>
  <c r="O204" i="13"/>
  <c r="C87" i="12"/>
  <c r="I171" i="13"/>
  <c r="J204" i="13"/>
  <c r="P204" i="13"/>
  <c r="D162" i="13"/>
  <c r="P171" i="13"/>
  <c r="N87" i="12"/>
  <c r="E162" i="13"/>
  <c r="K162" i="13"/>
  <c r="Q187" i="13"/>
  <c r="R87" i="12"/>
  <c r="F162" i="13"/>
  <c r="R187" i="13"/>
  <c r="M204" i="13"/>
  <c r="E88" i="12"/>
  <c r="M171" i="13"/>
  <c r="S171" i="13"/>
  <c r="N204" i="13"/>
  <c r="U60" i="4"/>
  <c r="U133" i="4" s="1"/>
  <c r="H88" i="12"/>
  <c r="N171" i="13"/>
  <c r="J58" i="4"/>
  <c r="V60" i="4"/>
  <c r="V133" i="4" s="1"/>
  <c r="L88" i="12"/>
  <c r="I162" i="13"/>
  <c r="I65" i="12"/>
  <c r="I57" i="4" s="1"/>
  <c r="I132" i="4" s="1"/>
  <c r="P162" i="13"/>
  <c r="V187" i="13"/>
  <c r="W204" i="13"/>
  <c r="P88" i="12"/>
  <c r="Q171" i="13"/>
  <c r="R204" i="13"/>
  <c r="C33" i="4"/>
  <c r="G3" i="12"/>
  <c r="L37" i="12"/>
  <c r="K233" i="13"/>
  <c r="B58" i="4"/>
  <c r="H59" i="4"/>
  <c r="N60" i="4"/>
  <c r="N133" i="4" s="1"/>
  <c r="D129" i="4"/>
  <c r="N30" i="4"/>
  <c r="J56" i="4"/>
  <c r="J131" i="4" s="1"/>
  <c r="L3" i="12"/>
  <c r="K87" i="12"/>
  <c r="J224" i="13"/>
  <c r="P224" i="13"/>
  <c r="W253" i="13"/>
  <c r="S87" i="12"/>
  <c r="M224" i="13"/>
  <c r="V87" i="12"/>
  <c r="N224" i="13"/>
  <c r="K243" i="13"/>
  <c r="D88" i="12"/>
  <c r="L233" i="13"/>
  <c r="W3" i="12"/>
  <c r="Q224" i="13"/>
  <c r="W224" i="13"/>
  <c r="O253" i="13"/>
  <c r="R224" i="13"/>
  <c r="E243" i="13"/>
  <c r="U224" i="13"/>
  <c r="U243" i="13"/>
  <c r="U88" i="12"/>
  <c r="U30" i="4"/>
  <c r="T243" i="13"/>
  <c r="V59" i="4"/>
  <c r="D31" i="12"/>
  <c r="R65" i="12"/>
  <c r="R57" i="4" s="1"/>
  <c r="R132" i="4" s="1"/>
  <c r="B89" i="12"/>
  <c r="F33" i="4"/>
  <c r="B57" i="4"/>
  <c r="B132" i="4" s="1"/>
  <c r="Q58" i="4"/>
  <c r="W59" i="4"/>
  <c r="W37" i="12"/>
  <c r="U65" i="12"/>
  <c r="U86" i="12" s="1"/>
  <c r="F89" i="12"/>
  <c r="T233" i="13"/>
  <c r="L7" i="4"/>
  <c r="E57" i="4"/>
  <c r="E132" i="4" s="1"/>
  <c r="R58" i="4"/>
  <c r="B60" i="4"/>
  <c r="B133" i="4" s="1"/>
  <c r="C3" i="4"/>
  <c r="C128" i="4" s="1"/>
  <c r="F31" i="12"/>
  <c r="W65" i="12"/>
  <c r="G89" i="12"/>
  <c r="G57" i="4"/>
  <c r="G132" i="4" s="1"/>
  <c r="N42" i="4"/>
  <c r="O58" i="4"/>
  <c r="O65" i="12"/>
  <c r="P58" i="4"/>
  <c r="V30" i="4"/>
  <c r="S58" i="4"/>
  <c r="C60" i="4"/>
  <c r="C133" i="4" s="1"/>
  <c r="E63" i="12"/>
  <c r="J89" i="12"/>
  <c r="M243" i="13"/>
  <c r="F3" i="4"/>
  <c r="F128" i="4" s="1"/>
  <c r="T58" i="4"/>
  <c r="D60" i="4"/>
  <c r="D133" i="4" s="1"/>
  <c r="C38" i="7"/>
  <c r="D37" i="12"/>
  <c r="B85" i="12"/>
  <c r="N89" i="12"/>
  <c r="F60" i="4"/>
  <c r="F133" i="4" s="1"/>
  <c r="U59" i="4"/>
  <c r="V37" i="12"/>
  <c r="P39" i="4"/>
  <c r="U58" i="4"/>
  <c r="E60" i="4"/>
  <c r="E133" i="4" s="1"/>
  <c r="G85" i="12"/>
  <c r="J57" i="4"/>
  <c r="J132" i="4" s="1"/>
  <c r="V58" i="4"/>
  <c r="P106" i="4"/>
  <c r="J31" i="12"/>
  <c r="J85" i="12"/>
  <c r="G224" i="13"/>
  <c r="I3" i="4"/>
  <c r="I128" i="4" s="1"/>
  <c r="B56" i="4"/>
  <c r="B131" i="4" s="1"/>
  <c r="M57" i="4"/>
  <c r="M132" i="4" s="1"/>
  <c r="W58" i="4"/>
  <c r="G60" i="4"/>
  <c r="G133" i="4" s="1"/>
  <c r="K75" i="12"/>
  <c r="K104" i="4" s="1"/>
  <c r="O85" i="12"/>
  <c r="V89" i="12"/>
  <c r="B224" i="13"/>
  <c r="H224" i="13"/>
  <c r="C233" i="13"/>
  <c r="C56" i="4"/>
  <c r="C131" i="4" s="1"/>
  <c r="B59" i="4"/>
  <c r="H60" i="4"/>
  <c r="H133" i="4" s="1"/>
  <c r="L31" i="12"/>
  <c r="R85" i="12"/>
  <c r="W89" i="12"/>
  <c r="S7" i="4"/>
  <c r="N33" i="4"/>
  <c r="C59" i="4"/>
  <c r="I60" i="4"/>
  <c r="I133" i="4" s="1"/>
  <c r="K38" i="7"/>
  <c r="I37" i="12"/>
  <c r="H65" i="12"/>
  <c r="H57" i="4" s="1"/>
  <c r="H132" i="4" s="1"/>
  <c r="F82" i="12"/>
  <c r="V85" i="12"/>
  <c r="S233" i="13"/>
  <c r="M33" i="4"/>
  <c r="E56" i="4"/>
  <c r="E131" i="4" s="1"/>
  <c r="D59" i="4"/>
  <c r="J60" i="4"/>
  <c r="J133" i="4" s="1"/>
  <c r="S38" i="7"/>
  <c r="D3" i="12"/>
  <c r="D5" i="4" s="1"/>
  <c r="N31" i="12"/>
  <c r="U31" i="12"/>
  <c r="S75" i="12"/>
  <c r="S104" i="4" s="1"/>
  <c r="W85" i="12"/>
  <c r="E224" i="13"/>
  <c r="E59" i="4"/>
  <c r="K60" i="4"/>
  <c r="K133" i="4" s="1"/>
  <c r="E3" i="12"/>
  <c r="E5" i="4" s="1"/>
  <c r="B87" i="12"/>
  <c r="F224" i="13"/>
  <c r="C243" i="13"/>
  <c r="D243" i="13"/>
  <c r="W7" i="4"/>
  <c r="L38" i="7"/>
  <c r="L5" i="7" s="1"/>
  <c r="L54" i="7" s="1"/>
  <c r="H3" i="12"/>
  <c r="D233" i="13"/>
  <c r="J87" i="12"/>
  <c r="I224" i="13"/>
  <c r="O224" i="13"/>
  <c r="F130" i="11"/>
  <c r="F122" i="11"/>
  <c r="F126" i="11"/>
  <c r="F56" i="8"/>
  <c r="F101" i="4" s="1"/>
  <c r="H56" i="8"/>
  <c r="H101" i="4" s="1"/>
  <c r="V100" i="11"/>
  <c r="N56" i="8"/>
  <c r="N101" i="4" s="1"/>
  <c r="Q125" i="11"/>
  <c r="F67" i="8"/>
  <c r="F156" i="4" s="1"/>
  <c r="W100" i="11"/>
  <c r="T54" i="11"/>
  <c r="U54" i="11"/>
  <c r="M100" i="11"/>
  <c r="B111" i="11"/>
  <c r="E100" i="11"/>
  <c r="E111" i="11"/>
  <c r="J111" i="11"/>
  <c r="V117" i="11"/>
  <c r="W56" i="8"/>
  <c r="W101" i="4" s="1"/>
  <c r="H100" i="11"/>
  <c r="W117" i="11"/>
  <c r="I147" i="11"/>
  <c r="N67" i="8"/>
  <c r="N156" i="4" s="1"/>
  <c r="D100" i="11"/>
  <c r="P100" i="11"/>
  <c r="G156" i="11"/>
  <c r="I130" i="11"/>
  <c r="B5" i="11"/>
  <c r="R117" i="11"/>
  <c r="N130" i="11"/>
  <c r="G5" i="11"/>
  <c r="P55" i="8"/>
  <c r="P100" i="4" s="1"/>
  <c r="H5" i="11"/>
  <c r="D54" i="11"/>
  <c r="O100" i="11"/>
  <c r="F100" i="11"/>
  <c r="N100" i="11"/>
  <c r="O132" i="11"/>
  <c r="I5" i="11"/>
  <c r="H39" i="7"/>
  <c r="R55" i="8"/>
  <c r="R100" i="4" s="1"/>
  <c r="J5" i="11"/>
  <c r="Q100" i="11"/>
  <c r="P100" i="10"/>
  <c r="V100" i="10"/>
  <c r="B117" i="10"/>
  <c r="V128" i="10"/>
  <c r="Q100" i="10"/>
  <c r="W100" i="10"/>
  <c r="C117" i="10"/>
  <c r="T100" i="10"/>
  <c r="L117" i="10"/>
  <c r="U100" i="10"/>
  <c r="K100" i="10"/>
  <c r="M117" i="10"/>
  <c r="J117" i="10"/>
  <c r="K117" i="10"/>
  <c r="F100" i="10"/>
  <c r="L111" i="10"/>
  <c r="T117" i="10"/>
  <c r="G100" i="10"/>
  <c r="U117" i="10"/>
  <c r="T111" i="10"/>
  <c r="K145" i="10"/>
  <c r="D100" i="10"/>
  <c r="R117" i="10"/>
  <c r="H100" i="10"/>
  <c r="N100" i="10"/>
  <c r="T156" i="10"/>
  <c r="I100" i="10"/>
  <c r="O100" i="10"/>
  <c r="E100" i="10"/>
  <c r="S117" i="10"/>
  <c r="I117" i="10"/>
  <c r="L100" i="10"/>
  <c r="D117" i="10"/>
  <c r="S54" i="4"/>
  <c r="T54" i="4"/>
  <c r="W53" i="4"/>
  <c r="O60" i="8"/>
  <c r="T117" i="9"/>
  <c r="J117" i="9"/>
  <c r="N156" i="10"/>
  <c r="K147" i="9"/>
  <c r="U117" i="9"/>
  <c r="O156" i="10"/>
  <c r="O100" i="9"/>
  <c r="W117" i="9"/>
  <c r="J145" i="9"/>
  <c r="J136" i="9" s="1"/>
  <c r="H117" i="9"/>
  <c r="M145" i="9"/>
  <c r="F117" i="9"/>
  <c r="O128" i="9"/>
  <c r="C100" i="9"/>
  <c r="P128" i="9"/>
  <c r="U54" i="4"/>
  <c r="T147" i="9"/>
  <c r="E117" i="9"/>
  <c r="Q117" i="9"/>
  <c r="J100" i="9"/>
  <c r="K100" i="9"/>
  <c r="N156" i="9"/>
  <c r="N147" i="9" s="1"/>
  <c r="P117" i="9"/>
  <c r="G117" i="9"/>
  <c r="N117" i="9"/>
  <c r="F53" i="4"/>
  <c r="T100" i="9"/>
  <c r="K111" i="9"/>
  <c r="L156" i="11"/>
  <c r="D117" i="9"/>
  <c r="V156" i="9"/>
  <c r="S47" i="8"/>
  <c r="S52" i="4" s="1"/>
  <c r="S129" i="4" s="1"/>
  <c r="N53" i="4"/>
  <c r="L117" i="9"/>
  <c r="O53" i="4"/>
  <c r="T47" i="8"/>
  <c r="S111" i="9"/>
  <c r="M117" i="9"/>
  <c r="O156" i="11"/>
  <c r="Q53" i="4"/>
  <c r="R100" i="9"/>
  <c r="H156" i="10"/>
  <c r="R53" i="4"/>
  <c r="G100" i="9"/>
  <c r="S100" i="9"/>
  <c r="O117" i="9"/>
  <c r="L100" i="9"/>
  <c r="S53" i="4"/>
  <c r="V117" i="9"/>
  <c r="W100" i="9"/>
  <c r="T53" i="4"/>
  <c r="I100" i="9"/>
  <c r="B136" i="9"/>
  <c r="K4" i="4"/>
  <c r="V33" i="4"/>
  <c r="J53" i="4"/>
  <c r="P54" i="4"/>
  <c r="L47" i="8"/>
  <c r="M4" i="4"/>
  <c r="U42" i="4"/>
  <c r="L53" i="4"/>
  <c r="R54" i="4"/>
  <c r="B20" i="8"/>
  <c r="R47" i="8"/>
  <c r="V42" i="4"/>
  <c r="V147" i="9"/>
  <c r="L147" i="9"/>
  <c r="K136" i="9"/>
  <c r="P53" i="4"/>
  <c r="V54" i="4"/>
  <c r="L17" i="8"/>
  <c r="I67" i="8"/>
  <c r="I156" i="4" s="1"/>
  <c r="M136" i="9"/>
  <c r="K67" i="8"/>
  <c r="K156" i="4" s="1"/>
  <c r="I136" i="9"/>
  <c r="T136" i="9"/>
  <c r="J38" i="7"/>
  <c r="L67" i="8"/>
  <c r="L156" i="4" s="1"/>
  <c r="J20" i="8"/>
  <c r="G147" i="9"/>
  <c r="E33" i="4"/>
  <c r="J17" i="8"/>
  <c r="G38" i="7"/>
  <c r="G5" i="7" s="1"/>
  <c r="G54" i="7" s="1"/>
  <c r="S147" i="9"/>
  <c r="R136" i="9"/>
  <c r="S17" i="8"/>
  <c r="E58" i="8"/>
  <c r="S136" i="9"/>
  <c r="E42" i="4"/>
  <c r="Q67" i="8"/>
  <c r="Q156" i="4" s="1"/>
  <c r="B60" i="8"/>
  <c r="P20" i="8"/>
  <c r="F42" i="4"/>
  <c r="O20" i="8"/>
  <c r="U136" i="9"/>
  <c r="O17" i="8"/>
  <c r="G60" i="8"/>
  <c r="Q136" i="9"/>
  <c r="P17" i="8"/>
  <c r="I60" i="8"/>
  <c r="F54" i="4"/>
  <c r="Q17" i="8"/>
  <c r="R20" i="8"/>
  <c r="J60" i="8"/>
  <c r="O147" i="9"/>
  <c r="Q60" i="8"/>
  <c r="D136" i="9"/>
  <c r="R60" i="8"/>
  <c r="D53" i="4"/>
  <c r="J54" i="4"/>
  <c r="B47" i="8"/>
  <c r="B52" i="4" s="1"/>
  <c r="W60" i="8"/>
  <c r="E53" i="4"/>
  <c r="K54" i="4"/>
  <c r="C47" i="8"/>
  <c r="C52" i="4" s="1"/>
  <c r="C129" i="4" s="1"/>
  <c r="D147" i="9"/>
  <c r="C17" i="8"/>
  <c r="I47" i="8"/>
  <c r="I52" i="4" s="1"/>
  <c r="I129" i="4" s="1"/>
  <c r="I61" i="8"/>
  <c r="C136" i="9"/>
  <c r="G53" i="4"/>
  <c r="H53" i="4"/>
  <c r="N54" i="4"/>
  <c r="D17" i="8"/>
  <c r="J47" i="8"/>
  <c r="J52" i="4" s="1"/>
  <c r="J129" i="4" s="1"/>
  <c r="Q54" i="8"/>
  <c r="Q99" i="4" s="1"/>
  <c r="K61" i="8"/>
  <c r="O67" i="8"/>
  <c r="O156" i="4" s="1"/>
  <c r="W147" i="9"/>
  <c r="U33" i="4"/>
  <c r="I53" i="4"/>
  <c r="K47" i="8"/>
  <c r="L61" i="8"/>
  <c r="E136" i="9"/>
  <c r="D59" i="8"/>
  <c r="C147" i="9"/>
  <c r="L136" i="9"/>
  <c r="K53" i="4"/>
  <c r="Q54" i="4"/>
  <c r="Q47" i="8"/>
  <c r="S61" i="8"/>
  <c r="P38" i="7"/>
  <c r="W38" i="7"/>
  <c r="E38" i="7"/>
  <c r="B38" i="7"/>
  <c r="V38" i="7"/>
  <c r="I38" i="7"/>
  <c r="M38" i="7"/>
  <c r="U38" i="7"/>
  <c r="R38" i="7"/>
  <c r="O38" i="7"/>
  <c r="O5" i="7" s="1"/>
  <c r="O55" i="7" s="1"/>
  <c r="H38" i="7"/>
  <c r="Q38" i="7"/>
  <c r="Q5" i="7" s="1"/>
  <c r="Q55" i="7" s="1"/>
  <c r="D88" i="4"/>
  <c r="D10" i="5"/>
  <c r="Q88" i="4"/>
  <c r="M10" i="6"/>
  <c r="S16" i="6"/>
  <c r="T88" i="4"/>
  <c r="B10" i="5"/>
  <c r="N10" i="5"/>
  <c r="L16" i="5"/>
  <c r="J10" i="6"/>
  <c r="D16" i="6"/>
  <c r="P16" i="6"/>
  <c r="T16" i="7"/>
  <c r="D27" i="7"/>
  <c r="E16" i="7"/>
  <c r="H16" i="5"/>
  <c r="T16" i="5"/>
  <c r="J27" i="6"/>
  <c r="J5" i="6" s="1"/>
  <c r="R10" i="7"/>
  <c r="I16" i="5"/>
  <c r="U16" i="5"/>
  <c r="K27" i="6"/>
  <c r="W27" i="6"/>
  <c r="W27" i="7"/>
  <c r="M27" i="7"/>
  <c r="L10" i="5"/>
  <c r="H10" i="6"/>
  <c r="T10" i="6"/>
  <c r="I10" i="6"/>
  <c r="U10" i="6"/>
  <c r="O16" i="6"/>
  <c r="C10" i="7"/>
  <c r="C16" i="7"/>
  <c r="J10" i="7"/>
  <c r="R16" i="5"/>
  <c r="E88" i="4"/>
  <c r="I10" i="5"/>
  <c r="G16" i="5"/>
  <c r="S16" i="5"/>
  <c r="U27" i="6"/>
  <c r="U5" i="6" s="1"/>
  <c r="J10" i="5"/>
  <c r="L16" i="6"/>
  <c r="L27" i="7"/>
  <c r="S10" i="6"/>
  <c r="M16" i="6"/>
  <c r="R27" i="6"/>
  <c r="H27" i="6"/>
  <c r="B16" i="7"/>
  <c r="B27" i="7"/>
  <c r="C88" i="4"/>
  <c r="Q16" i="5"/>
  <c r="S27" i="6"/>
  <c r="I27" i="6"/>
  <c r="I27" i="7"/>
  <c r="Q10" i="6"/>
  <c r="G10" i="6"/>
  <c r="G5" i="6" s="1"/>
  <c r="W16" i="6"/>
  <c r="K10" i="7"/>
  <c r="K16" i="7"/>
  <c r="E94" i="4"/>
  <c r="N16" i="5"/>
  <c r="L10" i="7"/>
  <c r="R10" i="5"/>
  <c r="H10" i="5"/>
  <c r="D10" i="6"/>
  <c r="T16" i="6"/>
  <c r="J16" i="6"/>
  <c r="H27" i="7"/>
  <c r="T27" i="7"/>
  <c r="E10" i="6"/>
  <c r="K16" i="6"/>
  <c r="K47" i="6" s="1"/>
  <c r="U16" i="7"/>
  <c r="B16" i="5"/>
  <c r="P27" i="6"/>
  <c r="P5" i="6" s="1"/>
  <c r="P44" i="6" s="1"/>
  <c r="V10" i="7"/>
  <c r="V5" i="7" s="1"/>
  <c r="J16" i="7"/>
  <c r="J27" i="7"/>
  <c r="K88" i="4"/>
  <c r="C16" i="5"/>
  <c r="E27" i="6"/>
  <c r="Q27" i="6"/>
  <c r="Q27" i="7"/>
  <c r="F94" i="4"/>
  <c r="O16" i="5"/>
  <c r="I88" i="4"/>
  <c r="U16" i="6"/>
  <c r="L88" i="4"/>
  <c r="H16" i="6"/>
  <c r="L16" i="7"/>
  <c r="C10" i="6"/>
  <c r="I16" i="6"/>
  <c r="S10" i="7"/>
  <c r="S16" i="7"/>
  <c r="U88" i="4"/>
  <c r="W16" i="5"/>
  <c r="C27" i="6"/>
  <c r="O27" i="6"/>
  <c r="O16" i="7"/>
  <c r="O27" i="7"/>
  <c r="E27" i="7"/>
  <c r="P10" i="5"/>
  <c r="L10" i="6"/>
  <c r="R16" i="6"/>
  <c r="P27" i="7"/>
  <c r="G16" i="6"/>
  <c r="G10" i="7"/>
  <c r="Q16" i="7"/>
  <c r="B10" i="7"/>
  <c r="R16" i="7"/>
  <c r="R27" i="7"/>
  <c r="V88" i="4"/>
  <c r="D16" i="5"/>
  <c r="J16" i="5"/>
  <c r="S88" i="4"/>
  <c r="E16" i="5"/>
  <c r="K16" i="5"/>
  <c r="M27" i="6"/>
  <c r="M5" i="6" s="1"/>
  <c r="C27" i="7"/>
  <c r="R48" i="6"/>
  <c r="O42" i="4"/>
  <c r="G30" i="4"/>
  <c r="O30" i="4"/>
  <c r="W30" i="4"/>
  <c r="B39" i="4"/>
  <c r="J39" i="4"/>
  <c r="R39" i="4"/>
  <c r="H42" i="4"/>
  <c r="P42" i="4"/>
  <c r="I39" i="4"/>
  <c r="G42" i="4"/>
  <c r="C94" i="4"/>
  <c r="H30" i="4"/>
  <c r="P30" i="4"/>
  <c r="K33" i="4"/>
  <c r="C42" i="4"/>
  <c r="K42" i="4"/>
  <c r="S42" i="4"/>
  <c r="M94" i="4"/>
  <c r="U94" i="4"/>
  <c r="W43" i="6"/>
  <c r="L33" i="4"/>
  <c r="G33" i="4"/>
  <c r="O33" i="4"/>
  <c r="W33" i="4"/>
  <c r="I33" i="4"/>
  <c r="G88" i="4"/>
  <c r="O88" i="4"/>
  <c r="W88" i="4"/>
  <c r="N94" i="4"/>
  <c r="V94" i="4"/>
  <c r="Q39" i="4"/>
  <c r="S94" i="4"/>
  <c r="S33" i="4"/>
  <c r="H33" i="4"/>
  <c r="P33" i="4"/>
  <c r="H88" i="4"/>
  <c r="P88" i="4"/>
  <c r="W42" i="4"/>
  <c r="B129" i="4"/>
  <c r="T33" i="4"/>
  <c r="D42" i="4"/>
  <c r="L42" i="4"/>
  <c r="T42" i="4"/>
  <c r="S144" i="4"/>
  <c r="E145" i="4"/>
  <c r="M145" i="4"/>
  <c r="U145" i="4"/>
  <c r="Q147" i="4"/>
  <c r="S148" i="4"/>
  <c r="M149" i="4"/>
  <c r="G150" i="4"/>
  <c r="W150" i="4"/>
  <c r="Q151" i="4"/>
  <c r="H94" i="4"/>
  <c r="P94" i="4"/>
  <c r="K94" i="4"/>
  <c r="B33" i="4"/>
  <c r="J33" i="4"/>
  <c r="R33" i="4"/>
  <c r="F145" i="4"/>
  <c r="N145" i="4"/>
  <c r="V145" i="4"/>
  <c r="H146" i="4"/>
  <c r="D94" i="4"/>
  <c r="L94" i="4"/>
  <c r="T94" i="4"/>
  <c r="B88" i="4"/>
  <c r="J88" i="4"/>
  <c r="R88" i="4"/>
  <c r="H5" i="6"/>
  <c r="H44" i="6" s="1"/>
  <c r="R44" i="6"/>
  <c r="R5" i="6"/>
  <c r="R47" i="6" s="1"/>
  <c r="D27" i="6"/>
  <c r="L27" i="6"/>
  <c r="T27" i="6"/>
  <c r="T5" i="6" s="1"/>
  <c r="F27" i="6"/>
  <c r="N27" i="6"/>
  <c r="V27" i="6"/>
  <c r="D48" i="7"/>
  <c r="L48" i="7"/>
  <c r="T48" i="7"/>
  <c r="I147" i="9"/>
  <c r="Q147" i="9"/>
  <c r="C10" i="5"/>
  <c r="K10" i="5"/>
  <c r="S10" i="5"/>
  <c r="E10" i="5"/>
  <c r="M10" i="5"/>
  <c r="U10" i="5"/>
  <c r="O5" i="6"/>
  <c r="O43" i="6" s="1"/>
  <c r="W5" i="6"/>
  <c r="W46" i="6" s="1"/>
  <c r="I5" i="6"/>
  <c r="I42" i="6" s="1"/>
  <c r="Q5" i="6"/>
  <c r="Q44" i="6" s="1"/>
  <c r="C5" i="6"/>
  <c r="C45" i="6" s="1"/>
  <c r="K5" i="6"/>
  <c r="K45" i="6" s="1"/>
  <c r="S5" i="6"/>
  <c r="S45" i="6" s="1"/>
  <c r="C46" i="6"/>
  <c r="K46" i="6"/>
  <c r="E48" i="7"/>
  <c r="M48" i="7"/>
  <c r="U48" i="7"/>
  <c r="G49" i="7"/>
  <c r="O49" i="7"/>
  <c r="W49" i="7"/>
  <c r="I50" i="7"/>
  <c r="Q50" i="7"/>
  <c r="C59" i="8"/>
  <c r="S59" i="8"/>
  <c r="S65" i="8"/>
  <c r="S154" i="4" s="1"/>
  <c r="I30" i="4"/>
  <c r="Q30" i="4"/>
  <c r="C39" i="4"/>
  <c r="K39" i="4"/>
  <c r="S39" i="4"/>
  <c r="I42" i="4"/>
  <c r="Q42" i="4"/>
  <c r="B10" i="6"/>
  <c r="F16" i="6"/>
  <c r="F5" i="6" s="1"/>
  <c r="F43" i="6" s="1"/>
  <c r="N16" i="6"/>
  <c r="V16" i="6"/>
  <c r="B30" i="4"/>
  <c r="J30" i="4"/>
  <c r="R30" i="4"/>
  <c r="D39" i="4"/>
  <c r="L39" i="4"/>
  <c r="T39" i="4"/>
  <c r="B42" i="4"/>
  <c r="J42" i="4"/>
  <c r="R42" i="4"/>
  <c r="R147" i="4"/>
  <c r="D148" i="4"/>
  <c r="L148" i="4"/>
  <c r="T148" i="4"/>
  <c r="F149" i="4"/>
  <c r="N149" i="4"/>
  <c r="V149" i="4"/>
  <c r="H150" i="4"/>
  <c r="P150" i="4"/>
  <c r="B151" i="4"/>
  <c r="J151" i="4"/>
  <c r="R151" i="4"/>
  <c r="G136" i="9"/>
  <c r="O136" i="9"/>
  <c r="W136" i="9"/>
  <c r="C30" i="4"/>
  <c r="K30" i="4"/>
  <c r="S30" i="4"/>
  <c r="Q33" i="4"/>
  <c r="E39" i="4"/>
  <c r="M39" i="4"/>
  <c r="U39" i="4"/>
  <c r="U148" i="4"/>
  <c r="G149" i="4"/>
  <c r="O149" i="4"/>
  <c r="W149" i="4"/>
  <c r="I150" i="4"/>
  <c r="Q150" i="4"/>
  <c r="C151" i="4"/>
  <c r="K151" i="4"/>
  <c r="S151" i="4"/>
  <c r="F10" i="5"/>
  <c r="R42" i="6"/>
  <c r="F39" i="4"/>
  <c r="N39" i="4"/>
  <c r="V39" i="4"/>
  <c r="O44" i="6"/>
  <c r="W42" i="6"/>
  <c r="K44" i="6"/>
  <c r="W10" i="7"/>
  <c r="I10" i="7"/>
  <c r="D145" i="11"/>
  <c r="D111" i="11"/>
  <c r="D5" i="11"/>
  <c r="L145" i="11"/>
  <c r="L111" i="11"/>
  <c r="L5" i="11"/>
  <c r="T145" i="11"/>
  <c r="T111" i="11"/>
  <c r="T5" i="11"/>
  <c r="G117" i="11"/>
  <c r="E10" i="7"/>
  <c r="M10" i="7"/>
  <c r="U10" i="7"/>
  <c r="D16" i="7"/>
  <c r="V48" i="7"/>
  <c r="H145" i="9"/>
  <c r="H136" i="9" s="1"/>
  <c r="H111" i="9"/>
  <c r="P145" i="9"/>
  <c r="P136" i="9" s="1"/>
  <c r="P111" i="9"/>
  <c r="B156" i="9"/>
  <c r="B147" i="9" s="1"/>
  <c r="B128" i="9"/>
  <c r="J156" i="9"/>
  <c r="J147" i="9" s="1"/>
  <c r="J128" i="9"/>
  <c r="R156" i="9"/>
  <c r="R147" i="9" s="1"/>
  <c r="R128" i="9"/>
  <c r="F100" i="9"/>
  <c r="N100" i="9"/>
  <c r="V100" i="9"/>
  <c r="H100" i="9"/>
  <c r="P100" i="9"/>
  <c r="K129" i="11"/>
  <c r="K125" i="11"/>
  <c r="K132" i="11"/>
  <c r="K126" i="11"/>
  <c r="K122" i="11"/>
  <c r="K147" i="11"/>
  <c r="K130" i="11"/>
  <c r="K123" i="11"/>
  <c r="G253" i="13"/>
  <c r="H49" i="7"/>
  <c r="J156" i="10"/>
  <c r="W55" i="8"/>
  <c r="W52" i="8"/>
  <c r="W51" i="8" s="1"/>
  <c r="W136" i="11"/>
  <c r="P49" i="7"/>
  <c r="F136" i="9"/>
  <c r="N136" i="9"/>
  <c r="V136" i="9"/>
  <c r="E147" i="9"/>
  <c r="M147" i="9"/>
  <c r="U147" i="9"/>
  <c r="Q136" i="11"/>
  <c r="Q52" i="8"/>
  <c r="Q51" i="8" s="1"/>
  <c r="P132" i="11"/>
  <c r="P129" i="11"/>
  <c r="P125" i="11"/>
  <c r="P130" i="11"/>
  <c r="P126" i="11"/>
  <c r="P122" i="11"/>
  <c r="P56" i="8"/>
  <c r="P67" i="8" s="1"/>
  <c r="P156" i="4" s="1"/>
  <c r="P52" i="8"/>
  <c r="P51" i="8" s="1"/>
  <c r="P147" i="11"/>
  <c r="P123" i="11"/>
  <c r="S117" i="11"/>
  <c r="U117" i="11"/>
  <c r="H10" i="7"/>
  <c r="P10" i="7"/>
  <c r="F147" i="9"/>
  <c r="H147" i="9"/>
  <c r="P147" i="9"/>
  <c r="G111" i="10"/>
  <c r="G145" i="10"/>
  <c r="O111" i="10"/>
  <c r="O145" i="10"/>
  <c r="W111" i="10"/>
  <c r="W145" i="10"/>
  <c r="I156" i="10"/>
  <c r="I128" i="10"/>
  <c r="Q156" i="10"/>
  <c r="Q128" i="10"/>
  <c r="F117" i="10"/>
  <c r="N117" i="10"/>
  <c r="V117" i="10"/>
  <c r="G261" i="15"/>
  <c r="G115" i="15"/>
  <c r="G216" i="15"/>
  <c r="O261" i="15"/>
  <c r="O216" i="15"/>
  <c r="O115" i="15"/>
  <c r="O71" i="12" s="1"/>
  <c r="O70" i="12" s="1"/>
  <c r="W261" i="15"/>
  <c r="W216" i="15"/>
  <c r="W115" i="15"/>
  <c r="W71" i="12" s="1"/>
  <c r="W70" i="12" s="1"/>
  <c r="E60" i="8"/>
  <c r="E47" i="8"/>
  <c r="M60" i="8"/>
  <c r="M47" i="8"/>
  <c r="U60" i="8"/>
  <c r="U47" i="8"/>
  <c r="G61" i="8"/>
  <c r="G47" i="8"/>
  <c r="O61" i="8"/>
  <c r="O47" i="8"/>
  <c r="W61" i="8"/>
  <c r="W47" i="8"/>
  <c r="M66" i="8"/>
  <c r="M155" i="4" s="1"/>
  <c r="G117" i="10"/>
  <c r="O117" i="10"/>
  <c r="W117" i="10"/>
  <c r="G147" i="11"/>
  <c r="G123" i="11"/>
  <c r="G130" i="11"/>
  <c r="G132" i="11"/>
  <c r="G56" i="8"/>
  <c r="G52" i="8"/>
  <c r="G51" i="8" s="1"/>
  <c r="G125" i="11"/>
  <c r="G129" i="11"/>
  <c r="G126" i="11"/>
  <c r="G122" i="11"/>
  <c r="G128" i="11"/>
  <c r="K128" i="11"/>
  <c r="U66" i="8"/>
  <c r="U155" i="4" s="1"/>
  <c r="F58" i="8"/>
  <c r="N58" i="8"/>
  <c r="F66" i="8"/>
  <c r="F155" i="4" s="1"/>
  <c r="N66" i="8"/>
  <c r="N155" i="4" s="1"/>
  <c r="V66" i="8"/>
  <c r="V155" i="4" s="1"/>
  <c r="H67" i="8"/>
  <c r="H156" i="4" s="1"/>
  <c r="I128" i="9"/>
  <c r="Q128" i="9"/>
  <c r="J111" i="10"/>
  <c r="R111" i="10"/>
  <c r="H128" i="10"/>
  <c r="P128" i="10"/>
  <c r="C145" i="10"/>
  <c r="U145" i="10"/>
  <c r="K156" i="10"/>
  <c r="H132" i="11"/>
  <c r="H129" i="11"/>
  <c r="H125" i="11"/>
  <c r="H130" i="11"/>
  <c r="H126" i="11"/>
  <c r="H122" i="11"/>
  <c r="E156" i="11"/>
  <c r="M156" i="11"/>
  <c r="G111" i="11"/>
  <c r="S111" i="11"/>
  <c r="M128" i="11"/>
  <c r="Q145" i="11"/>
  <c r="K156" i="11"/>
  <c r="N82" i="12"/>
  <c r="H101" i="12"/>
  <c r="H162" i="4" s="1"/>
  <c r="E233" i="13"/>
  <c r="M233" i="13"/>
  <c r="U233" i="13"/>
  <c r="G233" i="13"/>
  <c r="O233" i="13"/>
  <c r="W233" i="13"/>
  <c r="E253" i="15"/>
  <c r="E78" i="12"/>
  <c r="E107" i="4" s="1"/>
  <c r="U253" i="15"/>
  <c r="U78" i="12"/>
  <c r="U107" i="4" s="1"/>
  <c r="E187" i="15"/>
  <c r="M187" i="15"/>
  <c r="U187" i="15"/>
  <c r="P204" i="15"/>
  <c r="G58" i="8"/>
  <c r="O58" i="8"/>
  <c r="C60" i="8"/>
  <c r="K60" i="8"/>
  <c r="S60" i="8"/>
  <c r="E61" i="8"/>
  <c r="M61" i="8"/>
  <c r="U61" i="8"/>
  <c r="D111" i="9"/>
  <c r="L111" i="9"/>
  <c r="T111" i="9"/>
  <c r="S111" i="10"/>
  <c r="M145" i="10"/>
  <c r="V145" i="10"/>
  <c r="B156" i="10"/>
  <c r="L156" i="10"/>
  <c r="S5" i="11"/>
  <c r="F111" i="11"/>
  <c r="F5" i="11"/>
  <c r="N111" i="11"/>
  <c r="N5" i="11"/>
  <c r="V111" i="11"/>
  <c r="V5" i="11"/>
  <c r="S54" i="11"/>
  <c r="F156" i="11"/>
  <c r="N156" i="11"/>
  <c r="U111" i="11"/>
  <c r="I122" i="11"/>
  <c r="I126" i="11"/>
  <c r="O128" i="11"/>
  <c r="I129" i="11"/>
  <c r="C145" i="11"/>
  <c r="R86" i="12"/>
  <c r="R63" i="12"/>
  <c r="V82" i="12"/>
  <c r="P101" i="12"/>
  <c r="P162" i="4" s="1"/>
  <c r="F233" i="13"/>
  <c r="N233" i="13"/>
  <c r="V233" i="13"/>
  <c r="H233" i="13"/>
  <c r="P233" i="13"/>
  <c r="F253" i="13"/>
  <c r="N253" i="13"/>
  <c r="V253" i="13"/>
  <c r="H241" i="14"/>
  <c r="H181" i="14"/>
  <c r="P241" i="14"/>
  <c r="P181" i="14"/>
  <c r="D261" i="14"/>
  <c r="D216" i="14"/>
  <c r="L261" i="14"/>
  <c r="L216" i="14"/>
  <c r="T261" i="14"/>
  <c r="T216" i="14"/>
  <c r="D187" i="14"/>
  <c r="L187" i="14"/>
  <c r="T187" i="14"/>
  <c r="F187" i="14"/>
  <c r="N187" i="14"/>
  <c r="V187" i="14"/>
  <c r="B199" i="14"/>
  <c r="G171" i="15"/>
  <c r="O171" i="15"/>
  <c r="W171" i="15"/>
  <c r="F47" i="8"/>
  <c r="N47" i="8"/>
  <c r="V47" i="8"/>
  <c r="H58" i="8"/>
  <c r="P58" i="8"/>
  <c r="B59" i="8"/>
  <c r="R59" i="8"/>
  <c r="D60" i="8"/>
  <c r="L60" i="8"/>
  <c r="T60" i="8"/>
  <c r="F61" i="8"/>
  <c r="N61" i="8"/>
  <c r="V61" i="8"/>
  <c r="H66" i="8"/>
  <c r="H155" i="4" s="1"/>
  <c r="P66" i="8"/>
  <c r="P155" i="4" s="1"/>
  <c r="R67" i="8"/>
  <c r="R156" i="4" s="1"/>
  <c r="C128" i="9"/>
  <c r="K128" i="9"/>
  <c r="S128" i="9"/>
  <c r="R128" i="10"/>
  <c r="E145" i="10"/>
  <c r="N145" i="10"/>
  <c r="C156" i="10"/>
  <c r="K5" i="11"/>
  <c r="C100" i="11"/>
  <c r="K100" i="11"/>
  <c r="S100" i="11"/>
  <c r="W111" i="11"/>
  <c r="P117" i="11"/>
  <c r="O130" i="11"/>
  <c r="F145" i="11"/>
  <c r="V145" i="11"/>
  <c r="S156" i="11"/>
  <c r="B3" i="12"/>
  <c r="B82" i="12"/>
  <c r="J3" i="12"/>
  <c r="J82" i="12"/>
  <c r="R3" i="12"/>
  <c r="R82" i="12"/>
  <c r="P98" i="12"/>
  <c r="P159" i="4" s="1"/>
  <c r="P86" i="12"/>
  <c r="I241" i="13"/>
  <c r="I233" i="13" s="1"/>
  <c r="I181" i="13"/>
  <c r="Q241" i="13"/>
  <c r="Q233" i="13" s="1"/>
  <c r="Q181" i="13"/>
  <c r="E261" i="13"/>
  <c r="E253" i="13" s="1"/>
  <c r="E216" i="13"/>
  <c r="M261" i="13"/>
  <c r="M253" i="13" s="1"/>
  <c r="M216" i="13"/>
  <c r="U261" i="13"/>
  <c r="U253" i="13" s="1"/>
  <c r="U216" i="13"/>
  <c r="C199" i="13"/>
  <c r="J199" i="14"/>
  <c r="H204" i="14"/>
  <c r="P204" i="14"/>
  <c r="G233" i="15"/>
  <c r="G71" i="12"/>
  <c r="G70" i="12" s="1"/>
  <c r="G76" i="12"/>
  <c r="W233" i="15"/>
  <c r="I241" i="15"/>
  <c r="I181" i="15"/>
  <c r="I34" i="15"/>
  <c r="Q181" i="15"/>
  <c r="Q241" i="15"/>
  <c r="Q34" i="15"/>
  <c r="C251" i="15"/>
  <c r="C199" i="15"/>
  <c r="K251" i="15"/>
  <c r="K199" i="15"/>
  <c r="S251" i="15"/>
  <c r="S199" i="15"/>
  <c r="G162" i="15"/>
  <c r="O162" i="15"/>
  <c r="W162" i="15"/>
  <c r="B204" i="15"/>
  <c r="J204" i="15"/>
  <c r="D204" i="15"/>
  <c r="L204" i="15"/>
  <c r="U172" i="17"/>
  <c r="U168" i="17"/>
  <c r="U164" i="17"/>
  <c r="U175" i="17"/>
  <c r="U173" i="17"/>
  <c r="U169" i="17"/>
  <c r="U165" i="17"/>
  <c r="U161" i="17"/>
  <c r="U53" i="16"/>
  <c r="U167" i="17"/>
  <c r="U163" i="17"/>
  <c r="U166" i="17"/>
  <c r="U174" i="17"/>
  <c r="U170" i="17"/>
  <c r="U162" i="17"/>
  <c r="I58" i="8"/>
  <c r="Q58" i="8"/>
  <c r="F111" i="9"/>
  <c r="N111" i="9"/>
  <c r="V111" i="9"/>
  <c r="D128" i="9"/>
  <c r="L128" i="9"/>
  <c r="T128" i="9"/>
  <c r="E156" i="10"/>
  <c r="M156" i="10"/>
  <c r="S128" i="10"/>
  <c r="F145" i="10"/>
  <c r="D156" i="10"/>
  <c r="C5" i="11"/>
  <c r="U5" i="11"/>
  <c r="C54" i="11"/>
  <c r="C128" i="11" s="1"/>
  <c r="H156" i="11"/>
  <c r="H128" i="11"/>
  <c r="P156" i="11"/>
  <c r="P128" i="11"/>
  <c r="K111" i="11"/>
  <c r="N122" i="11"/>
  <c r="Q123" i="11"/>
  <c r="I125" i="11"/>
  <c r="Q130" i="11"/>
  <c r="W145" i="11"/>
  <c r="Q147" i="11"/>
  <c r="W156" i="11"/>
  <c r="H85" i="12"/>
  <c r="P85" i="12"/>
  <c r="P63" i="12"/>
  <c r="B86" i="12"/>
  <c r="B63" i="12"/>
  <c r="I98" i="12"/>
  <c r="I159" i="4" s="1"/>
  <c r="I86" i="12"/>
  <c r="I63" i="12"/>
  <c r="Q98" i="12"/>
  <c r="Q159" i="4" s="1"/>
  <c r="Q86" i="12"/>
  <c r="Q63" i="12"/>
  <c r="V73" i="12"/>
  <c r="E187" i="13"/>
  <c r="M187" i="13"/>
  <c r="U187" i="13"/>
  <c r="G187" i="13"/>
  <c r="O187" i="13"/>
  <c r="W187" i="13"/>
  <c r="K199" i="13"/>
  <c r="R199" i="14"/>
  <c r="H47" i="8"/>
  <c r="P47" i="8"/>
  <c r="B58" i="8"/>
  <c r="J58" i="8"/>
  <c r="G111" i="9"/>
  <c r="O111" i="9"/>
  <c r="W111" i="9"/>
  <c r="E128" i="9"/>
  <c r="M128" i="9"/>
  <c r="U128" i="9"/>
  <c r="P145" i="10"/>
  <c r="M5" i="11"/>
  <c r="M54" i="11"/>
  <c r="I156" i="11"/>
  <c r="Q156" i="11"/>
  <c r="M111" i="11"/>
  <c r="O122" i="11"/>
  <c r="O126" i="11"/>
  <c r="E128" i="11"/>
  <c r="U128" i="11"/>
  <c r="I145" i="11"/>
  <c r="S199" i="13"/>
  <c r="I204" i="13"/>
  <c r="Q204" i="13"/>
  <c r="C253" i="13"/>
  <c r="K253" i="13"/>
  <c r="S253" i="13"/>
  <c r="M253" i="15"/>
  <c r="M78" i="12"/>
  <c r="M107" i="4" s="1"/>
  <c r="C58" i="8"/>
  <c r="K58" i="8"/>
  <c r="W156" i="10"/>
  <c r="W128" i="10"/>
  <c r="E128" i="10"/>
  <c r="M128" i="10"/>
  <c r="U128" i="10"/>
  <c r="H145" i="10"/>
  <c r="E5" i="11"/>
  <c r="O5" i="11"/>
  <c r="E54" i="11"/>
  <c r="N147" i="11"/>
  <c r="N123" i="11"/>
  <c r="N132" i="11"/>
  <c r="N129" i="11"/>
  <c r="N125" i="11"/>
  <c r="B156" i="11"/>
  <c r="B54" i="11"/>
  <c r="B128" i="11" s="1"/>
  <c r="J156" i="11"/>
  <c r="J54" i="11"/>
  <c r="R156" i="11"/>
  <c r="R54" i="11"/>
  <c r="Q122" i="11"/>
  <c r="Q117" i="11" s="1"/>
  <c r="Q126" i="11"/>
  <c r="W128" i="11"/>
  <c r="Q129" i="11"/>
  <c r="H97" i="12"/>
  <c r="H158" i="4" s="1"/>
  <c r="B233" i="13"/>
  <c r="J233" i="13"/>
  <c r="R233" i="13"/>
  <c r="D253" i="13"/>
  <c r="L253" i="13"/>
  <c r="T253" i="13"/>
  <c r="D162" i="14"/>
  <c r="L162" i="14"/>
  <c r="T162" i="14"/>
  <c r="D171" i="14"/>
  <c r="L171" i="14"/>
  <c r="T171" i="14"/>
  <c r="H187" i="14"/>
  <c r="P187" i="14"/>
  <c r="D58" i="8"/>
  <c r="L58" i="8"/>
  <c r="I111" i="9"/>
  <c r="Q111" i="9"/>
  <c r="F147" i="11"/>
  <c r="F123" i="11"/>
  <c r="F132" i="11"/>
  <c r="F129" i="11"/>
  <c r="F117" i="11" s="1"/>
  <c r="F125" i="11"/>
  <c r="O147" i="11"/>
  <c r="O123" i="11"/>
  <c r="O125" i="11"/>
  <c r="N145" i="11"/>
  <c r="H147" i="11"/>
  <c r="J86" i="12"/>
  <c r="J63" i="12"/>
  <c r="D87" i="12"/>
  <c r="D65" i="12"/>
  <c r="D63" i="12" s="1"/>
  <c r="L87" i="12"/>
  <c r="L65" i="12"/>
  <c r="L63" i="12" s="1"/>
  <c r="T87" i="12"/>
  <c r="T65" i="12"/>
  <c r="F88" i="12"/>
  <c r="F65" i="12"/>
  <c r="N88" i="12"/>
  <c r="N65" i="12"/>
  <c r="V88" i="12"/>
  <c r="V65" i="12"/>
  <c r="N100" i="12"/>
  <c r="N161" i="4" s="1"/>
  <c r="O233" i="15"/>
  <c r="O76" i="12"/>
  <c r="K91" i="16"/>
  <c r="K101" i="16"/>
  <c r="K164" i="4" s="1"/>
  <c r="K52" i="16"/>
  <c r="D128" i="11"/>
  <c r="L128" i="11"/>
  <c r="T128" i="11"/>
  <c r="L132" i="11"/>
  <c r="G63" i="12"/>
  <c r="O63" i="12"/>
  <c r="W63" i="12"/>
  <c r="C65" i="12"/>
  <c r="K65" i="12"/>
  <c r="S65" i="12"/>
  <c r="C85" i="12"/>
  <c r="K85" i="12"/>
  <c r="S85" i="12"/>
  <c r="E86" i="12"/>
  <c r="M86" i="12"/>
  <c r="G87" i="12"/>
  <c r="O87" i="12"/>
  <c r="W87" i="12"/>
  <c r="I88" i="12"/>
  <c r="Q88" i="12"/>
  <c r="C89" i="12"/>
  <c r="K89" i="12"/>
  <c r="S89" i="12"/>
  <c r="I97" i="12"/>
  <c r="I158" i="4" s="1"/>
  <c r="Q97" i="12"/>
  <c r="Q158" i="4" s="1"/>
  <c r="E99" i="12"/>
  <c r="E160" i="4" s="1"/>
  <c r="M99" i="12"/>
  <c r="M160" i="4" s="1"/>
  <c r="U99" i="12"/>
  <c r="U160" i="4" s="1"/>
  <c r="G100" i="12"/>
  <c r="G161" i="4" s="1"/>
  <c r="O100" i="12"/>
  <c r="O161" i="4" s="1"/>
  <c r="W100" i="12"/>
  <c r="W161" i="4" s="1"/>
  <c r="I101" i="12"/>
  <c r="I162" i="4" s="1"/>
  <c r="Q101" i="12"/>
  <c r="Q162" i="4" s="1"/>
  <c r="D181" i="13"/>
  <c r="L181" i="13"/>
  <c r="T181" i="13"/>
  <c r="D199" i="13"/>
  <c r="L199" i="13"/>
  <c r="T199" i="13"/>
  <c r="F251" i="13"/>
  <c r="F243" i="13" s="1"/>
  <c r="N251" i="13"/>
  <c r="N243" i="13" s="1"/>
  <c r="V251" i="13"/>
  <c r="V243" i="13" s="1"/>
  <c r="H261" i="13"/>
  <c r="H253" i="13" s="1"/>
  <c r="P261" i="13"/>
  <c r="P253" i="13" s="1"/>
  <c r="C181" i="14"/>
  <c r="K181" i="14"/>
  <c r="S181" i="14"/>
  <c r="C199" i="14"/>
  <c r="K199" i="14"/>
  <c r="S199" i="14"/>
  <c r="E251" i="14"/>
  <c r="M251" i="14"/>
  <c r="U251" i="14"/>
  <c r="G261" i="14"/>
  <c r="O261" i="14"/>
  <c r="W261" i="14"/>
  <c r="H216" i="15"/>
  <c r="U251" i="15"/>
  <c r="K89" i="16"/>
  <c r="K229" i="17"/>
  <c r="D85" i="12"/>
  <c r="L85" i="12"/>
  <c r="T85" i="12"/>
  <c r="H87" i="12"/>
  <c r="P87" i="12"/>
  <c r="B88" i="12"/>
  <c r="J88" i="12"/>
  <c r="R88" i="12"/>
  <c r="D89" i="12"/>
  <c r="L89" i="12"/>
  <c r="T89" i="12"/>
  <c r="E181" i="13"/>
  <c r="M181" i="13"/>
  <c r="U181" i="13"/>
  <c r="G251" i="13"/>
  <c r="G243" i="13" s="1"/>
  <c r="O251" i="13"/>
  <c r="O243" i="13" s="1"/>
  <c r="W251" i="13"/>
  <c r="W243" i="13" s="1"/>
  <c r="I261" i="13"/>
  <c r="I253" i="13" s="1"/>
  <c r="Q261" i="13"/>
  <c r="Q253" i="13" s="1"/>
  <c r="D181" i="14"/>
  <c r="L181" i="14"/>
  <c r="T181" i="14"/>
  <c r="F251" i="14"/>
  <c r="N251" i="14"/>
  <c r="V251" i="14"/>
  <c r="H261" i="14"/>
  <c r="P261" i="14"/>
  <c r="G181" i="15"/>
  <c r="O181" i="15"/>
  <c r="W181" i="15"/>
  <c r="I199" i="15"/>
  <c r="Q199" i="15"/>
  <c r="I216" i="15"/>
  <c r="B261" i="15"/>
  <c r="E92" i="16"/>
  <c r="M92" i="16"/>
  <c r="M102" i="16"/>
  <c r="M165" i="4" s="1"/>
  <c r="U92" i="16"/>
  <c r="G93" i="16"/>
  <c r="G103" i="16"/>
  <c r="G166" i="4" s="1"/>
  <c r="O93" i="16"/>
  <c r="O103" i="16"/>
  <c r="O166" i="4" s="1"/>
  <c r="W93" i="16"/>
  <c r="W103" i="16"/>
  <c r="W166" i="4" s="1"/>
  <c r="J178" i="17"/>
  <c r="R178" i="17"/>
  <c r="H178" i="17"/>
  <c r="D123" i="11"/>
  <c r="L123" i="11"/>
  <c r="F128" i="11"/>
  <c r="N128" i="11"/>
  <c r="V128" i="11"/>
  <c r="D147" i="11"/>
  <c r="L147" i="11"/>
  <c r="E85" i="12"/>
  <c r="M85" i="12"/>
  <c r="U85" i="12"/>
  <c r="G86" i="12"/>
  <c r="O86" i="12"/>
  <c r="W86" i="12"/>
  <c r="I87" i="12"/>
  <c r="Q87" i="12"/>
  <c r="C88" i="12"/>
  <c r="K88" i="12"/>
  <c r="S88" i="12"/>
  <c r="E89" i="12"/>
  <c r="M89" i="12"/>
  <c r="U89" i="12"/>
  <c r="F181" i="13"/>
  <c r="N181" i="13"/>
  <c r="V181" i="13"/>
  <c r="F216" i="13"/>
  <c r="N216" i="13"/>
  <c r="V216" i="13"/>
  <c r="H251" i="13"/>
  <c r="H243" i="13" s="1"/>
  <c r="P251" i="13"/>
  <c r="P243" i="13" s="1"/>
  <c r="B261" i="13"/>
  <c r="B253" i="13" s="1"/>
  <c r="J261" i="13"/>
  <c r="J253" i="13" s="1"/>
  <c r="R261" i="13"/>
  <c r="R253" i="13" s="1"/>
  <c r="E181" i="14"/>
  <c r="M181" i="14"/>
  <c r="U181" i="14"/>
  <c r="E216" i="14"/>
  <c r="M216" i="14"/>
  <c r="U216" i="14"/>
  <c r="G251" i="14"/>
  <c r="O251" i="14"/>
  <c r="W251" i="14"/>
  <c r="I261" i="14"/>
  <c r="Q261" i="14"/>
  <c r="B34" i="15"/>
  <c r="J34" i="15"/>
  <c r="R34" i="15"/>
  <c r="H115" i="15"/>
  <c r="P115" i="15"/>
  <c r="H181" i="15"/>
  <c r="P181" i="15"/>
  <c r="B199" i="15"/>
  <c r="J199" i="15"/>
  <c r="R199" i="15"/>
  <c r="J216" i="15"/>
  <c r="S241" i="15"/>
  <c r="M175" i="17"/>
  <c r="M172" i="17"/>
  <c r="M168" i="17"/>
  <c r="M164" i="17"/>
  <c r="M173" i="17"/>
  <c r="M169" i="17"/>
  <c r="M165" i="17"/>
  <c r="M161" i="17"/>
  <c r="M53" i="16"/>
  <c r="M167" i="17"/>
  <c r="M163" i="17"/>
  <c r="M174" i="17"/>
  <c r="F85" i="12"/>
  <c r="N85" i="12"/>
  <c r="D97" i="12"/>
  <c r="D158" i="4" s="1"/>
  <c r="L97" i="12"/>
  <c r="L158" i="4" s="1"/>
  <c r="T97" i="12"/>
  <c r="T158" i="4" s="1"/>
  <c r="H99" i="12"/>
  <c r="H160" i="4" s="1"/>
  <c r="P99" i="12"/>
  <c r="P160" i="4" s="1"/>
  <c r="G181" i="13"/>
  <c r="O181" i="13"/>
  <c r="W181" i="13"/>
  <c r="I251" i="13"/>
  <c r="I243" i="13" s="1"/>
  <c r="Q251" i="13"/>
  <c r="Q243" i="13" s="1"/>
  <c r="F181" i="14"/>
  <c r="N181" i="14"/>
  <c r="V181" i="14"/>
  <c r="H251" i="14"/>
  <c r="P251" i="14"/>
  <c r="C261" i="15"/>
  <c r="C216" i="15"/>
  <c r="K261" i="15"/>
  <c r="K216" i="15"/>
  <c r="S261" i="15"/>
  <c r="S216" i="15"/>
  <c r="L216" i="15"/>
  <c r="J261" i="15"/>
  <c r="C101" i="16"/>
  <c r="C164" i="4" s="1"/>
  <c r="C52" i="16"/>
  <c r="F90" i="16"/>
  <c r="F71" i="16"/>
  <c r="N90" i="16"/>
  <c r="N71" i="16"/>
  <c r="V90" i="16"/>
  <c r="V71" i="16"/>
  <c r="L178" i="17"/>
  <c r="M203" i="17"/>
  <c r="D122" i="11"/>
  <c r="L122" i="11"/>
  <c r="D126" i="11"/>
  <c r="L126" i="11"/>
  <c r="C82" i="12"/>
  <c r="K82" i="12"/>
  <c r="S82" i="12"/>
  <c r="E97" i="12"/>
  <c r="E158" i="4" s="1"/>
  <c r="M97" i="12"/>
  <c r="M158" i="4" s="1"/>
  <c r="U97" i="12"/>
  <c r="U158" i="4" s="1"/>
  <c r="I99" i="12"/>
  <c r="I160" i="4" s="1"/>
  <c r="Q99" i="12"/>
  <c r="Q160" i="4" s="1"/>
  <c r="B251" i="13"/>
  <c r="B243" i="13" s="1"/>
  <c r="J251" i="13"/>
  <c r="J243" i="13" s="1"/>
  <c r="R251" i="13"/>
  <c r="R243" i="13" s="1"/>
  <c r="I251" i="14"/>
  <c r="Q251" i="14"/>
  <c r="D34" i="15"/>
  <c r="L34" i="15"/>
  <c r="T34" i="15"/>
  <c r="B115" i="15"/>
  <c r="R115" i="15"/>
  <c r="B181" i="15"/>
  <c r="J181" i="15"/>
  <c r="R181" i="15"/>
  <c r="D199" i="15"/>
  <c r="L199" i="15"/>
  <c r="T199" i="15"/>
  <c r="K204" i="15"/>
  <c r="S204" i="15"/>
  <c r="C241" i="15"/>
  <c r="E251" i="15"/>
  <c r="P102" i="16"/>
  <c r="P165" i="4" s="1"/>
  <c r="M166" i="17"/>
  <c r="C217" i="19"/>
  <c r="C167" i="19"/>
  <c r="C168" i="19"/>
  <c r="C172" i="19"/>
  <c r="C173" i="19"/>
  <c r="C165" i="19"/>
  <c r="C80" i="16"/>
  <c r="C169" i="19"/>
  <c r="C77" i="16"/>
  <c r="C76" i="16" s="1"/>
  <c r="M217" i="19"/>
  <c r="M167" i="19"/>
  <c r="M168" i="19"/>
  <c r="M169" i="19"/>
  <c r="M165" i="19"/>
  <c r="M173" i="19"/>
  <c r="M77" i="16"/>
  <c r="M76" i="16" s="1"/>
  <c r="M80" i="16"/>
  <c r="M172" i="19"/>
  <c r="V190" i="19"/>
  <c r="I128" i="11"/>
  <c r="Q128" i="11"/>
  <c r="E34" i="15"/>
  <c r="M34" i="15"/>
  <c r="U34" i="15"/>
  <c r="C115" i="15"/>
  <c r="K115" i="15"/>
  <c r="S115" i="15"/>
  <c r="E216" i="15"/>
  <c r="E261" i="15"/>
  <c r="M216" i="15"/>
  <c r="M261" i="15"/>
  <c r="U216" i="15"/>
  <c r="U261" i="15"/>
  <c r="M199" i="15"/>
  <c r="P216" i="15"/>
  <c r="E175" i="17"/>
  <c r="E172" i="17"/>
  <c r="E168" i="17"/>
  <c r="E164" i="17"/>
  <c r="E173" i="17"/>
  <c r="E169" i="17"/>
  <c r="E165" i="17"/>
  <c r="E161" i="17"/>
  <c r="E53" i="16"/>
  <c r="E167" i="17"/>
  <c r="E163" i="17"/>
  <c r="C229" i="17"/>
  <c r="S229" i="17"/>
  <c r="H178" i="18"/>
  <c r="T246" i="18"/>
  <c r="B181" i="13"/>
  <c r="J181" i="13"/>
  <c r="R181" i="13"/>
  <c r="I181" i="14"/>
  <c r="Q181" i="14"/>
  <c r="F216" i="15"/>
  <c r="F261" i="15"/>
  <c r="N216" i="15"/>
  <c r="N261" i="15"/>
  <c r="V216" i="15"/>
  <c r="V261" i="15"/>
  <c r="D181" i="15"/>
  <c r="L181" i="15"/>
  <c r="T181" i="15"/>
  <c r="F199" i="15"/>
  <c r="N199" i="15"/>
  <c r="V199" i="15"/>
  <c r="E204" i="15"/>
  <c r="M204" i="15"/>
  <c r="U204" i="15"/>
  <c r="D216" i="15"/>
  <c r="Q216" i="15"/>
  <c r="G226" i="17"/>
  <c r="G217" i="17" s="1"/>
  <c r="G5" i="17"/>
  <c r="G217" i="18" s="1"/>
  <c r="O226" i="17"/>
  <c r="O217" i="17" s="1"/>
  <c r="O5" i="17"/>
  <c r="O171" i="17" s="1"/>
  <c r="W5" i="17"/>
  <c r="W171" i="17" s="1"/>
  <c r="W226" i="17"/>
  <c r="W217" i="17" s="1"/>
  <c r="I184" i="17"/>
  <c r="I235" i="17"/>
  <c r="I229" i="17" s="1"/>
  <c r="Q184" i="17"/>
  <c r="Q235" i="17"/>
  <c r="C237" i="17"/>
  <c r="C190" i="17"/>
  <c r="S190" i="17"/>
  <c r="S237" i="17"/>
  <c r="E246" i="17"/>
  <c r="E203" i="17"/>
  <c r="U246" i="17"/>
  <c r="U203" i="17"/>
  <c r="G209" i="17"/>
  <c r="G248" i="17"/>
  <c r="G240" i="17" s="1"/>
  <c r="O209" i="17"/>
  <c r="O248" i="17"/>
  <c r="O240" i="17" s="1"/>
  <c r="W209" i="17"/>
  <c r="W248" i="17"/>
  <c r="W240" i="17" s="1"/>
  <c r="J175" i="18"/>
  <c r="J167" i="18"/>
  <c r="J163" i="18"/>
  <c r="J172" i="18"/>
  <c r="J168" i="18"/>
  <c r="J164" i="18"/>
  <c r="J174" i="18"/>
  <c r="J170" i="18"/>
  <c r="J162" i="18"/>
  <c r="J161" i="18"/>
  <c r="J169" i="18"/>
  <c r="J97" i="16"/>
  <c r="J95" i="16" s="1"/>
  <c r="J173" i="18"/>
  <c r="D223" i="18"/>
  <c r="D5" i="18"/>
  <c r="D166" i="18" s="1"/>
  <c r="D96" i="16"/>
  <c r="L223" i="18"/>
  <c r="L5" i="18"/>
  <c r="L166" i="18" s="1"/>
  <c r="L96" i="16"/>
  <c r="T223" i="18"/>
  <c r="T5" i="18"/>
  <c r="T166" i="18" s="1"/>
  <c r="T96" i="16"/>
  <c r="N226" i="18"/>
  <c r="V226" i="18"/>
  <c r="H184" i="18"/>
  <c r="H235" i="18"/>
  <c r="P184" i="18"/>
  <c r="P235" i="18"/>
  <c r="B190" i="18"/>
  <c r="B237" i="18"/>
  <c r="J190" i="18"/>
  <c r="J237" i="18"/>
  <c r="R190" i="18"/>
  <c r="R237" i="18"/>
  <c r="D246" i="18"/>
  <c r="D203" i="18"/>
  <c r="L246" i="18"/>
  <c r="L203" i="18"/>
  <c r="F248" i="18"/>
  <c r="F209" i="18"/>
  <c r="N209" i="18"/>
  <c r="N248" i="18"/>
  <c r="D91" i="16"/>
  <c r="L91" i="16"/>
  <c r="F92" i="16"/>
  <c r="N92" i="16"/>
  <c r="V92" i="16"/>
  <c r="H93" i="16"/>
  <c r="P93" i="16"/>
  <c r="E209" i="17"/>
  <c r="E248" i="17"/>
  <c r="E240" i="17" s="1"/>
  <c r="M209" i="17"/>
  <c r="M248" i="17"/>
  <c r="M240" i="17" s="1"/>
  <c r="U209" i="17"/>
  <c r="U248" i="17"/>
  <c r="U240" i="17" s="1"/>
  <c r="C162" i="17"/>
  <c r="K162" i="17"/>
  <c r="S162" i="17"/>
  <c r="C166" i="17"/>
  <c r="K166" i="17"/>
  <c r="S166" i="17"/>
  <c r="I169" i="17"/>
  <c r="Q169" i="17"/>
  <c r="C170" i="17"/>
  <c r="K170" i="17"/>
  <c r="S170" i="17"/>
  <c r="E171" i="17"/>
  <c r="M171" i="17"/>
  <c r="U171" i="17"/>
  <c r="I173" i="17"/>
  <c r="Q173" i="17"/>
  <c r="C174" i="17"/>
  <c r="K174" i="17"/>
  <c r="S174" i="17"/>
  <c r="F175" i="17"/>
  <c r="L184" i="17"/>
  <c r="B190" i="17"/>
  <c r="L190" i="17"/>
  <c r="D197" i="17"/>
  <c r="L197" i="17"/>
  <c r="T197" i="17"/>
  <c r="I203" i="17"/>
  <c r="V203" i="17"/>
  <c r="B209" i="17"/>
  <c r="H229" i="17"/>
  <c r="P229" i="17"/>
  <c r="G235" i="17"/>
  <c r="G229" i="17" s="1"/>
  <c r="D226" i="18"/>
  <c r="L226" i="18"/>
  <c r="T226" i="18"/>
  <c r="H237" i="18"/>
  <c r="P237" i="18"/>
  <c r="D248" i="18"/>
  <c r="R161" i="18"/>
  <c r="B246" i="18"/>
  <c r="B226" i="19"/>
  <c r="B5" i="19"/>
  <c r="J226" i="19"/>
  <c r="J5" i="19"/>
  <c r="J171" i="19" s="1"/>
  <c r="R171" i="19"/>
  <c r="R226" i="19"/>
  <c r="R5" i="19"/>
  <c r="G92" i="16"/>
  <c r="O92" i="16"/>
  <c r="W92" i="16"/>
  <c r="I93" i="16"/>
  <c r="Q93" i="16"/>
  <c r="I102" i="16"/>
  <c r="I165" i="4" s="1"/>
  <c r="C103" i="16"/>
  <c r="C166" i="4" s="1"/>
  <c r="K103" i="16"/>
  <c r="K166" i="4" s="1"/>
  <c r="S103" i="16"/>
  <c r="S166" i="4" s="1"/>
  <c r="D203" i="17"/>
  <c r="D246" i="17"/>
  <c r="D240" i="17" s="1"/>
  <c r="L203" i="17"/>
  <c r="L246" i="17"/>
  <c r="T203" i="17"/>
  <c r="T246" i="17"/>
  <c r="F209" i="17"/>
  <c r="F248" i="17"/>
  <c r="F240" i="17" s="1"/>
  <c r="N209" i="17"/>
  <c r="N248" i="17"/>
  <c r="N240" i="17" s="1"/>
  <c r="V209" i="17"/>
  <c r="V248" i="17"/>
  <c r="V240" i="17" s="1"/>
  <c r="D162" i="17"/>
  <c r="L162" i="17"/>
  <c r="T162" i="17"/>
  <c r="F163" i="17"/>
  <c r="N163" i="17"/>
  <c r="V163" i="17"/>
  <c r="D166" i="17"/>
  <c r="L166" i="17"/>
  <c r="T166" i="17"/>
  <c r="F167" i="17"/>
  <c r="N167" i="17"/>
  <c r="V167" i="17"/>
  <c r="D170" i="17"/>
  <c r="L170" i="17"/>
  <c r="T170" i="17"/>
  <c r="F171" i="17"/>
  <c r="N171" i="17"/>
  <c r="V171" i="17"/>
  <c r="D174" i="17"/>
  <c r="L174" i="17"/>
  <c r="T174" i="17"/>
  <c r="C184" i="17"/>
  <c r="M184" i="17"/>
  <c r="O190" i="17"/>
  <c r="J203" i="17"/>
  <c r="W203" i="17"/>
  <c r="C209" i="17"/>
  <c r="O235" i="17"/>
  <c r="I217" i="18"/>
  <c r="E226" i="18"/>
  <c r="M226" i="18"/>
  <c r="U226" i="18"/>
  <c r="E248" i="18"/>
  <c r="B165" i="18"/>
  <c r="R173" i="18"/>
  <c r="K246" i="18"/>
  <c r="I101" i="16"/>
  <c r="I164" i="4" s="1"/>
  <c r="Q101" i="16"/>
  <c r="Q164" i="4" s="1"/>
  <c r="C102" i="16"/>
  <c r="C165" i="4" s="1"/>
  <c r="S102" i="16"/>
  <c r="S165" i="4" s="1"/>
  <c r="E103" i="16"/>
  <c r="E166" i="4" s="1"/>
  <c r="M103" i="16"/>
  <c r="M166" i="4" s="1"/>
  <c r="U103" i="16"/>
  <c r="U166" i="4" s="1"/>
  <c r="B184" i="17"/>
  <c r="B235" i="17"/>
  <c r="B229" i="17" s="1"/>
  <c r="J184" i="17"/>
  <c r="J235" i="17"/>
  <c r="J229" i="17" s="1"/>
  <c r="R184" i="17"/>
  <c r="R235" i="17"/>
  <c r="R229" i="17" s="1"/>
  <c r="H209" i="17"/>
  <c r="H248" i="17"/>
  <c r="P209" i="17"/>
  <c r="P248" i="17"/>
  <c r="D161" i="17"/>
  <c r="L161" i="17"/>
  <c r="T161" i="17"/>
  <c r="F162" i="17"/>
  <c r="N162" i="17"/>
  <c r="V162" i="17"/>
  <c r="D165" i="17"/>
  <c r="L165" i="17"/>
  <c r="T165" i="17"/>
  <c r="F166" i="17"/>
  <c r="N166" i="17"/>
  <c r="V166" i="17"/>
  <c r="D169" i="17"/>
  <c r="L169" i="17"/>
  <c r="T169" i="17"/>
  <c r="F170" i="17"/>
  <c r="N170" i="17"/>
  <c r="V170" i="17"/>
  <c r="P171" i="17"/>
  <c r="D173" i="17"/>
  <c r="L173" i="17"/>
  <c r="T173" i="17"/>
  <c r="F174" i="17"/>
  <c r="N174" i="17"/>
  <c r="V174" i="17"/>
  <c r="I175" i="17"/>
  <c r="E184" i="17"/>
  <c r="G190" i="17"/>
  <c r="Q190" i="17"/>
  <c r="N203" i="17"/>
  <c r="J209" i="17"/>
  <c r="C217" i="17"/>
  <c r="K217" i="17"/>
  <c r="S217" i="17"/>
  <c r="C246" i="17"/>
  <c r="C240" i="17" s="1"/>
  <c r="G226" i="18"/>
  <c r="O226" i="18"/>
  <c r="W226" i="18"/>
  <c r="E246" i="18"/>
  <c r="M246" i="18"/>
  <c r="U246" i="18"/>
  <c r="N235" i="18"/>
  <c r="M171" i="19"/>
  <c r="G71" i="16"/>
  <c r="O71" i="16"/>
  <c r="W71" i="16"/>
  <c r="F103" i="16"/>
  <c r="F166" i="4" s="1"/>
  <c r="N103" i="16"/>
  <c r="N166" i="4" s="1"/>
  <c r="V103" i="16"/>
  <c r="V166" i="4" s="1"/>
  <c r="E190" i="17"/>
  <c r="E237" i="17"/>
  <c r="M190" i="17"/>
  <c r="M237" i="17"/>
  <c r="M229" i="17" s="1"/>
  <c r="U190" i="17"/>
  <c r="U237" i="17"/>
  <c r="I163" i="17"/>
  <c r="Q163" i="17"/>
  <c r="C164" i="17"/>
  <c r="K164" i="17"/>
  <c r="S164" i="17"/>
  <c r="I167" i="17"/>
  <c r="Q167" i="17"/>
  <c r="C168" i="17"/>
  <c r="K168" i="17"/>
  <c r="S168" i="17"/>
  <c r="I171" i="17"/>
  <c r="Q171" i="17"/>
  <c r="C172" i="17"/>
  <c r="K172" i="17"/>
  <c r="S172" i="17"/>
  <c r="T175" i="17"/>
  <c r="F184" i="17"/>
  <c r="P184" i="17"/>
  <c r="H190" i="17"/>
  <c r="R190" i="17"/>
  <c r="H197" i="17"/>
  <c r="P197" i="17"/>
  <c r="B203" i="17"/>
  <c r="O203" i="17"/>
  <c r="K209" i="17"/>
  <c r="D229" i="17"/>
  <c r="L229" i="17"/>
  <c r="T229" i="17"/>
  <c r="I240" i="17"/>
  <c r="Q240" i="17"/>
  <c r="K246" i="17"/>
  <c r="F5" i="18"/>
  <c r="N5" i="18"/>
  <c r="N166" i="18" s="1"/>
  <c r="V5" i="18"/>
  <c r="H226" i="18"/>
  <c r="P226" i="18"/>
  <c r="B235" i="18"/>
  <c r="J235" i="18"/>
  <c r="R235" i="18"/>
  <c r="F246" i="18"/>
  <c r="N246" i="18"/>
  <c r="V246" i="18"/>
  <c r="H248" i="18"/>
  <c r="P248" i="18"/>
  <c r="V235" i="18"/>
  <c r="P191" i="19"/>
  <c r="P187" i="19"/>
  <c r="P183" i="19"/>
  <c r="P229" i="19"/>
  <c r="P185" i="19"/>
  <c r="P184" i="19"/>
  <c r="P188" i="19"/>
  <c r="P192" i="19"/>
  <c r="D52" i="16"/>
  <c r="L52" i="16"/>
  <c r="H5" i="17"/>
  <c r="H171" i="17" s="1"/>
  <c r="P5" i="17"/>
  <c r="P217" i="18" s="1"/>
  <c r="F190" i="17"/>
  <c r="F237" i="17"/>
  <c r="F229" i="17" s="1"/>
  <c r="N190" i="17"/>
  <c r="N237" i="17"/>
  <c r="N229" i="17" s="1"/>
  <c r="V190" i="17"/>
  <c r="V237" i="17"/>
  <c r="V229" i="17" s="1"/>
  <c r="H246" i="17"/>
  <c r="H203" i="17"/>
  <c r="P246" i="17"/>
  <c r="P240" i="17" s="1"/>
  <c r="P203" i="17"/>
  <c r="F161" i="17"/>
  <c r="N161" i="17"/>
  <c r="V161" i="17"/>
  <c r="D164" i="17"/>
  <c r="L164" i="17"/>
  <c r="T164" i="17"/>
  <c r="F165" i="17"/>
  <c r="N165" i="17"/>
  <c r="V165" i="17"/>
  <c r="D168" i="17"/>
  <c r="L168" i="17"/>
  <c r="N169" i="17"/>
  <c r="V169" i="17"/>
  <c r="D172" i="17"/>
  <c r="L172" i="17"/>
  <c r="T172" i="17"/>
  <c r="F173" i="17"/>
  <c r="N173" i="17"/>
  <c r="V173" i="17"/>
  <c r="L175" i="17"/>
  <c r="S184" i="17"/>
  <c r="I190" i="17"/>
  <c r="Q203" i="17"/>
  <c r="Q209" i="17"/>
  <c r="I217" i="17"/>
  <c r="Q217" i="17"/>
  <c r="E229" i="17"/>
  <c r="U229" i="17"/>
  <c r="Q229" i="17"/>
  <c r="S246" i="17"/>
  <c r="S240" i="17" s="1"/>
  <c r="Q217" i="18"/>
  <c r="G173" i="18"/>
  <c r="G169" i="18"/>
  <c r="G165" i="18"/>
  <c r="G161" i="18"/>
  <c r="G174" i="18"/>
  <c r="G170" i="18"/>
  <c r="G162" i="18"/>
  <c r="G175" i="18"/>
  <c r="G167" i="18"/>
  <c r="G163" i="18"/>
  <c r="G172" i="18"/>
  <c r="G168" i="18"/>
  <c r="G164" i="18"/>
  <c r="O173" i="18"/>
  <c r="O169" i="18"/>
  <c r="O165" i="18"/>
  <c r="O161" i="18"/>
  <c r="O174" i="18"/>
  <c r="O170" i="18"/>
  <c r="O162" i="18"/>
  <c r="O175" i="18"/>
  <c r="O167" i="18"/>
  <c r="O163" i="18"/>
  <c r="O172" i="18"/>
  <c r="O168" i="18"/>
  <c r="O164" i="18"/>
  <c r="W173" i="18"/>
  <c r="W169" i="18"/>
  <c r="W165" i="18"/>
  <c r="W161" i="18"/>
  <c r="W174" i="18"/>
  <c r="W170" i="18"/>
  <c r="W162" i="18"/>
  <c r="W175" i="18"/>
  <c r="W167" i="18"/>
  <c r="W163" i="18"/>
  <c r="W172" i="18"/>
  <c r="W168" i="18"/>
  <c r="W164" i="18"/>
  <c r="I226" i="18"/>
  <c r="Q226" i="18"/>
  <c r="C235" i="18"/>
  <c r="K235" i="18"/>
  <c r="S235" i="18"/>
  <c r="Q248" i="18"/>
  <c r="B178" i="18"/>
  <c r="J178" i="18"/>
  <c r="R178" i="18"/>
  <c r="F178" i="18"/>
  <c r="N178" i="18"/>
  <c r="V178" i="18"/>
  <c r="W169" i="19"/>
  <c r="W173" i="19"/>
  <c r="W167" i="19"/>
  <c r="W168" i="19"/>
  <c r="W172" i="19"/>
  <c r="W165" i="19"/>
  <c r="W160" i="19" s="1"/>
  <c r="O229" i="19"/>
  <c r="O192" i="19"/>
  <c r="O188" i="19"/>
  <c r="O191" i="19"/>
  <c r="O187" i="19"/>
  <c r="O185" i="19"/>
  <c r="I71" i="16"/>
  <c r="Q71" i="16"/>
  <c r="I162" i="17"/>
  <c r="Q162" i="17"/>
  <c r="C163" i="17"/>
  <c r="K163" i="17"/>
  <c r="S163" i="17"/>
  <c r="I166" i="17"/>
  <c r="Q166" i="17"/>
  <c r="C167" i="17"/>
  <c r="K167" i="17"/>
  <c r="S167" i="17"/>
  <c r="I170" i="17"/>
  <c r="Q170" i="17"/>
  <c r="C171" i="17"/>
  <c r="K171" i="17"/>
  <c r="S171" i="17"/>
  <c r="D175" i="17"/>
  <c r="V175" i="17"/>
  <c r="E178" i="17"/>
  <c r="M178" i="17"/>
  <c r="U178" i="17"/>
  <c r="H184" i="17"/>
  <c r="T184" i="17"/>
  <c r="J190" i="17"/>
  <c r="T190" i="17"/>
  <c r="F203" i="17"/>
  <c r="R203" i="17"/>
  <c r="R209" i="17"/>
  <c r="B217" i="17"/>
  <c r="J217" i="17"/>
  <c r="R217" i="17"/>
  <c r="K240" i="17"/>
  <c r="B175" i="18"/>
  <c r="B167" i="18"/>
  <c r="B163" i="18"/>
  <c r="B172" i="18"/>
  <c r="B168" i="18"/>
  <c r="B164" i="18"/>
  <c r="B174" i="18"/>
  <c r="B170" i="18"/>
  <c r="B162" i="18"/>
  <c r="R175" i="18"/>
  <c r="R167" i="18"/>
  <c r="R163" i="18"/>
  <c r="R172" i="18"/>
  <c r="R168" i="18"/>
  <c r="R164" i="18"/>
  <c r="B226" i="18"/>
  <c r="J226" i="18"/>
  <c r="R226" i="18"/>
  <c r="D235" i="18"/>
  <c r="L235" i="18"/>
  <c r="T235" i="18"/>
  <c r="F237" i="18"/>
  <c r="N237" i="18"/>
  <c r="V237" i="18"/>
  <c r="H246" i="18"/>
  <c r="P246" i="18"/>
  <c r="B248" i="18"/>
  <c r="J248" i="18"/>
  <c r="R248" i="18"/>
  <c r="B161" i="18"/>
  <c r="R169" i="18"/>
  <c r="D197" i="18"/>
  <c r="L197" i="18"/>
  <c r="T197" i="18"/>
  <c r="H197" i="18"/>
  <c r="P197" i="18"/>
  <c r="B5" i="17"/>
  <c r="B171" i="17" s="1"/>
  <c r="J5" i="17"/>
  <c r="J171" i="17" s="1"/>
  <c r="R5" i="17"/>
  <c r="R171" i="17" s="1"/>
  <c r="B240" i="17"/>
  <c r="J240" i="17"/>
  <c r="R240" i="17"/>
  <c r="D248" i="17"/>
  <c r="D209" i="17"/>
  <c r="L248" i="17"/>
  <c r="L209" i="17"/>
  <c r="T248" i="17"/>
  <c r="T209" i="17"/>
  <c r="D163" i="17"/>
  <c r="L163" i="17"/>
  <c r="T163" i="17"/>
  <c r="F164" i="17"/>
  <c r="N164" i="17"/>
  <c r="V164" i="17"/>
  <c r="F168" i="17"/>
  <c r="N168" i="17"/>
  <c r="V168" i="17"/>
  <c r="D171" i="17"/>
  <c r="L171" i="17"/>
  <c r="T171" i="17"/>
  <c r="N172" i="17"/>
  <c r="K184" i="17"/>
  <c r="U184" i="17"/>
  <c r="W190" i="17"/>
  <c r="G203" i="17"/>
  <c r="S209" i="17"/>
  <c r="O229" i="17"/>
  <c r="W229" i="17"/>
  <c r="C226" i="18"/>
  <c r="K226" i="18"/>
  <c r="S226" i="18"/>
  <c r="G237" i="18"/>
  <c r="O237" i="18"/>
  <c r="W237" i="18"/>
  <c r="Q246" i="18"/>
  <c r="B173" i="18"/>
  <c r="D178" i="18"/>
  <c r="L178" i="18"/>
  <c r="T178" i="18"/>
  <c r="E191" i="19"/>
  <c r="E187" i="19"/>
  <c r="E183" i="19"/>
  <c r="E229" i="19"/>
  <c r="E188" i="19"/>
  <c r="E192" i="19"/>
  <c r="E185" i="19"/>
  <c r="W171" i="19"/>
  <c r="O183" i="19"/>
  <c r="H161" i="18"/>
  <c r="P161" i="18"/>
  <c r="H165" i="18"/>
  <c r="P165" i="18"/>
  <c r="B166" i="18"/>
  <c r="J166" i="18"/>
  <c r="R166" i="18"/>
  <c r="P169" i="18"/>
  <c r="H173" i="18"/>
  <c r="P173" i="18"/>
  <c r="B184" i="18"/>
  <c r="J184" i="18"/>
  <c r="R184" i="18"/>
  <c r="F190" i="18"/>
  <c r="N190" i="18"/>
  <c r="V190" i="18"/>
  <c r="H209" i="18"/>
  <c r="P209" i="18"/>
  <c r="F223" i="18"/>
  <c r="N223" i="18"/>
  <c r="V223" i="18"/>
  <c r="I246" i="18"/>
  <c r="R246" i="18"/>
  <c r="I248" i="18"/>
  <c r="T248" i="18"/>
  <c r="K217" i="19"/>
  <c r="U217" i="19"/>
  <c r="H226" i="19"/>
  <c r="P226" i="19"/>
  <c r="M191" i="19"/>
  <c r="M187" i="19"/>
  <c r="M183" i="19"/>
  <c r="M229" i="19"/>
  <c r="B61" i="19"/>
  <c r="B184" i="19" s="1"/>
  <c r="B235" i="19"/>
  <c r="J61" i="19"/>
  <c r="J190" i="19" s="1"/>
  <c r="J235" i="19"/>
  <c r="R61" i="19"/>
  <c r="R184" i="19" s="1"/>
  <c r="R235" i="19"/>
  <c r="D237" i="19"/>
  <c r="L237" i="19"/>
  <c r="T237" i="19"/>
  <c r="F203" i="19"/>
  <c r="F246" i="19"/>
  <c r="N203" i="19"/>
  <c r="N246" i="19"/>
  <c r="V203" i="19"/>
  <c r="V246" i="19"/>
  <c r="H209" i="19"/>
  <c r="H248" i="19"/>
  <c r="P209" i="19"/>
  <c r="P248" i="19"/>
  <c r="L165" i="19"/>
  <c r="E167" i="19"/>
  <c r="Q167" i="19"/>
  <c r="I168" i="19"/>
  <c r="U168" i="19"/>
  <c r="H188" i="19"/>
  <c r="E183" i="21"/>
  <c r="E205" i="21"/>
  <c r="M205" i="21"/>
  <c r="U205" i="21"/>
  <c r="I161" i="18"/>
  <c r="Q161" i="18"/>
  <c r="E163" i="18"/>
  <c r="M163" i="18"/>
  <c r="U163" i="18"/>
  <c r="I165" i="18"/>
  <c r="E167" i="18"/>
  <c r="M167" i="18"/>
  <c r="U167" i="18"/>
  <c r="I169" i="18"/>
  <c r="Q169" i="18"/>
  <c r="E171" i="18"/>
  <c r="M171" i="18"/>
  <c r="U171" i="18"/>
  <c r="I173" i="18"/>
  <c r="Q173" i="18"/>
  <c r="E175" i="18"/>
  <c r="M175" i="18"/>
  <c r="U175" i="18"/>
  <c r="C184" i="18"/>
  <c r="K184" i="18"/>
  <c r="S184" i="18"/>
  <c r="G190" i="18"/>
  <c r="O190" i="18"/>
  <c r="W190" i="18"/>
  <c r="E203" i="18"/>
  <c r="M203" i="18"/>
  <c r="U203" i="18"/>
  <c r="Q209" i="18"/>
  <c r="G223" i="18"/>
  <c r="O223" i="18"/>
  <c r="W223" i="18"/>
  <c r="E235" i="18"/>
  <c r="M235" i="18"/>
  <c r="U235" i="18"/>
  <c r="I237" i="18"/>
  <c r="Q237" i="18"/>
  <c r="J246" i="18"/>
  <c r="S246" i="18"/>
  <c r="U248" i="18"/>
  <c r="L217" i="19"/>
  <c r="L172" i="19"/>
  <c r="L168" i="19"/>
  <c r="L167" i="19"/>
  <c r="I226" i="19"/>
  <c r="Q226" i="19"/>
  <c r="D61" i="19"/>
  <c r="C235" i="19"/>
  <c r="K235" i="19"/>
  <c r="S235" i="19"/>
  <c r="E237" i="19"/>
  <c r="M237" i="19"/>
  <c r="U237" i="19"/>
  <c r="G246" i="19"/>
  <c r="O246" i="19"/>
  <c r="W246" i="19"/>
  <c r="I209" i="19"/>
  <c r="I248" i="19"/>
  <c r="Q209" i="19"/>
  <c r="Q248" i="19"/>
  <c r="G167" i="19"/>
  <c r="K172" i="19"/>
  <c r="K160" i="19" s="1"/>
  <c r="I188" i="19"/>
  <c r="C191" i="19"/>
  <c r="S191" i="19"/>
  <c r="M192" i="19"/>
  <c r="C5" i="18"/>
  <c r="K5" i="18"/>
  <c r="S5" i="18"/>
  <c r="S171" i="18" s="1"/>
  <c r="G248" i="18"/>
  <c r="O248" i="18"/>
  <c r="W248" i="18"/>
  <c r="E162" i="18"/>
  <c r="M162" i="18"/>
  <c r="U162" i="18"/>
  <c r="I164" i="18"/>
  <c r="Q164" i="18"/>
  <c r="E166" i="18"/>
  <c r="M166" i="18"/>
  <c r="U166" i="18"/>
  <c r="I168" i="18"/>
  <c r="Q168" i="18"/>
  <c r="E170" i="18"/>
  <c r="M170" i="18"/>
  <c r="U170" i="18"/>
  <c r="G171" i="18"/>
  <c r="O171" i="18"/>
  <c r="W171" i="18"/>
  <c r="I172" i="18"/>
  <c r="E174" i="18"/>
  <c r="M174" i="18"/>
  <c r="U174" i="18"/>
  <c r="E217" i="18"/>
  <c r="M217" i="18"/>
  <c r="U217" i="18"/>
  <c r="I223" i="18"/>
  <c r="Q223" i="18"/>
  <c r="G235" i="18"/>
  <c r="O235" i="18"/>
  <c r="W235" i="18"/>
  <c r="C237" i="18"/>
  <c r="K237" i="18"/>
  <c r="S237" i="18"/>
  <c r="C246" i="18"/>
  <c r="M248" i="18"/>
  <c r="D217" i="19"/>
  <c r="D172" i="19"/>
  <c r="D168" i="19"/>
  <c r="D167" i="19"/>
  <c r="C226" i="19"/>
  <c r="K226" i="19"/>
  <c r="S226" i="19"/>
  <c r="G229" i="19"/>
  <c r="G192" i="19"/>
  <c r="G188" i="19"/>
  <c r="E235" i="19"/>
  <c r="M235" i="19"/>
  <c r="U235" i="19"/>
  <c r="G237" i="19"/>
  <c r="O237" i="19"/>
  <c r="W237" i="19"/>
  <c r="I246" i="19"/>
  <c r="Q246" i="19"/>
  <c r="C248" i="19"/>
  <c r="C209" i="19"/>
  <c r="K248" i="19"/>
  <c r="K209" i="19"/>
  <c r="S248" i="19"/>
  <c r="S209" i="19"/>
  <c r="D160" i="19"/>
  <c r="E165" i="19"/>
  <c r="I167" i="19"/>
  <c r="D169" i="19"/>
  <c r="Q169" i="19"/>
  <c r="K171" i="19"/>
  <c r="O172" i="19"/>
  <c r="C187" i="19"/>
  <c r="S187" i="19"/>
  <c r="M188" i="19"/>
  <c r="M190" i="19"/>
  <c r="G191" i="19"/>
  <c r="W191" i="19"/>
  <c r="Q192" i="19"/>
  <c r="Q203" i="19"/>
  <c r="H163" i="18"/>
  <c r="P163" i="18"/>
  <c r="F166" i="18"/>
  <c r="V166" i="18"/>
  <c r="H167" i="18"/>
  <c r="P167" i="18"/>
  <c r="H171" i="18"/>
  <c r="P171" i="18"/>
  <c r="H175" i="18"/>
  <c r="P175" i="18"/>
  <c r="H203" i="18"/>
  <c r="P203" i="18"/>
  <c r="D209" i="18"/>
  <c r="D237" i="18"/>
  <c r="L237" i="18"/>
  <c r="T237" i="18"/>
  <c r="E217" i="19"/>
  <c r="P172" i="19"/>
  <c r="P168" i="19"/>
  <c r="P173" i="19"/>
  <c r="P169" i="19"/>
  <c r="D226" i="19"/>
  <c r="L226" i="19"/>
  <c r="T226" i="19"/>
  <c r="H191" i="19"/>
  <c r="H187" i="19"/>
  <c r="H183" i="19"/>
  <c r="H178" i="19" s="1"/>
  <c r="H229" i="19"/>
  <c r="H185" i="19"/>
  <c r="F235" i="19"/>
  <c r="F184" i="19"/>
  <c r="F61" i="19"/>
  <c r="N235" i="19"/>
  <c r="N61" i="19"/>
  <c r="N190" i="19" s="1"/>
  <c r="V235" i="19"/>
  <c r="V61" i="19"/>
  <c r="H237" i="19"/>
  <c r="H190" i="19"/>
  <c r="P237" i="19"/>
  <c r="P190" i="19"/>
  <c r="B246" i="19"/>
  <c r="B203" i="19"/>
  <c r="J246" i="19"/>
  <c r="J203" i="19"/>
  <c r="R246" i="19"/>
  <c r="R203" i="19"/>
  <c r="D248" i="19"/>
  <c r="D209" i="19"/>
  <c r="L248" i="19"/>
  <c r="L209" i="19"/>
  <c r="T248" i="19"/>
  <c r="T209" i="19"/>
  <c r="G165" i="19"/>
  <c r="Q165" i="19"/>
  <c r="Q160" i="19" s="1"/>
  <c r="K167" i="19"/>
  <c r="O168" i="19"/>
  <c r="E169" i="19"/>
  <c r="T173" i="19"/>
  <c r="C183" i="19"/>
  <c r="S183" i="19"/>
  <c r="S178" i="19" s="1"/>
  <c r="M184" i="19"/>
  <c r="G185" i="19"/>
  <c r="W185" i="19"/>
  <c r="O190" i="19"/>
  <c r="C192" i="19"/>
  <c r="S192" i="19"/>
  <c r="W203" i="19"/>
  <c r="V194" i="21"/>
  <c r="G246" i="18"/>
  <c r="O246" i="18"/>
  <c r="W246" i="18"/>
  <c r="E161" i="18"/>
  <c r="M161" i="18"/>
  <c r="U161" i="18"/>
  <c r="I163" i="18"/>
  <c r="Q163" i="18"/>
  <c r="E165" i="18"/>
  <c r="M165" i="18"/>
  <c r="U165" i="18"/>
  <c r="G166" i="18"/>
  <c r="O166" i="18"/>
  <c r="W166" i="18"/>
  <c r="I167" i="18"/>
  <c r="Q167" i="18"/>
  <c r="E169" i="18"/>
  <c r="M169" i="18"/>
  <c r="U169" i="18"/>
  <c r="I171" i="18"/>
  <c r="Q171" i="18"/>
  <c r="E173" i="18"/>
  <c r="M173" i="18"/>
  <c r="U173" i="18"/>
  <c r="I175" i="18"/>
  <c r="Q175" i="18"/>
  <c r="Q203" i="18"/>
  <c r="E209" i="18"/>
  <c r="I235" i="18"/>
  <c r="Q235" i="18"/>
  <c r="E237" i="18"/>
  <c r="M237" i="18"/>
  <c r="U237" i="18"/>
  <c r="Q217" i="19"/>
  <c r="E226" i="19"/>
  <c r="M226" i="19"/>
  <c r="U226" i="19"/>
  <c r="I229" i="19"/>
  <c r="I185" i="19"/>
  <c r="T61" i="19"/>
  <c r="T190" i="19" s="1"/>
  <c r="G184" i="19"/>
  <c r="G235" i="19"/>
  <c r="O184" i="19"/>
  <c r="O235" i="19"/>
  <c r="W184" i="19"/>
  <c r="W235" i="19"/>
  <c r="I237" i="19"/>
  <c r="Q237" i="19"/>
  <c r="C203" i="19"/>
  <c r="C246" i="19"/>
  <c r="K203" i="19"/>
  <c r="K246" i="19"/>
  <c r="S203" i="19"/>
  <c r="S246" i="19"/>
  <c r="E248" i="19"/>
  <c r="E209" i="19"/>
  <c r="M248" i="19"/>
  <c r="M209" i="19"/>
  <c r="U248" i="19"/>
  <c r="U209" i="19"/>
  <c r="Q168" i="19"/>
  <c r="G169" i="19"/>
  <c r="T169" i="19"/>
  <c r="E172" i="19"/>
  <c r="I173" i="19"/>
  <c r="U173" i="19"/>
  <c r="G187" i="19"/>
  <c r="W187" i="19"/>
  <c r="Q188" i="19"/>
  <c r="Q190" i="19"/>
  <c r="Q132" i="21"/>
  <c r="F194" i="21"/>
  <c r="H205" i="21"/>
  <c r="H162" i="18"/>
  <c r="P162" i="18"/>
  <c r="H170" i="18"/>
  <c r="P170" i="18"/>
  <c r="B171" i="18"/>
  <c r="J171" i="18"/>
  <c r="R171" i="18"/>
  <c r="H174" i="18"/>
  <c r="P174" i="18"/>
  <c r="H172" i="19"/>
  <c r="H160" i="19" s="1"/>
  <c r="H168" i="19"/>
  <c r="H173" i="19"/>
  <c r="H169" i="19"/>
  <c r="S5" i="19"/>
  <c r="S171" i="19" s="1"/>
  <c r="F226" i="19"/>
  <c r="F5" i="19"/>
  <c r="F171" i="19" s="1"/>
  <c r="N226" i="19"/>
  <c r="N5" i="19"/>
  <c r="N171" i="19"/>
  <c r="V226" i="19"/>
  <c r="V5" i="19"/>
  <c r="V171" i="19" s="1"/>
  <c r="K61" i="19"/>
  <c r="U61" i="19"/>
  <c r="U190" i="19" s="1"/>
  <c r="H235" i="19"/>
  <c r="P235" i="19"/>
  <c r="B237" i="19"/>
  <c r="J237" i="19"/>
  <c r="R237" i="19"/>
  <c r="F248" i="19"/>
  <c r="N248" i="19"/>
  <c r="V248" i="19"/>
  <c r="I165" i="19"/>
  <c r="I160" i="19" s="1"/>
  <c r="O167" i="19"/>
  <c r="E168" i="19"/>
  <c r="U169" i="19"/>
  <c r="C171" i="19"/>
  <c r="P171" i="19"/>
  <c r="G172" i="19"/>
  <c r="K173" i="19"/>
  <c r="G183" i="19"/>
  <c r="I187" i="19"/>
  <c r="C188" i="19"/>
  <c r="S188" i="19"/>
  <c r="H192" i="19"/>
  <c r="S183" i="21"/>
  <c r="O194" i="21"/>
  <c r="C248" i="18"/>
  <c r="K248" i="18"/>
  <c r="S248" i="18"/>
  <c r="I162" i="18"/>
  <c r="Q162" i="18"/>
  <c r="E164" i="18"/>
  <c r="M164" i="18"/>
  <c r="U164" i="18"/>
  <c r="E168" i="18"/>
  <c r="M168" i="18"/>
  <c r="U168" i="18"/>
  <c r="I170" i="18"/>
  <c r="Q170" i="18"/>
  <c r="C171" i="18"/>
  <c r="K171" i="18"/>
  <c r="I174" i="18"/>
  <c r="Q174" i="18"/>
  <c r="G209" i="18"/>
  <c r="O209" i="18"/>
  <c r="W209" i="18"/>
  <c r="I217" i="19"/>
  <c r="T217" i="19"/>
  <c r="T172" i="19"/>
  <c r="T168" i="19"/>
  <c r="T167" i="19"/>
  <c r="G226" i="19"/>
  <c r="O226" i="19"/>
  <c r="W226" i="19"/>
  <c r="L61" i="19"/>
  <c r="W229" i="19"/>
  <c r="W192" i="19"/>
  <c r="W188" i="19"/>
  <c r="I235" i="19"/>
  <c r="Q235" i="19"/>
  <c r="C190" i="19"/>
  <c r="C237" i="19"/>
  <c r="K190" i="19"/>
  <c r="K237" i="19"/>
  <c r="S190" i="19"/>
  <c r="S237" i="19"/>
  <c r="E203" i="19"/>
  <c r="E246" i="19"/>
  <c r="M203" i="19"/>
  <c r="M246" i="19"/>
  <c r="U203" i="19"/>
  <c r="U246" i="19"/>
  <c r="G209" i="19"/>
  <c r="G248" i="19"/>
  <c r="O209" i="19"/>
  <c r="O248" i="19"/>
  <c r="W209" i="19"/>
  <c r="W248" i="19"/>
  <c r="K165" i="19"/>
  <c r="U165" i="19"/>
  <c r="P167" i="19"/>
  <c r="P160" i="19" s="1"/>
  <c r="G168" i="19"/>
  <c r="K169" i="19"/>
  <c r="E171" i="19"/>
  <c r="Q171" i="19"/>
  <c r="I172" i="19"/>
  <c r="U172" i="19"/>
  <c r="L173" i="19"/>
  <c r="I183" i="19"/>
  <c r="I178" i="19" s="1"/>
  <c r="C184" i="19"/>
  <c r="S184" i="19"/>
  <c r="M185" i="19"/>
  <c r="E190" i="19"/>
  <c r="I192" i="19"/>
  <c r="O197" i="19"/>
  <c r="W197" i="19"/>
  <c r="K132" i="21"/>
  <c r="N194" i="21"/>
  <c r="I51" i="20"/>
  <c r="Q51" i="20"/>
  <c r="E69" i="20"/>
  <c r="M69" i="20"/>
  <c r="J70" i="20"/>
  <c r="S70" i="20"/>
  <c r="O71" i="20"/>
  <c r="K78" i="20"/>
  <c r="K169" i="4" s="1"/>
  <c r="G79" i="20"/>
  <c r="G170" i="4" s="1"/>
  <c r="C141" i="21"/>
  <c r="C132" i="21" s="1"/>
  <c r="L141" i="21"/>
  <c r="L132" i="21" s="1"/>
  <c r="U141" i="21"/>
  <c r="U132" i="21" s="1"/>
  <c r="E153" i="21"/>
  <c r="N153" i="21"/>
  <c r="W153" i="21"/>
  <c r="H157" i="21"/>
  <c r="Q157" i="21"/>
  <c r="I160" i="21"/>
  <c r="S160" i="21"/>
  <c r="H171" i="21"/>
  <c r="Q171" i="21"/>
  <c r="B175" i="21"/>
  <c r="K175" i="21"/>
  <c r="U175" i="21"/>
  <c r="K192" i="21"/>
  <c r="K183" i="21" s="1"/>
  <c r="T192" i="21"/>
  <c r="T183" i="21" s="1"/>
  <c r="I201" i="21"/>
  <c r="I194" i="21" s="1"/>
  <c r="G202" i="21"/>
  <c r="S202" i="21"/>
  <c r="S194" i="21" s="1"/>
  <c r="G203" i="21"/>
  <c r="Q203" i="21"/>
  <c r="Q194" i="21" s="1"/>
  <c r="I211" i="21"/>
  <c r="I205" i="21" s="1"/>
  <c r="V211" i="21"/>
  <c r="V205" i="21" s="1"/>
  <c r="O213" i="21"/>
  <c r="E141" i="22"/>
  <c r="E132" i="22" s="1"/>
  <c r="E192" i="22"/>
  <c r="M141" i="22"/>
  <c r="M132" i="22" s="1"/>
  <c r="M192" i="22"/>
  <c r="U141" i="22"/>
  <c r="U132" i="22" s="1"/>
  <c r="U192" i="22"/>
  <c r="G153" i="22"/>
  <c r="G201" i="22"/>
  <c r="O153" i="22"/>
  <c r="O201" i="22"/>
  <c r="W153" i="22"/>
  <c r="W201" i="22"/>
  <c r="I157" i="22"/>
  <c r="I202" i="22"/>
  <c r="Q157" i="22"/>
  <c r="Q202" i="22"/>
  <c r="C203" i="22"/>
  <c r="C160" i="22"/>
  <c r="K203" i="22"/>
  <c r="K160" i="22"/>
  <c r="S203" i="22"/>
  <c r="S160" i="22"/>
  <c r="E211" i="22"/>
  <c r="M211" i="22"/>
  <c r="U211" i="22"/>
  <c r="G213" i="22"/>
  <c r="O213" i="22"/>
  <c r="W213" i="22"/>
  <c r="C132" i="22"/>
  <c r="E143" i="23"/>
  <c r="E139" i="23"/>
  <c r="E137" i="23"/>
  <c r="E132" i="23" s="1"/>
  <c r="E144" i="23"/>
  <c r="E140" i="23"/>
  <c r="M143" i="23"/>
  <c r="M139" i="23"/>
  <c r="M137" i="23"/>
  <c r="M144" i="23"/>
  <c r="M140" i="23"/>
  <c r="U143" i="23"/>
  <c r="U139" i="23"/>
  <c r="U137" i="23"/>
  <c r="U144" i="23"/>
  <c r="U140" i="23"/>
  <c r="H157" i="23"/>
  <c r="D171" i="19"/>
  <c r="L171" i="19"/>
  <c r="T171" i="19"/>
  <c r="H203" i="19"/>
  <c r="P203" i="19"/>
  <c r="D246" i="19"/>
  <c r="L246" i="19"/>
  <c r="T246" i="19"/>
  <c r="B51" i="20"/>
  <c r="J51" i="20"/>
  <c r="R51" i="20"/>
  <c r="N69" i="20"/>
  <c r="C78" i="20"/>
  <c r="C169" i="4" s="1"/>
  <c r="D141" i="21"/>
  <c r="D132" i="21" s="1"/>
  <c r="M141" i="21"/>
  <c r="M132" i="21" s="1"/>
  <c r="V141" i="21"/>
  <c r="F153" i="21"/>
  <c r="O153" i="21"/>
  <c r="I157" i="21"/>
  <c r="R157" i="21"/>
  <c r="K160" i="21"/>
  <c r="T160" i="21"/>
  <c r="C175" i="21"/>
  <c r="M175" i="21"/>
  <c r="V175" i="21"/>
  <c r="J201" i="21"/>
  <c r="T202" i="21"/>
  <c r="T194" i="21" s="1"/>
  <c r="K211" i="21"/>
  <c r="K205" i="21" s="1"/>
  <c r="W211" i="21"/>
  <c r="W205" i="21" s="1"/>
  <c r="P213" i="21"/>
  <c r="P205" i="21" s="1"/>
  <c r="F192" i="22"/>
  <c r="N192" i="22"/>
  <c r="V192" i="22"/>
  <c r="B202" i="22"/>
  <c r="J202" i="22"/>
  <c r="R202" i="22"/>
  <c r="D203" i="22"/>
  <c r="L203" i="22"/>
  <c r="T203" i="22"/>
  <c r="H213" i="22"/>
  <c r="P213" i="22"/>
  <c r="I179" i="23"/>
  <c r="I176" i="23"/>
  <c r="I172" i="23"/>
  <c r="I170" i="23"/>
  <c r="Q179" i="23"/>
  <c r="Q176" i="23"/>
  <c r="Q172" i="23"/>
  <c r="Q170" i="23"/>
  <c r="C76" i="20"/>
  <c r="C167" i="4" s="1"/>
  <c r="P69" i="20"/>
  <c r="Q71" i="20"/>
  <c r="S79" i="20"/>
  <c r="S170" i="4" s="1"/>
  <c r="B203" i="21"/>
  <c r="B160" i="21"/>
  <c r="J203" i="21"/>
  <c r="J160" i="21"/>
  <c r="R203" i="21"/>
  <c r="R194" i="21" s="1"/>
  <c r="R160" i="21"/>
  <c r="E141" i="21"/>
  <c r="E132" i="21" s="1"/>
  <c r="N141" i="21"/>
  <c r="N132" i="21" s="1"/>
  <c r="W141" i="21"/>
  <c r="W132" i="21" s="1"/>
  <c r="G153" i="21"/>
  <c r="P153" i="21"/>
  <c r="J157" i="21"/>
  <c r="C160" i="21"/>
  <c r="L160" i="21"/>
  <c r="U160" i="21"/>
  <c r="S171" i="21"/>
  <c r="E175" i="21"/>
  <c r="N175" i="21"/>
  <c r="W175" i="21"/>
  <c r="D183" i="21"/>
  <c r="L183" i="21"/>
  <c r="U201" i="21"/>
  <c r="U194" i="21" s="1"/>
  <c r="K202" i="21"/>
  <c r="K194" i="21" s="1"/>
  <c r="L211" i="21"/>
  <c r="R213" i="21"/>
  <c r="R205" i="21" s="1"/>
  <c r="G192" i="22"/>
  <c r="O192" i="22"/>
  <c r="W192" i="22"/>
  <c r="C202" i="22"/>
  <c r="K202" i="22"/>
  <c r="S202" i="22"/>
  <c r="E203" i="22"/>
  <c r="M203" i="22"/>
  <c r="U203" i="22"/>
  <c r="G211" i="22"/>
  <c r="O211" i="22"/>
  <c r="W211" i="22"/>
  <c r="I213" i="22"/>
  <c r="Q213" i="22"/>
  <c r="H151" i="23"/>
  <c r="H155" i="23"/>
  <c r="H154" i="23"/>
  <c r="H158" i="23"/>
  <c r="H161" i="23"/>
  <c r="H163" i="23"/>
  <c r="P163" i="23"/>
  <c r="P151" i="23"/>
  <c r="P155" i="23"/>
  <c r="P154" i="23"/>
  <c r="P158" i="23"/>
  <c r="P161" i="23"/>
  <c r="D151" i="23"/>
  <c r="D155" i="23"/>
  <c r="D154" i="23"/>
  <c r="D158" i="23"/>
  <c r="D161" i="23"/>
  <c r="D157" i="23"/>
  <c r="J194" i="23"/>
  <c r="B190" i="19"/>
  <c r="F209" i="19"/>
  <c r="N209" i="19"/>
  <c r="V209" i="19"/>
  <c r="F237" i="19"/>
  <c r="N237" i="19"/>
  <c r="V237" i="19"/>
  <c r="B248" i="19"/>
  <c r="J248" i="19"/>
  <c r="R248" i="19"/>
  <c r="D51" i="20"/>
  <c r="L51" i="20"/>
  <c r="T51" i="20"/>
  <c r="H69" i="20"/>
  <c r="I71" i="20"/>
  <c r="K79" i="20"/>
  <c r="K170" i="4" s="1"/>
  <c r="V132" i="21"/>
  <c r="F141" i="21"/>
  <c r="F132" i="21" s="1"/>
  <c r="O141" i="21"/>
  <c r="O132" i="21" s="1"/>
  <c r="H153" i="21"/>
  <c r="Q153" i="21"/>
  <c r="B157" i="21"/>
  <c r="D160" i="21"/>
  <c r="M160" i="21"/>
  <c r="V160" i="21"/>
  <c r="H165" i="21"/>
  <c r="P165" i="21"/>
  <c r="U171" i="21"/>
  <c r="F175" i="21"/>
  <c r="B201" i="21"/>
  <c r="B194" i="21" s="1"/>
  <c r="L202" i="21"/>
  <c r="L194" i="21" s="1"/>
  <c r="C211" i="21"/>
  <c r="C205" i="21" s="1"/>
  <c r="G213" i="21"/>
  <c r="G205" i="21" s="1"/>
  <c r="S213" i="21"/>
  <c r="S205" i="21" s="1"/>
  <c r="H192" i="22"/>
  <c r="H141" i="22"/>
  <c r="P192" i="22"/>
  <c r="P141" i="22"/>
  <c r="P132" i="22" s="1"/>
  <c r="B201" i="22"/>
  <c r="B153" i="22"/>
  <c r="J201" i="22"/>
  <c r="J153" i="22"/>
  <c r="R201" i="22"/>
  <c r="R153" i="22"/>
  <c r="D202" i="22"/>
  <c r="D157" i="22"/>
  <c r="L202" i="22"/>
  <c r="L157" i="22"/>
  <c r="T202" i="22"/>
  <c r="T157" i="22"/>
  <c r="F203" i="22"/>
  <c r="F160" i="22"/>
  <c r="N203" i="22"/>
  <c r="N160" i="22"/>
  <c r="V203" i="22"/>
  <c r="V160" i="22"/>
  <c r="H171" i="22"/>
  <c r="H211" i="22"/>
  <c r="B213" i="22"/>
  <c r="J213" i="22"/>
  <c r="R213" i="22"/>
  <c r="Q183" i="23"/>
  <c r="E51" i="20"/>
  <c r="M51" i="20"/>
  <c r="U51" i="20"/>
  <c r="W70" i="20"/>
  <c r="S77" i="20"/>
  <c r="S168" i="4" s="1"/>
  <c r="C79" i="20"/>
  <c r="C170" i="4" s="1"/>
  <c r="G141" i="21"/>
  <c r="G132" i="21" s="1"/>
  <c r="R153" i="21"/>
  <c r="C157" i="21"/>
  <c r="M157" i="21"/>
  <c r="E160" i="21"/>
  <c r="N160" i="21"/>
  <c r="W160" i="21"/>
  <c r="M171" i="21"/>
  <c r="P192" i="21"/>
  <c r="P183" i="21" s="1"/>
  <c r="C201" i="21"/>
  <c r="C194" i="21" s="1"/>
  <c r="M201" i="21"/>
  <c r="M194" i="21" s="1"/>
  <c r="D211" i="21"/>
  <c r="D205" i="21" s="1"/>
  <c r="O211" i="21"/>
  <c r="I192" i="22"/>
  <c r="Q192" i="22"/>
  <c r="C201" i="22"/>
  <c r="K201" i="22"/>
  <c r="S201" i="22"/>
  <c r="E202" i="22"/>
  <c r="M202" i="22"/>
  <c r="U202" i="22"/>
  <c r="G203" i="22"/>
  <c r="O203" i="22"/>
  <c r="W203" i="22"/>
  <c r="C213" i="22"/>
  <c r="K213" i="22"/>
  <c r="S213" i="22"/>
  <c r="R194" i="23"/>
  <c r="F183" i="23"/>
  <c r="V183" i="23"/>
  <c r="N205" i="23"/>
  <c r="O70" i="20"/>
  <c r="F160" i="21"/>
  <c r="E171" i="21"/>
  <c r="Q175" i="21"/>
  <c r="H192" i="21"/>
  <c r="H183" i="21" s="1"/>
  <c r="H194" i="21"/>
  <c r="P194" i="21"/>
  <c r="D202" i="21"/>
  <c r="D194" i="21" s="1"/>
  <c r="J213" i="21"/>
  <c r="J205" i="21" s="1"/>
  <c r="B192" i="22"/>
  <c r="B141" i="22"/>
  <c r="B132" i="22" s="1"/>
  <c r="J192" i="22"/>
  <c r="J141" i="22"/>
  <c r="J132" i="22" s="1"/>
  <c r="R192" i="22"/>
  <c r="R141" i="22"/>
  <c r="R132" i="22" s="1"/>
  <c r="D153" i="22"/>
  <c r="D201" i="22"/>
  <c r="L153" i="22"/>
  <c r="L201" i="22"/>
  <c r="T153" i="22"/>
  <c r="T201" i="22"/>
  <c r="F157" i="22"/>
  <c r="F202" i="22"/>
  <c r="N157" i="22"/>
  <c r="N202" i="22"/>
  <c r="V157" i="22"/>
  <c r="V202" i="22"/>
  <c r="H203" i="22"/>
  <c r="H160" i="22"/>
  <c r="P203" i="22"/>
  <c r="P160" i="22"/>
  <c r="B211" i="22"/>
  <c r="B171" i="22"/>
  <c r="J211" i="22"/>
  <c r="J171" i="22"/>
  <c r="R211" i="22"/>
  <c r="R171" i="22"/>
  <c r="D213" i="22"/>
  <c r="D175" i="22"/>
  <c r="L213" i="22"/>
  <c r="L175" i="22"/>
  <c r="T213" i="22"/>
  <c r="T175" i="22"/>
  <c r="H132" i="22"/>
  <c r="D132" i="22"/>
  <c r="L132" i="22"/>
  <c r="T132" i="22"/>
  <c r="C69" i="20"/>
  <c r="G70" i="20"/>
  <c r="O157" i="21"/>
  <c r="F171" i="21"/>
  <c r="I175" i="21"/>
  <c r="C192" i="22"/>
  <c r="C141" i="22"/>
  <c r="K192" i="22"/>
  <c r="K141" i="22"/>
  <c r="K132" i="22" s="1"/>
  <c r="S192" i="22"/>
  <c r="S141" i="22"/>
  <c r="S132" i="22" s="1"/>
  <c r="E153" i="22"/>
  <c r="E201" i="22"/>
  <c r="M153" i="22"/>
  <c r="M201" i="22"/>
  <c r="U153" i="22"/>
  <c r="U201" i="22"/>
  <c r="G157" i="22"/>
  <c r="G202" i="22"/>
  <c r="I203" i="22"/>
  <c r="Q203" i="22"/>
  <c r="C211" i="22"/>
  <c r="K211" i="22"/>
  <c r="S211" i="22"/>
  <c r="E213" i="22"/>
  <c r="M213" i="22"/>
  <c r="U213" i="22"/>
  <c r="V205" i="23"/>
  <c r="N183" i="23"/>
  <c r="D69" i="20"/>
  <c r="U69" i="20"/>
  <c r="V153" i="21"/>
  <c r="P157" i="21"/>
  <c r="G171" i="21"/>
  <c r="P171" i="21"/>
  <c r="L205" i="21"/>
  <c r="F205" i="21"/>
  <c r="N205" i="21"/>
  <c r="T211" i="21"/>
  <c r="T205" i="21" s="1"/>
  <c r="B203" i="22"/>
  <c r="J203" i="22"/>
  <c r="R203" i="22"/>
  <c r="D211" i="22"/>
  <c r="L211" i="22"/>
  <c r="T211" i="22"/>
  <c r="F213" i="22"/>
  <c r="N213" i="22"/>
  <c r="V213" i="22"/>
  <c r="F141" i="22"/>
  <c r="F132" i="22" s="1"/>
  <c r="N141" i="22"/>
  <c r="N132" i="22" s="1"/>
  <c r="V141" i="22"/>
  <c r="V132" i="22" s="1"/>
  <c r="B157" i="22"/>
  <c r="J157" i="22"/>
  <c r="R157" i="22"/>
  <c r="B175" i="22"/>
  <c r="J175" i="22"/>
  <c r="R175" i="22"/>
  <c r="D192" i="22"/>
  <c r="L192" i="22"/>
  <c r="T192" i="22"/>
  <c r="F211" i="22"/>
  <c r="N211" i="22"/>
  <c r="V211" i="22"/>
  <c r="I48" i="23"/>
  <c r="I153" i="23" s="1"/>
  <c r="Q48" i="23"/>
  <c r="C153" i="23"/>
  <c r="K153" i="23"/>
  <c r="S153" i="23"/>
  <c r="E213" i="23"/>
  <c r="M213" i="23"/>
  <c r="U213" i="23"/>
  <c r="V137" i="23"/>
  <c r="V132" i="23" s="1"/>
  <c r="B139" i="23"/>
  <c r="W139" i="23"/>
  <c r="V140" i="23"/>
  <c r="K141" i="23"/>
  <c r="V141" i="23"/>
  <c r="B143" i="23"/>
  <c r="W143" i="23"/>
  <c r="V144" i="23"/>
  <c r="V155" i="23"/>
  <c r="N157" i="23"/>
  <c r="C158" i="23"/>
  <c r="N158" i="23"/>
  <c r="D160" i="23"/>
  <c r="O160" i="23"/>
  <c r="N161" i="23"/>
  <c r="D171" i="23"/>
  <c r="O171" i="23"/>
  <c r="D172" i="23"/>
  <c r="N172" i="23"/>
  <c r="T175" i="23"/>
  <c r="C201" i="23"/>
  <c r="B202" i="23"/>
  <c r="B194" i="23" s="1"/>
  <c r="B203" i="23"/>
  <c r="K98" i="25"/>
  <c r="D110" i="25"/>
  <c r="C153" i="22"/>
  <c r="K153" i="22"/>
  <c r="S153" i="22"/>
  <c r="I160" i="22"/>
  <c r="Q160" i="22"/>
  <c r="C171" i="22"/>
  <c r="K171" i="22"/>
  <c r="S171" i="22"/>
  <c r="C175" i="22"/>
  <c r="K175" i="22"/>
  <c r="S175" i="22"/>
  <c r="O202" i="22"/>
  <c r="W202" i="22"/>
  <c r="B48" i="23"/>
  <c r="B157" i="23" s="1"/>
  <c r="J48" i="23"/>
  <c r="J157" i="23" s="1"/>
  <c r="R48" i="23"/>
  <c r="R160" i="23" s="1"/>
  <c r="B99" i="23"/>
  <c r="J99" i="23"/>
  <c r="J175" i="23" s="1"/>
  <c r="R99" i="23"/>
  <c r="B137" i="23"/>
  <c r="C139" i="23"/>
  <c r="N139" i="23"/>
  <c r="B140" i="23"/>
  <c r="B141" i="23"/>
  <c r="L141" i="23"/>
  <c r="W141" i="23"/>
  <c r="C143" i="23"/>
  <c r="N143" i="23"/>
  <c r="V151" i="23"/>
  <c r="D153" i="23"/>
  <c r="N153" i="23"/>
  <c r="N154" i="23"/>
  <c r="P157" i="23"/>
  <c r="O158" i="23"/>
  <c r="F160" i="23"/>
  <c r="P160" i="23"/>
  <c r="F170" i="23"/>
  <c r="F171" i="23"/>
  <c r="V175" i="23"/>
  <c r="L176" i="23"/>
  <c r="G183" i="23"/>
  <c r="O183" i="23"/>
  <c r="W183" i="23"/>
  <c r="P192" i="23"/>
  <c r="P183" i="23" s="1"/>
  <c r="F201" i="23"/>
  <c r="F194" i="23" s="1"/>
  <c r="D203" i="23"/>
  <c r="G205" i="23"/>
  <c r="O205" i="23"/>
  <c r="W205" i="23"/>
  <c r="B160" i="22"/>
  <c r="J160" i="22"/>
  <c r="R160" i="22"/>
  <c r="D171" i="22"/>
  <c r="L171" i="22"/>
  <c r="T171" i="22"/>
  <c r="F201" i="22"/>
  <c r="N201" i="22"/>
  <c r="V201" i="22"/>
  <c r="H202" i="22"/>
  <c r="P202" i="22"/>
  <c r="P211" i="22"/>
  <c r="G144" i="23"/>
  <c r="G140" i="23"/>
  <c r="O144" i="23"/>
  <c r="O140" i="23"/>
  <c r="W144" i="23"/>
  <c r="W140" i="23"/>
  <c r="I192" i="23"/>
  <c r="I183" i="23" s="1"/>
  <c r="Q192" i="23"/>
  <c r="C163" i="23"/>
  <c r="C155" i="23"/>
  <c r="C151" i="23"/>
  <c r="C161" i="23"/>
  <c r="K163" i="23"/>
  <c r="K155" i="23"/>
  <c r="K151" i="23"/>
  <c r="K161" i="23"/>
  <c r="S163" i="23"/>
  <c r="S155" i="23"/>
  <c r="S151" i="23"/>
  <c r="S161" i="23"/>
  <c r="G202" i="23"/>
  <c r="G157" i="23"/>
  <c r="O202" i="23"/>
  <c r="O157" i="23"/>
  <c r="W202" i="23"/>
  <c r="W157" i="23"/>
  <c r="I203" i="23"/>
  <c r="I194" i="23" s="1"/>
  <c r="I160" i="23"/>
  <c r="Q203" i="23"/>
  <c r="Q194" i="23" s="1"/>
  <c r="Q160" i="23"/>
  <c r="C176" i="23"/>
  <c r="C172" i="23"/>
  <c r="C170" i="23"/>
  <c r="C179" i="23"/>
  <c r="K176" i="23"/>
  <c r="K172" i="23"/>
  <c r="K170" i="23"/>
  <c r="K179" i="23"/>
  <c r="S172" i="23"/>
  <c r="S170" i="23"/>
  <c r="S179" i="23"/>
  <c r="E211" i="23"/>
  <c r="E205" i="23" s="1"/>
  <c r="M211" i="23"/>
  <c r="M205" i="23" s="1"/>
  <c r="U211" i="23"/>
  <c r="N137" i="23"/>
  <c r="O139" i="23"/>
  <c r="N140" i="23"/>
  <c r="C141" i="23"/>
  <c r="N141" i="23"/>
  <c r="O143" i="23"/>
  <c r="P153" i="23"/>
  <c r="N155" i="23"/>
  <c r="F157" i="23"/>
  <c r="Q157" i="23"/>
  <c r="F158" i="23"/>
  <c r="G160" i="23"/>
  <c r="G171" i="23"/>
  <c r="F172" i="23"/>
  <c r="K175" i="23"/>
  <c r="N176" i="23"/>
  <c r="L179" i="23"/>
  <c r="H183" i="23"/>
  <c r="S192" i="23"/>
  <c r="S183" i="23" s="1"/>
  <c r="H201" i="23"/>
  <c r="H202" i="23"/>
  <c r="H205" i="23"/>
  <c r="P205" i="23"/>
  <c r="B205" i="23"/>
  <c r="J205" i="23"/>
  <c r="R205" i="23"/>
  <c r="D205" i="23"/>
  <c r="L205" i="23"/>
  <c r="T205" i="23"/>
  <c r="I141" i="22"/>
  <c r="I132" i="22" s="1"/>
  <c r="Q141" i="22"/>
  <c r="Q132" i="22" s="1"/>
  <c r="E157" i="22"/>
  <c r="M157" i="22"/>
  <c r="U157" i="22"/>
  <c r="E171" i="22"/>
  <c r="M171" i="22"/>
  <c r="U171" i="22"/>
  <c r="E175" i="22"/>
  <c r="M175" i="22"/>
  <c r="U175" i="22"/>
  <c r="I211" i="22"/>
  <c r="Q211" i="22"/>
  <c r="L48" i="23"/>
  <c r="L160" i="23" s="1"/>
  <c r="T48" i="23"/>
  <c r="T153" i="23" s="1"/>
  <c r="O137" i="23"/>
  <c r="P139" i="23"/>
  <c r="P140" i="23"/>
  <c r="O141" i="23"/>
  <c r="F143" i="23"/>
  <c r="P143" i="23"/>
  <c r="P144" i="23"/>
  <c r="N151" i="23"/>
  <c r="Q153" i="23"/>
  <c r="F154" i="23"/>
  <c r="R157" i="23"/>
  <c r="G158" i="23"/>
  <c r="H160" i="23"/>
  <c r="S160" i="23"/>
  <c r="T170" i="23"/>
  <c r="S171" i="23"/>
  <c r="B175" i="23"/>
  <c r="L175" i="23"/>
  <c r="N179" i="23"/>
  <c r="K201" i="23"/>
  <c r="J202" i="23"/>
  <c r="L203" i="23"/>
  <c r="L194" i="23" s="1"/>
  <c r="F213" i="23"/>
  <c r="F205" i="23" s="1"/>
  <c r="D67" i="24"/>
  <c r="D52" i="24"/>
  <c r="D75" i="24"/>
  <c r="D172" i="4" s="1"/>
  <c r="L67" i="24"/>
  <c r="L52" i="24"/>
  <c r="L75" i="24"/>
  <c r="L172" i="4" s="1"/>
  <c r="T67" i="24"/>
  <c r="T52" i="24"/>
  <c r="T75" i="24"/>
  <c r="T172" i="4" s="1"/>
  <c r="F68" i="24"/>
  <c r="F52" i="24"/>
  <c r="F76" i="24"/>
  <c r="F173" i="4" s="1"/>
  <c r="N68" i="24"/>
  <c r="N52" i="24"/>
  <c r="N76" i="24"/>
  <c r="N173" i="4" s="1"/>
  <c r="V68" i="24"/>
  <c r="V52" i="24"/>
  <c r="V76" i="24"/>
  <c r="V173" i="4" s="1"/>
  <c r="H69" i="24"/>
  <c r="H77" i="24"/>
  <c r="H174" i="4" s="1"/>
  <c r="H52" i="24"/>
  <c r="P69" i="24"/>
  <c r="P77" i="24"/>
  <c r="P174" i="4" s="1"/>
  <c r="P52" i="24"/>
  <c r="D136" i="25"/>
  <c r="L136" i="25"/>
  <c r="T136" i="25"/>
  <c r="D160" i="22"/>
  <c r="L160" i="22"/>
  <c r="T160" i="22"/>
  <c r="F175" i="22"/>
  <c r="N175" i="22"/>
  <c r="V175" i="22"/>
  <c r="H201" i="22"/>
  <c r="P201" i="22"/>
  <c r="I5" i="23"/>
  <c r="I141" i="23" s="1"/>
  <c r="Q5" i="23"/>
  <c r="E48" i="23"/>
  <c r="E160" i="23" s="1"/>
  <c r="M48" i="23"/>
  <c r="M157" i="23" s="1"/>
  <c r="U48" i="23"/>
  <c r="U160" i="23" s="1"/>
  <c r="G153" i="23"/>
  <c r="G201" i="23"/>
  <c r="G194" i="23" s="1"/>
  <c r="O153" i="23"/>
  <c r="O201" i="23"/>
  <c r="O194" i="23" s="1"/>
  <c r="W153" i="23"/>
  <c r="W201" i="23"/>
  <c r="W194" i="23" s="1"/>
  <c r="E99" i="23"/>
  <c r="E171" i="23" s="1"/>
  <c r="M99" i="23"/>
  <c r="M171" i="23" s="1"/>
  <c r="U99" i="23"/>
  <c r="I175" i="23"/>
  <c r="I213" i="23"/>
  <c r="Q175" i="23"/>
  <c r="Q213" i="23"/>
  <c r="F137" i="23"/>
  <c r="G139" i="23"/>
  <c r="R139" i="23"/>
  <c r="F141" i="23"/>
  <c r="G143" i="23"/>
  <c r="R143" i="23"/>
  <c r="H153" i="23"/>
  <c r="F155" i="23"/>
  <c r="S158" i="23"/>
  <c r="V163" i="23"/>
  <c r="T171" i="23"/>
  <c r="T172" i="23"/>
  <c r="C175" i="23"/>
  <c r="N175" i="23"/>
  <c r="D176" i="23"/>
  <c r="M202" i="23"/>
  <c r="G175" i="22"/>
  <c r="O175" i="22"/>
  <c r="W175" i="22"/>
  <c r="I201" i="22"/>
  <c r="Q201" i="22"/>
  <c r="G137" i="23"/>
  <c r="R137" i="23"/>
  <c r="H139" i="23"/>
  <c r="S139" i="23"/>
  <c r="H140" i="23"/>
  <c r="R140" i="23"/>
  <c r="G141" i="23"/>
  <c r="R141" i="23"/>
  <c r="H143" i="23"/>
  <c r="H144" i="23"/>
  <c r="S154" i="23"/>
  <c r="K160" i="23"/>
  <c r="V160" i="23"/>
  <c r="Q165" i="23"/>
  <c r="L170" i="23"/>
  <c r="V170" i="23"/>
  <c r="K171" i="23"/>
  <c r="V171" i="23"/>
  <c r="D175" i="23"/>
  <c r="O175" i="23"/>
  <c r="F176" i="23"/>
  <c r="D179" i="23"/>
  <c r="C183" i="23"/>
  <c r="K183" i="23"/>
  <c r="P201" i="23"/>
  <c r="P194" i="23" s="1"/>
  <c r="C205" i="23"/>
  <c r="K205" i="23"/>
  <c r="C143" i="25"/>
  <c r="C136" i="25" s="1"/>
  <c r="C105" i="25"/>
  <c r="K143" i="25"/>
  <c r="K136" i="25" s="1"/>
  <c r="K105" i="25"/>
  <c r="S143" i="25"/>
  <c r="S136" i="25" s="1"/>
  <c r="S105" i="25"/>
  <c r="E152" i="25"/>
  <c r="E116" i="25"/>
  <c r="M152" i="25"/>
  <c r="M116" i="25"/>
  <c r="U152" i="25"/>
  <c r="U116" i="25"/>
  <c r="G119" i="25"/>
  <c r="G153" i="25"/>
  <c r="O119" i="25"/>
  <c r="O153" i="25"/>
  <c r="W119" i="25"/>
  <c r="W153" i="25"/>
  <c r="I154" i="25"/>
  <c r="I122" i="25"/>
  <c r="Q154" i="25"/>
  <c r="Q122" i="25"/>
  <c r="H175" i="22"/>
  <c r="P175" i="22"/>
  <c r="C144" i="23"/>
  <c r="C132" i="23" s="1"/>
  <c r="C140" i="23"/>
  <c r="K144" i="23"/>
  <c r="K140" i="23"/>
  <c r="S144" i="23"/>
  <c r="S140" i="23"/>
  <c r="E192" i="23"/>
  <c r="E183" i="23" s="1"/>
  <c r="E141" i="23"/>
  <c r="M192" i="23"/>
  <c r="M183" i="23" s="1"/>
  <c r="M141" i="23"/>
  <c r="U192" i="23"/>
  <c r="U183" i="23" s="1"/>
  <c r="U141" i="23"/>
  <c r="G161" i="23"/>
  <c r="G163" i="23"/>
  <c r="G155" i="23"/>
  <c r="G151" i="23"/>
  <c r="O161" i="23"/>
  <c r="O163" i="23"/>
  <c r="O155" i="23"/>
  <c r="O151" i="23"/>
  <c r="W161" i="23"/>
  <c r="W163" i="23"/>
  <c r="W155" i="23"/>
  <c r="W151" i="23"/>
  <c r="C202" i="23"/>
  <c r="C157" i="23"/>
  <c r="K202" i="23"/>
  <c r="K194" i="23" s="1"/>
  <c r="K157" i="23"/>
  <c r="S202" i="23"/>
  <c r="S157" i="23"/>
  <c r="E203" i="23"/>
  <c r="E194" i="23" s="1"/>
  <c r="M160" i="23"/>
  <c r="M203" i="23"/>
  <c r="U203" i="23"/>
  <c r="U194" i="23" s="1"/>
  <c r="G170" i="23"/>
  <c r="O170" i="23"/>
  <c r="O176" i="23"/>
  <c r="O172" i="23"/>
  <c r="W170" i="23"/>
  <c r="W176" i="23"/>
  <c r="W172" i="23"/>
  <c r="I171" i="23"/>
  <c r="I211" i="23"/>
  <c r="Q171" i="23"/>
  <c r="Q211" i="23"/>
  <c r="Q205" i="23" s="1"/>
  <c r="S213" i="23"/>
  <c r="S205" i="23" s="1"/>
  <c r="S175" i="23"/>
  <c r="S137" i="23"/>
  <c r="S132" i="23" s="1"/>
  <c r="J139" i="23"/>
  <c r="H141" i="23"/>
  <c r="J143" i="23"/>
  <c r="U153" i="23"/>
  <c r="V157" i="23"/>
  <c r="K158" i="23"/>
  <c r="V158" i="23"/>
  <c r="W160" i="23"/>
  <c r="V161" i="23"/>
  <c r="L171" i="23"/>
  <c r="W171" i="23"/>
  <c r="V172" i="23"/>
  <c r="T176" i="23"/>
  <c r="D194" i="23"/>
  <c r="T194" i="23"/>
  <c r="N194" i="23"/>
  <c r="V194" i="23"/>
  <c r="S201" i="23"/>
  <c r="D175" i="21"/>
  <c r="L175" i="21"/>
  <c r="T175" i="21"/>
  <c r="G160" i="22"/>
  <c r="O160" i="22"/>
  <c r="W160" i="22"/>
  <c r="I175" i="22"/>
  <c r="Q175" i="22"/>
  <c r="D5" i="23"/>
  <c r="D141" i="23" s="1"/>
  <c r="L5" i="23"/>
  <c r="T5" i="23"/>
  <c r="T141" i="23" s="1"/>
  <c r="H99" i="23"/>
  <c r="H175" i="23" s="1"/>
  <c r="P99" i="23"/>
  <c r="P171" i="23" s="1"/>
  <c r="J137" i="23"/>
  <c r="K139" i="23"/>
  <c r="V139" i="23"/>
  <c r="J140" i="23"/>
  <c r="J141" i="23"/>
  <c r="K143" i="23"/>
  <c r="V153" i="23"/>
  <c r="K154" i="23"/>
  <c r="W158" i="23"/>
  <c r="C160" i="23"/>
  <c r="N160" i="23"/>
  <c r="C171" i="23"/>
  <c r="N171" i="23"/>
  <c r="G175" i="23"/>
  <c r="R175" i="23"/>
  <c r="V176" i="23"/>
  <c r="G179" i="23"/>
  <c r="I105" i="25"/>
  <c r="I143" i="25"/>
  <c r="I136" i="25" s="1"/>
  <c r="Q105" i="25"/>
  <c r="Q143" i="25"/>
  <c r="Q136" i="25" s="1"/>
  <c r="C152" i="25"/>
  <c r="C146" i="25" s="1"/>
  <c r="C116" i="25"/>
  <c r="K152" i="25"/>
  <c r="K116" i="25"/>
  <c r="S152" i="25"/>
  <c r="S116" i="25"/>
  <c r="E119" i="25"/>
  <c r="E153" i="25"/>
  <c r="M119" i="25"/>
  <c r="M153" i="25"/>
  <c r="U119" i="25"/>
  <c r="U153" i="25"/>
  <c r="G154" i="25"/>
  <c r="G122" i="25"/>
  <c r="O154" i="27"/>
  <c r="O154" i="25"/>
  <c r="O122" i="25"/>
  <c r="W154" i="25"/>
  <c r="W122" i="25"/>
  <c r="C98" i="26"/>
  <c r="K98" i="26"/>
  <c r="S98" i="26"/>
  <c r="S154" i="26"/>
  <c r="I52" i="24"/>
  <c r="Q52" i="24"/>
  <c r="G67" i="24"/>
  <c r="O67" i="24"/>
  <c r="W67" i="24"/>
  <c r="I68" i="24"/>
  <c r="Q68" i="24"/>
  <c r="C69" i="24"/>
  <c r="K69" i="24"/>
  <c r="S69" i="24"/>
  <c r="D152" i="27"/>
  <c r="D152" i="25"/>
  <c r="R119" i="25"/>
  <c r="J136" i="25"/>
  <c r="R152" i="25"/>
  <c r="F156" i="25"/>
  <c r="N156" i="25"/>
  <c r="V156" i="25"/>
  <c r="C152" i="26"/>
  <c r="K152" i="26"/>
  <c r="S152" i="26"/>
  <c r="E153" i="26"/>
  <c r="M153" i="26"/>
  <c r="U153" i="26"/>
  <c r="O154" i="26"/>
  <c r="W154" i="26"/>
  <c r="C52" i="24"/>
  <c r="K52" i="24"/>
  <c r="S52" i="24"/>
  <c r="G75" i="24"/>
  <c r="G172" i="4" s="1"/>
  <c r="O75" i="24"/>
  <c r="O172" i="4" s="1"/>
  <c r="W75" i="24"/>
  <c r="W172" i="4" s="1"/>
  <c r="F152" i="25"/>
  <c r="F146" i="25" s="1"/>
  <c r="F116" i="25"/>
  <c r="N152" i="27"/>
  <c r="N152" i="25"/>
  <c r="N146" i="25" s="1"/>
  <c r="N116" i="25"/>
  <c r="V152" i="25"/>
  <c r="V116" i="25"/>
  <c r="H153" i="25"/>
  <c r="H119" i="25"/>
  <c r="P153" i="25"/>
  <c r="P146" i="25" s="1"/>
  <c r="P119" i="25"/>
  <c r="B154" i="25"/>
  <c r="B122" i="25"/>
  <c r="J154" i="25"/>
  <c r="J146" i="25" s="1"/>
  <c r="J122" i="25"/>
  <c r="R154" i="25"/>
  <c r="R122" i="25"/>
  <c r="E105" i="25"/>
  <c r="U105" i="25"/>
  <c r="G110" i="25"/>
  <c r="O110" i="25"/>
  <c r="W110" i="25"/>
  <c r="I110" i="25"/>
  <c r="Q110" i="25"/>
  <c r="L153" i="25"/>
  <c r="E152" i="26"/>
  <c r="M152" i="26"/>
  <c r="U152" i="26"/>
  <c r="O153" i="26"/>
  <c r="W153" i="26"/>
  <c r="P98" i="27"/>
  <c r="B67" i="24"/>
  <c r="J67" i="24"/>
  <c r="R67" i="24"/>
  <c r="D68" i="24"/>
  <c r="L68" i="24"/>
  <c r="T68" i="24"/>
  <c r="F69" i="24"/>
  <c r="N69" i="24"/>
  <c r="V69" i="24"/>
  <c r="G152" i="25"/>
  <c r="G116" i="25"/>
  <c r="O152" i="25"/>
  <c r="O116" i="25"/>
  <c r="W152" i="27"/>
  <c r="W152" i="25"/>
  <c r="W146" i="25" s="1"/>
  <c r="W116" i="25"/>
  <c r="I153" i="25"/>
  <c r="I119" i="25"/>
  <c r="Q153" i="25"/>
  <c r="Q119" i="25"/>
  <c r="C154" i="25"/>
  <c r="C122" i="25"/>
  <c r="K154" i="25"/>
  <c r="K122" i="25"/>
  <c r="S154" i="25"/>
  <c r="S122" i="25"/>
  <c r="I98" i="25"/>
  <c r="Q98" i="25"/>
  <c r="D116" i="25"/>
  <c r="D126" i="25"/>
  <c r="L126" i="25"/>
  <c r="T126" i="25"/>
  <c r="E136" i="25"/>
  <c r="M136" i="25"/>
  <c r="U136" i="25"/>
  <c r="T153" i="25"/>
  <c r="G98" i="26"/>
  <c r="O98" i="26"/>
  <c r="W98" i="26"/>
  <c r="I98" i="26"/>
  <c r="Q98" i="26"/>
  <c r="H126" i="26"/>
  <c r="P126" i="26"/>
  <c r="T152" i="26"/>
  <c r="F143" i="25"/>
  <c r="F136" i="25" s="1"/>
  <c r="F105" i="25"/>
  <c r="N143" i="25"/>
  <c r="N136" i="25" s="1"/>
  <c r="N105" i="25"/>
  <c r="V143" i="25"/>
  <c r="V136" i="25" s="1"/>
  <c r="V105" i="25"/>
  <c r="D122" i="25"/>
  <c r="D154" i="25"/>
  <c r="L122" i="25"/>
  <c r="L154" i="25"/>
  <c r="T122" i="25"/>
  <c r="T154" i="25"/>
  <c r="H116" i="25"/>
  <c r="B119" i="25"/>
  <c r="M105" i="26"/>
  <c r="M143" i="26"/>
  <c r="G116" i="26"/>
  <c r="G152" i="26"/>
  <c r="O152" i="26"/>
  <c r="O116" i="26"/>
  <c r="W152" i="26"/>
  <c r="W116" i="26"/>
  <c r="Q119" i="26"/>
  <c r="Q153" i="26"/>
  <c r="C154" i="26"/>
  <c r="C122" i="26"/>
  <c r="K122" i="26"/>
  <c r="K154" i="26"/>
  <c r="I153" i="26"/>
  <c r="C105" i="27"/>
  <c r="C143" i="27"/>
  <c r="K105" i="27"/>
  <c r="K143" i="27"/>
  <c r="S105" i="27"/>
  <c r="S143" i="27"/>
  <c r="E152" i="27"/>
  <c r="E116" i="27"/>
  <c r="M152" i="27"/>
  <c r="M116" i="27"/>
  <c r="H98" i="27"/>
  <c r="G143" i="25"/>
  <c r="G136" i="25" s="1"/>
  <c r="G105" i="25"/>
  <c r="O143" i="25"/>
  <c r="O136" i="25" s="1"/>
  <c r="O105" i="25"/>
  <c r="W143" i="25"/>
  <c r="W136" i="25" s="1"/>
  <c r="W105" i="25"/>
  <c r="I116" i="25"/>
  <c r="I152" i="25"/>
  <c r="Q116" i="25"/>
  <c r="Q152" i="25"/>
  <c r="C119" i="25"/>
  <c r="C153" i="25"/>
  <c r="K119" i="25"/>
  <c r="K153" i="25"/>
  <c r="S119" i="25"/>
  <c r="S153" i="25"/>
  <c r="E122" i="25"/>
  <c r="E154" i="25"/>
  <c r="M122" i="25"/>
  <c r="M154" i="25"/>
  <c r="U122" i="25"/>
  <c r="U154" i="25"/>
  <c r="U146" i="25" s="1"/>
  <c r="B110" i="25"/>
  <c r="J110" i="25"/>
  <c r="R110" i="25"/>
  <c r="H152" i="26"/>
  <c r="P152" i="26"/>
  <c r="D154" i="26"/>
  <c r="L154" i="26"/>
  <c r="E143" i="26"/>
  <c r="S153" i="26"/>
  <c r="M105" i="25"/>
  <c r="P116" i="25"/>
  <c r="J119" i="25"/>
  <c r="H122" i="25"/>
  <c r="R143" i="25"/>
  <c r="R136" i="25" s="1"/>
  <c r="H146" i="25"/>
  <c r="B152" i="25"/>
  <c r="V154" i="25"/>
  <c r="Q152" i="26"/>
  <c r="C153" i="26"/>
  <c r="E154" i="26"/>
  <c r="M154" i="26"/>
  <c r="U154" i="26"/>
  <c r="U105" i="26"/>
  <c r="B110" i="26"/>
  <c r="H154" i="26"/>
  <c r="F154" i="27"/>
  <c r="J105" i="26"/>
  <c r="S105" i="26"/>
  <c r="S116" i="26"/>
  <c r="C119" i="26"/>
  <c r="U119" i="26"/>
  <c r="L122" i="26"/>
  <c r="U122" i="26"/>
  <c r="F153" i="26"/>
  <c r="P154" i="26"/>
  <c r="S152" i="27"/>
  <c r="E153" i="27"/>
  <c r="M153" i="27"/>
  <c r="U153" i="27"/>
  <c r="F98" i="27"/>
  <c r="N98" i="27"/>
  <c r="V98" i="27"/>
  <c r="D143" i="27"/>
  <c r="J153" i="27"/>
  <c r="F152" i="26"/>
  <c r="N152" i="26"/>
  <c r="V152" i="26"/>
  <c r="H153" i="26"/>
  <c r="P153" i="26"/>
  <c r="B154" i="26"/>
  <c r="J154" i="26"/>
  <c r="R154" i="26"/>
  <c r="B105" i="26"/>
  <c r="K105" i="26"/>
  <c r="T105" i="26"/>
  <c r="H110" i="26"/>
  <c r="P110" i="26"/>
  <c r="K116" i="26"/>
  <c r="U116" i="26"/>
  <c r="M119" i="26"/>
  <c r="V119" i="26"/>
  <c r="D122" i="26"/>
  <c r="M122" i="26"/>
  <c r="D143" i="26"/>
  <c r="V143" i="26"/>
  <c r="G153" i="26"/>
  <c r="R153" i="26"/>
  <c r="G154" i="26"/>
  <c r="Q154" i="26"/>
  <c r="L152" i="27"/>
  <c r="L116" i="27"/>
  <c r="T152" i="27"/>
  <c r="T116" i="27"/>
  <c r="F153" i="27"/>
  <c r="F119" i="27"/>
  <c r="N153" i="27"/>
  <c r="N119" i="27"/>
  <c r="V153" i="27"/>
  <c r="V119" i="27"/>
  <c r="H154" i="27"/>
  <c r="H122" i="27"/>
  <c r="P154" i="27"/>
  <c r="P122" i="27"/>
  <c r="L143" i="27"/>
  <c r="S153" i="27"/>
  <c r="E116" i="26"/>
  <c r="N116" i="26"/>
  <c r="O119" i="26"/>
  <c r="O122" i="26"/>
  <c r="O143" i="26"/>
  <c r="J153" i="26"/>
  <c r="I154" i="26"/>
  <c r="T154" i="26"/>
  <c r="F152" i="27"/>
  <c r="V152" i="27"/>
  <c r="H119" i="27"/>
  <c r="H153" i="27"/>
  <c r="P153" i="27"/>
  <c r="P119" i="27"/>
  <c r="B154" i="27"/>
  <c r="J154" i="27"/>
  <c r="R154" i="27"/>
  <c r="J105" i="27"/>
  <c r="B90" i="29"/>
  <c r="B119" i="29"/>
  <c r="B113" i="29" s="1"/>
  <c r="J119" i="31"/>
  <c r="J119" i="29"/>
  <c r="J90" i="29"/>
  <c r="R90" i="29"/>
  <c r="R119" i="29"/>
  <c r="D94" i="29"/>
  <c r="D120" i="29"/>
  <c r="D113" i="29" s="1"/>
  <c r="L94" i="29"/>
  <c r="L120" i="29"/>
  <c r="L113" i="29" s="1"/>
  <c r="F122" i="29"/>
  <c r="F99" i="29"/>
  <c r="N122" i="29"/>
  <c r="N99" i="29"/>
  <c r="V122" i="29"/>
  <c r="V99" i="29"/>
  <c r="H123" i="29"/>
  <c r="H105" i="29"/>
  <c r="P123" i="31"/>
  <c r="P123" i="29"/>
  <c r="P105" i="29"/>
  <c r="J84" i="29"/>
  <c r="R84" i="29"/>
  <c r="F84" i="29"/>
  <c r="F116" i="26"/>
  <c r="P119" i="26"/>
  <c r="P143" i="26"/>
  <c r="L152" i="26"/>
  <c r="K153" i="26"/>
  <c r="G152" i="27"/>
  <c r="O152" i="27"/>
  <c r="I153" i="27"/>
  <c r="Q153" i="27"/>
  <c r="C154" i="27"/>
  <c r="K154" i="27"/>
  <c r="S154" i="27"/>
  <c r="B152" i="26"/>
  <c r="J152" i="26"/>
  <c r="R152" i="26"/>
  <c r="D153" i="26"/>
  <c r="L153" i="26"/>
  <c r="T153" i="26"/>
  <c r="F154" i="26"/>
  <c r="N154" i="26"/>
  <c r="V154" i="26"/>
  <c r="P116" i="26"/>
  <c r="H119" i="26"/>
  <c r="R122" i="26"/>
  <c r="H143" i="26"/>
  <c r="Q143" i="26"/>
  <c r="B153" i="26"/>
  <c r="F105" i="27"/>
  <c r="F143" i="27"/>
  <c r="N105" i="27"/>
  <c r="N143" i="27"/>
  <c r="V105" i="27"/>
  <c r="V143" i="27"/>
  <c r="H152" i="27"/>
  <c r="H116" i="27"/>
  <c r="P152" i="27"/>
  <c r="P116" i="27"/>
  <c r="B153" i="27"/>
  <c r="B119" i="27"/>
  <c r="R153" i="27"/>
  <c r="R119" i="27"/>
  <c r="L154" i="27"/>
  <c r="T154" i="27"/>
  <c r="F126" i="26"/>
  <c r="N126" i="26"/>
  <c r="V126" i="26"/>
  <c r="I143" i="26"/>
  <c r="D152" i="26"/>
  <c r="G105" i="27"/>
  <c r="G143" i="27"/>
  <c r="O105" i="27"/>
  <c r="O143" i="27"/>
  <c r="W105" i="27"/>
  <c r="W143" i="27"/>
  <c r="I152" i="27"/>
  <c r="I116" i="27"/>
  <c r="Q152" i="27"/>
  <c r="Q116" i="27"/>
  <c r="C153" i="27"/>
  <c r="C119" i="27"/>
  <c r="K153" i="27"/>
  <c r="K119" i="27"/>
  <c r="E122" i="27"/>
  <c r="E154" i="27"/>
  <c r="M122" i="27"/>
  <c r="M154" i="27"/>
  <c r="U154" i="27"/>
  <c r="U122" i="27"/>
  <c r="E84" i="30"/>
  <c r="U84" i="30"/>
  <c r="R105" i="26"/>
  <c r="R116" i="26"/>
  <c r="T119" i="26"/>
  <c r="B122" i="26"/>
  <c r="B116" i="27"/>
  <c r="B152" i="27"/>
  <c r="J152" i="27"/>
  <c r="J116" i="27"/>
  <c r="R152" i="27"/>
  <c r="R116" i="27"/>
  <c r="D153" i="27"/>
  <c r="L153" i="27"/>
  <c r="T153" i="27"/>
  <c r="N122" i="27"/>
  <c r="N154" i="27"/>
  <c r="V122" i="27"/>
  <c r="V154" i="27"/>
  <c r="E98" i="27"/>
  <c r="M98" i="27"/>
  <c r="U98" i="27"/>
  <c r="L119" i="27"/>
  <c r="J122" i="27"/>
  <c r="K152" i="27"/>
  <c r="D154" i="27"/>
  <c r="H90" i="29"/>
  <c r="H119" i="29"/>
  <c r="H113" i="29" s="1"/>
  <c r="P90" i="29"/>
  <c r="P119" i="29"/>
  <c r="F105" i="29"/>
  <c r="F123" i="29"/>
  <c r="N105" i="29"/>
  <c r="N123" i="29"/>
  <c r="V105" i="29"/>
  <c r="V123" i="29"/>
  <c r="N119" i="29"/>
  <c r="M120" i="29"/>
  <c r="K119" i="31"/>
  <c r="E120" i="31"/>
  <c r="M120" i="31"/>
  <c r="U120" i="31"/>
  <c r="G122" i="31"/>
  <c r="O122" i="31"/>
  <c r="W122" i="31"/>
  <c r="Q123" i="31"/>
  <c r="U152" i="27"/>
  <c r="G153" i="27"/>
  <c r="O153" i="27"/>
  <c r="W153" i="27"/>
  <c r="I154" i="27"/>
  <c r="Q154" i="27"/>
  <c r="I105" i="27"/>
  <c r="Q105" i="27"/>
  <c r="U116" i="27"/>
  <c r="I122" i="27"/>
  <c r="Q122" i="27"/>
  <c r="C152" i="27"/>
  <c r="W154" i="27"/>
  <c r="I119" i="29"/>
  <c r="I113" i="29" s="1"/>
  <c r="I90" i="29"/>
  <c r="Q119" i="29"/>
  <c r="Q90" i="29"/>
  <c r="C120" i="29"/>
  <c r="C94" i="29"/>
  <c r="K120" i="29"/>
  <c r="K94" i="29"/>
  <c r="S120" i="29"/>
  <c r="S113" i="29" s="1"/>
  <c r="S94" i="29"/>
  <c r="E122" i="29"/>
  <c r="E99" i="29"/>
  <c r="M122" i="29"/>
  <c r="M99" i="29"/>
  <c r="U122" i="29"/>
  <c r="U99" i="29"/>
  <c r="G123" i="29"/>
  <c r="G105" i="29"/>
  <c r="O123" i="29"/>
  <c r="O105" i="29"/>
  <c r="W123" i="29"/>
  <c r="W105" i="29"/>
  <c r="D84" i="29"/>
  <c r="L84" i="29"/>
  <c r="T84" i="29"/>
  <c r="R94" i="29"/>
  <c r="P120" i="29"/>
  <c r="B120" i="30"/>
  <c r="J120" i="30"/>
  <c r="R120" i="30"/>
  <c r="D122" i="30"/>
  <c r="L122" i="30"/>
  <c r="T122" i="30"/>
  <c r="F123" i="30"/>
  <c r="N123" i="30"/>
  <c r="V123" i="30"/>
  <c r="G116" i="27"/>
  <c r="O116" i="27"/>
  <c r="E119" i="27"/>
  <c r="M119" i="27"/>
  <c r="U119" i="27"/>
  <c r="C122" i="27"/>
  <c r="K122" i="27"/>
  <c r="S122" i="27"/>
  <c r="G154" i="27"/>
  <c r="G122" i="29"/>
  <c r="G113" i="29" s="1"/>
  <c r="G99" i="29"/>
  <c r="O122" i="29"/>
  <c r="O99" i="29"/>
  <c r="W122" i="29"/>
  <c r="W99" i="29"/>
  <c r="I123" i="29"/>
  <c r="I105" i="29"/>
  <c r="Q123" i="29"/>
  <c r="Q113" i="29" s="1"/>
  <c r="Q105" i="29"/>
  <c r="B94" i="29"/>
  <c r="V119" i="29"/>
  <c r="U120" i="29"/>
  <c r="B119" i="30"/>
  <c r="J119" i="30"/>
  <c r="R119" i="30"/>
  <c r="D120" i="30"/>
  <c r="L120" i="30"/>
  <c r="T120" i="30"/>
  <c r="F122" i="30"/>
  <c r="N122" i="30"/>
  <c r="V122" i="30"/>
  <c r="H123" i="30"/>
  <c r="P123" i="30"/>
  <c r="I72" i="33"/>
  <c r="L122" i="27"/>
  <c r="T122" i="27"/>
  <c r="G84" i="29"/>
  <c r="O84" i="29"/>
  <c r="W84" i="29"/>
  <c r="D99" i="29"/>
  <c r="C119" i="29"/>
  <c r="C113" i="29" s="1"/>
  <c r="E120" i="30"/>
  <c r="M120" i="30"/>
  <c r="U120" i="30"/>
  <c r="G122" i="30"/>
  <c r="O122" i="30"/>
  <c r="W122" i="30"/>
  <c r="G119" i="27"/>
  <c r="O119" i="27"/>
  <c r="W119" i="27"/>
  <c r="F119" i="29"/>
  <c r="H119" i="31"/>
  <c r="B120" i="31"/>
  <c r="R120" i="31"/>
  <c r="B122" i="29"/>
  <c r="B99" i="29"/>
  <c r="J122" i="29"/>
  <c r="J99" i="29"/>
  <c r="R122" i="29"/>
  <c r="R99" i="29"/>
  <c r="L105" i="29"/>
  <c r="H120" i="29"/>
  <c r="E119" i="30"/>
  <c r="E90" i="30"/>
  <c r="M119" i="30"/>
  <c r="M90" i="30"/>
  <c r="U119" i="30"/>
  <c r="U90" i="30"/>
  <c r="G120" i="30"/>
  <c r="G94" i="30"/>
  <c r="O120" i="30"/>
  <c r="O94" i="30"/>
  <c r="W120" i="30"/>
  <c r="W94" i="30"/>
  <c r="I122" i="30"/>
  <c r="I99" i="30"/>
  <c r="Q122" i="30"/>
  <c r="Q99" i="30"/>
  <c r="C123" i="30"/>
  <c r="C105" i="30"/>
  <c r="K123" i="30"/>
  <c r="K105" i="30"/>
  <c r="S123" i="30"/>
  <c r="S105" i="30"/>
  <c r="G84" i="30"/>
  <c r="O84" i="30"/>
  <c r="W84" i="30"/>
  <c r="I84" i="30"/>
  <c r="Q84" i="30"/>
  <c r="I119" i="31"/>
  <c r="C120" i="31"/>
  <c r="M122" i="31"/>
  <c r="O123" i="31"/>
  <c r="W123" i="31"/>
  <c r="S116" i="27"/>
  <c r="L99" i="29"/>
  <c r="T113" i="29"/>
  <c r="K119" i="29"/>
  <c r="K113" i="29" s="1"/>
  <c r="F119" i="30"/>
  <c r="N119" i="30"/>
  <c r="V119" i="30"/>
  <c r="H120" i="30"/>
  <c r="P120" i="30"/>
  <c r="B122" i="30"/>
  <c r="J122" i="30"/>
  <c r="R122" i="30"/>
  <c r="D123" i="30"/>
  <c r="L123" i="30"/>
  <c r="T123" i="30"/>
  <c r="B119" i="31"/>
  <c r="R119" i="31"/>
  <c r="D120" i="31"/>
  <c r="L120" i="31"/>
  <c r="T120" i="31"/>
  <c r="F122" i="31"/>
  <c r="N122" i="31"/>
  <c r="V122" i="31"/>
  <c r="H123" i="31"/>
  <c r="I94" i="29"/>
  <c r="Q94" i="29"/>
  <c r="C99" i="29"/>
  <c r="K99" i="29"/>
  <c r="S99" i="29"/>
  <c r="E119" i="29"/>
  <c r="E113" i="29" s="1"/>
  <c r="M119" i="29"/>
  <c r="M113" i="29" s="1"/>
  <c r="U119" i="29"/>
  <c r="D90" i="30"/>
  <c r="L90" i="30"/>
  <c r="T90" i="30"/>
  <c r="D94" i="30"/>
  <c r="L94" i="30"/>
  <c r="T94" i="30"/>
  <c r="F99" i="30"/>
  <c r="N99" i="30"/>
  <c r="V99" i="30"/>
  <c r="B105" i="30"/>
  <c r="J105" i="30"/>
  <c r="R105" i="30"/>
  <c r="H119" i="30"/>
  <c r="P119" i="30"/>
  <c r="G90" i="31"/>
  <c r="O90" i="31"/>
  <c r="W90" i="31"/>
  <c r="I99" i="31"/>
  <c r="Q99" i="31"/>
  <c r="C119" i="31"/>
  <c r="P119" i="31"/>
  <c r="S120" i="31"/>
  <c r="G123" i="31"/>
  <c r="R123" i="31"/>
  <c r="I51" i="33"/>
  <c r="Q51" i="33"/>
  <c r="O78" i="34"/>
  <c r="W78" i="34"/>
  <c r="I79" i="34"/>
  <c r="Q79" i="34"/>
  <c r="I79" i="35"/>
  <c r="Q79" i="35"/>
  <c r="C120" i="30"/>
  <c r="K120" i="30"/>
  <c r="S120" i="30"/>
  <c r="I123" i="30"/>
  <c r="Q123" i="30"/>
  <c r="D119" i="31"/>
  <c r="L119" i="31"/>
  <c r="T119" i="31"/>
  <c r="F120" i="31"/>
  <c r="N120" i="31"/>
  <c r="V120" i="31"/>
  <c r="H90" i="31"/>
  <c r="Q119" i="31"/>
  <c r="I120" i="31"/>
  <c r="E122" i="31"/>
  <c r="P122" i="31"/>
  <c r="I57" i="33"/>
  <c r="G78" i="33"/>
  <c r="G72" i="33" s="1"/>
  <c r="F90" i="30"/>
  <c r="N90" i="30"/>
  <c r="V90" i="30"/>
  <c r="F94" i="30"/>
  <c r="N94" i="30"/>
  <c r="V94" i="30"/>
  <c r="H99" i="30"/>
  <c r="P99" i="30"/>
  <c r="D105" i="30"/>
  <c r="L105" i="30"/>
  <c r="T105" i="30"/>
  <c r="M119" i="31"/>
  <c r="U119" i="31"/>
  <c r="G120" i="31"/>
  <c r="O120" i="31"/>
  <c r="W120" i="31"/>
  <c r="I90" i="31"/>
  <c r="Q94" i="31"/>
  <c r="O105" i="31"/>
  <c r="W105" i="31"/>
  <c r="J120" i="31"/>
  <c r="I123" i="31"/>
  <c r="C51" i="33"/>
  <c r="K51" i="33"/>
  <c r="S51" i="33"/>
  <c r="M63" i="33"/>
  <c r="K79" i="34"/>
  <c r="S79" i="34"/>
  <c r="C119" i="30"/>
  <c r="K119" i="30"/>
  <c r="S119" i="30"/>
  <c r="F119" i="31"/>
  <c r="N119" i="31"/>
  <c r="V119" i="31"/>
  <c r="H120" i="31"/>
  <c r="P120" i="31"/>
  <c r="B122" i="31"/>
  <c r="J122" i="31"/>
  <c r="R122" i="31"/>
  <c r="D123" i="31"/>
  <c r="L123" i="31"/>
  <c r="T123" i="31"/>
  <c r="B94" i="31"/>
  <c r="R94" i="31"/>
  <c r="S119" i="31"/>
  <c r="K120" i="31"/>
  <c r="U122" i="31"/>
  <c r="J123" i="31"/>
  <c r="O78" i="33"/>
  <c r="O72" i="33" s="1"/>
  <c r="B78" i="34"/>
  <c r="B57" i="34"/>
  <c r="J78" i="34"/>
  <c r="J57" i="34"/>
  <c r="R78" i="34"/>
  <c r="R57" i="34"/>
  <c r="D60" i="34"/>
  <c r="D79" i="34"/>
  <c r="L60" i="34"/>
  <c r="L79" i="34"/>
  <c r="T79" i="34"/>
  <c r="T60" i="34"/>
  <c r="F80" i="34"/>
  <c r="F63" i="34"/>
  <c r="N80" i="34"/>
  <c r="N63" i="34"/>
  <c r="V80" i="34"/>
  <c r="V63" i="34"/>
  <c r="D79" i="35"/>
  <c r="L79" i="35"/>
  <c r="T79" i="35"/>
  <c r="H94" i="30"/>
  <c r="P94" i="30"/>
  <c r="B99" i="30"/>
  <c r="J99" i="30"/>
  <c r="R99" i="30"/>
  <c r="F105" i="30"/>
  <c r="N105" i="30"/>
  <c r="V105" i="30"/>
  <c r="C122" i="31"/>
  <c r="K122" i="31"/>
  <c r="S122" i="31"/>
  <c r="E123" i="31"/>
  <c r="M123" i="31"/>
  <c r="U123" i="31"/>
  <c r="K90" i="31"/>
  <c r="C94" i="31"/>
  <c r="M99" i="31"/>
  <c r="Q105" i="31"/>
  <c r="H122" i="31"/>
  <c r="W57" i="33"/>
  <c r="W78" i="35"/>
  <c r="C63" i="33"/>
  <c r="C80" i="35"/>
  <c r="Q57" i="33"/>
  <c r="D122" i="31"/>
  <c r="L122" i="31"/>
  <c r="T122" i="31"/>
  <c r="F123" i="31"/>
  <c r="N123" i="31"/>
  <c r="V123" i="31"/>
  <c r="B105" i="31"/>
  <c r="E72" i="33"/>
  <c r="M72" i="33"/>
  <c r="U72" i="33"/>
  <c r="C79" i="33"/>
  <c r="C72" i="33" s="1"/>
  <c r="C60" i="33"/>
  <c r="K79" i="33"/>
  <c r="K72" i="33" s="1"/>
  <c r="K60" i="33"/>
  <c r="S79" i="33"/>
  <c r="S72" i="33" s="1"/>
  <c r="S60" i="33"/>
  <c r="E99" i="30"/>
  <c r="M99" i="30"/>
  <c r="U99" i="30"/>
  <c r="F90" i="31"/>
  <c r="N90" i="31"/>
  <c r="V90" i="31"/>
  <c r="F94" i="31"/>
  <c r="N94" i="31"/>
  <c r="V94" i="31"/>
  <c r="D105" i="31"/>
  <c r="L105" i="31"/>
  <c r="T105" i="31"/>
  <c r="B78" i="33"/>
  <c r="B57" i="33"/>
  <c r="J78" i="33"/>
  <c r="J57" i="33"/>
  <c r="R78" i="33"/>
  <c r="R57" i="33"/>
  <c r="D79" i="33"/>
  <c r="D60" i="33"/>
  <c r="L79" i="33"/>
  <c r="L60" i="33"/>
  <c r="T79" i="33"/>
  <c r="T72" i="33" s="1"/>
  <c r="T60" i="33"/>
  <c r="F80" i="33"/>
  <c r="F63" i="33"/>
  <c r="N80" i="33"/>
  <c r="N63" i="33"/>
  <c r="V80" i="33"/>
  <c r="V63" i="33"/>
  <c r="E63" i="33"/>
  <c r="W72" i="33"/>
  <c r="S80" i="33"/>
  <c r="G78" i="34"/>
  <c r="P78" i="34"/>
  <c r="C79" i="34"/>
  <c r="U79" i="34"/>
  <c r="R80" i="34"/>
  <c r="I78" i="35"/>
  <c r="Q78" i="35"/>
  <c r="C79" i="35"/>
  <c r="C60" i="35"/>
  <c r="K79" i="35"/>
  <c r="K60" i="35"/>
  <c r="S79" i="35"/>
  <c r="S60" i="35"/>
  <c r="E80" i="35"/>
  <c r="M80" i="35"/>
  <c r="U80" i="35"/>
  <c r="L57" i="35"/>
  <c r="G78" i="35"/>
  <c r="T78" i="35"/>
  <c r="J79" i="35"/>
  <c r="N80" i="35"/>
  <c r="G78" i="37"/>
  <c r="G57" i="37"/>
  <c r="O78" i="37"/>
  <c r="O57" i="37"/>
  <c r="W78" i="37"/>
  <c r="W57" i="37"/>
  <c r="I79" i="37"/>
  <c r="I72" i="37" s="1"/>
  <c r="I60" i="37"/>
  <c r="Q79" i="37"/>
  <c r="Q72" i="37" s="1"/>
  <c r="Q60" i="37"/>
  <c r="C80" i="37"/>
  <c r="C63" i="37"/>
  <c r="K80" i="37"/>
  <c r="K63" i="37"/>
  <c r="S80" i="37"/>
  <c r="S63" i="37"/>
  <c r="W78" i="39"/>
  <c r="I79" i="39"/>
  <c r="Q79" i="39"/>
  <c r="K80" i="39"/>
  <c r="S80" i="39"/>
  <c r="H60" i="33"/>
  <c r="P60" i="33"/>
  <c r="F78" i="33"/>
  <c r="F72" i="33" s="1"/>
  <c r="N78" i="33"/>
  <c r="V78" i="33"/>
  <c r="B80" i="33"/>
  <c r="J80" i="33"/>
  <c r="R80" i="33"/>
  <c r="C57" i="34"/>
  <c r="K57" i="34"/>
  <c r="S57" i="34"/>
  <c r="I60" i="34"/>
  <c r="Q60" i="34"/>
  <c r="G63" i="34"/>
  <c r="O63" i="34"/>
  <c r="W63" i="34"/>
  <c r="H78" i="34"/>
  <c r="Q78" i="34"/>
  <c r="M79" i="34"/>
  <c r="V79" i="34"/>
  <c r="J80" i="34"/>
  <c r="S80" i="34"/>
  <c r="L60" i="35"/>
  <c r="H63" i="35"/>
  <c r="U63" i="35"/>
  <c r="H78" i="35"/>
  <c r="U78" i="35"/>
  <c r="P80" i="35"/>
  <c r="I78" i="34"/>
  <c r="E79" i="34"/>
  <c r="N79" i="34"/>
  <c r="B80" i="34"/>
  <c r="K80" i="34"/>
  <c r="T80" i="34"/>
  <c r="C78" i="35"/>
  <c r="K78" i="35"/>
  <c r="S78" i="35"/>
  <c r="E79" i="35"/>
  <c r="E60" i="35"/>
  <c r="M79" i="35"/>
  <c r="M60" i="35"/>
  <c r="U79" i="35"/>
  <c r="U60" i="35"/>
  <c r="G80" i="35"/>
  <c r="O80" i="35"/>
  <c r="W80" i="35"/>
  <c r="C57" i="35"/>
  <c r="N60" i="35"/>
  <c r="J78" i="35"/>
  <c r="D80" i="35"/>
  <c r="Q80" i="35"/>
  <c r="B72" i="37"/>
  <c r="J72" i="37"/>
  <c r="H78" i="33"/>
  <c r="H72" i="33" s="1"/>
  <c r="P78" i="33"/>
  <c r="P72" i="33" s="1"/>
  <c r="B79" i="33"/>
  <c r="B72" i="33" s="1"/>
  <c r="R79" i="33"/>
  <c r="D80" i="33"/>
  <c r="L80" i="33"/>
  <c r="T80" i="33"/>
  <c r="K60" i="34"/>
  <c r="S60" i="34"/>
  <c r="F79" i="34"/>
  <c r="C80" i="34"/>
  <c r="L80" i="34"/>
  <c r="U80" i="34"/>
  <c r="D57" i="35"/>
  <c r="Q57" i="35"/>
  <c r="F80" i="35"/>
  <c r="S80" i="35"/>
  <c r="G51" i="37"/>
  <c r="O51" i="37"/>
  <c r="W51" i="37"/>
  <c r="I51" i="37"/>
  <c r="E72" i="37"/>
  <c r="M72" i="37"/>
  <c r="E57" i="33"/>
  <c r="F57" i="34"/>
  <c r="N57" i="34"/>
  <c r="V57" i="34"/>
  <c r="D80" i="34"/>
  <c r="M80" i="34"/>
  <c r="S57" i="35"/>
  <c r="D60" i="35"/>
  <c r="Q60" i="35"/>
  <c r="M63" i="35"/>
  <c r="M78" i="35"/>
  <c r="T80" i="35"/>
  <c r="E78" i="34"/>
  <c r="M78" i="34"/>
  <c r="U78" i="34"/>
  <c r="G79" i="34"/>
  <c r="O79" i="34"/>
  <c r="W79" i="34"/>
  <c r="I80" i="34"/>
  <c r="Q80" i="34"/>
  <c r="O57" i="34"/>
  <c r="W57" i="34"/>
  <c r="E80" i="34"/>
  <c r="F78" i="35"/>
  <c r="N78" i="35"/>
  <c r="V78" i="35"/>
  <c r="H79" i="35"/>
  <c r="H60" i="35"/>
  <c r="P79" i="35"/>
  <c r="P60" i="35"/>
  <c r="B80" i="35"/>
  <c r="J80" i="35"/>
  <c r="R80" i="35"/>
  <c r="F60" i="35"/>
  <c r="B63" i="35"/>
  <c r="B78" i="35"/>
  <c r="O78" i="35"/>
  <c r="I80" i="35"/>
  <c r="V80" i="35"/>
  <c r="E60" i="33"/>
  <c r="M60" i="33"/>
  <c r="U60" i="33"/>
  <c r="I57" i="35"/>
  <c r="V57" i="35"/>
  <c r="G60" i="35"/>
  <c r="T60" i="35"/>
  <c r="P78" i="35"/>
  <c r="K80" i="35"/>
  <c r="F72" i="37"/>
  <c r="N72" i="37"/>
  <c r="F60" i="33"/>
  <c r="N60" i="33"/>
  <c r="V60" i="33"/>
  <c r="L63" i="33"/>
  <c r="G60" i="34"/>
  <c r="O60" i="34"/>
  <c r="W60" i="34"/>
  <c r="K57" i="35"/>
  <c r="V60" i="35"/>
  <c r="E63" i="35"/>
  <c r="R78" i="35"/>
  <c r="C51" i="37"/>
  <c r="K51" i="37"/>
  <c r="S51" i="37"/>
  <c r="C60" i="37"/>
  <c r="K60" i="37"/>
  <c r="S60" i="37"/>
  <c r="C79" i="37"/>
  <c r="S79" i="37"/>
  <c r="M80" i="37"/>
  <c r="U80" i="37"/>
  <c r="D60" i="38"/>
  <c r="L60" i="38"/>
  <c r="L63" i="38"/>
  <c r="F78" i="38"/>
  <c r="P78" i="38"/>
  <c r="U79" i="38"/>
  <c r="C60" i="39"/>
  <c r="C78" i="39"/>
  <c r="N78" i="39"/>
  <c r="M79" i="39"/>
  <c r="B80" i="39"/>
  <c r="M80" i="39"/>
  <c r="W80" i="39"/>
  <c r="E90" i="41"/>
  <c r="E81" i="41" s="1"/>
  <c r="E72" i="41"/>
  <c r="M90" i="41"/>
  <c r="M81" i="41" s="1"/>
  <c r="M72" i="41"/>
  <c r="U90" i="41"/>
  <c r="U81" i="41" s="1"/>
  <c r="U72" i="41"/>
  <c r="F57" i="37"/>
  <c r="N57" i="37"/>
  <c r="V57" i="37"/>
  <c r="B63" i="37"/>
  <c r="J63" i="37"/>
  <c r="R63" i="37"/>
  <c r="B78" i="37"/>
  <c r="J78" i="37"/>
  <c r="R78" i="37"/>
  <c r="R72" i="37" s="1"/>
  <c r="D79" i="37"/>
  <c r="L79" i="37"/>
  <c r="T79" i="37"/>
  <c r="F80" i="37"/>
  <c r="N80" i="37"/>
  <c r="V80" i="37"/>
  <c r="E60" i="38"/>
  <c r="M60" i="38"/>
  <c r="V60" i="38"/>
  <c r="D63" i="38"/>
  <c r="V63" i="38"/>
  <c r="H78" i="38"/>
  <c r="I80" i="38"/>
  <c r="R80" i="38"/>
  <c r="N60" i="39"/>
  <c r="S63" i="39"/>
  <c r="D78" i="39"/>
  <c r="O78" i="39"/>
  <c r="C80" i="39"/>
  <c r="N80" i="39"/>
  <c r="F81" i="41"/>
  <c r="N81" i="41"/>
  <c r="V81" i="41"/>
  <c r="E90" i="42"/>
  <c r="M90" i="42"/>
  <c r="U90" i="42"/>
  <c r="E60" i="37"/>
  <c r="M60" i="37"/>
  <c r="U60" i="37"/>
  <c r="C78" i="37"/>
  <c r="K78" i="37"/>
  <c r="S78" i="37"/>
  <c r="U79" i="37"/>
  <c r="U72" i="37" s="1"/>
  <c r="G80" i="37"/>
  <c r="G72" i="37" s="1"/>
  <c r="O80" i="37"/>
  <c r="O72" i="37" s="1"/>
  <c r="W80" i="37"/>
  <c r="F60" i="38"/>
  <c r="N60" i="38"/>
  <c r="W60" i="38"/>
  <c r="E63" i="38"/>
  <c r="N63" i="38"/>
  <c r="T80" i="38"/>
  <c r="K57" i="39"/>
  <c r="E60" i="39"/>
  <c r="P60" i="39"/>
  <c r="Q78" i="39"/>
  <c r="E80" i="39"/>
  <c r="F60" i="37"/>
  <c r="N60" i="37"/>
  <c r="V60" i="37"/>
  <c r="D78" i="37"/>
  <c r="L78" i="37"/>
  <c r="T78" i="37"/>
  <c r="H80" i="37"/>
  <c r="H72" i="37" s="1"/>
  <c r="P80" i="37"/>
  <c r="P72" i="37" s="1"/>
  <c r="G78" i="38"/>
  <c r="O78" i="38"/>
  <c r="W78" i="38"/>
  <c r="I79" i="38"/>
  <c r="Q79" i="38"/>
  <c r="Q60" i="38"/>
  <c r="C80" i="38"/>
  <c r="K80" i="38"/>
  <c r="S80" i="38"/>
  <c r="F63" i="38"/>
  <c r="P63" i="38"/>
  <c r="S78" i="38"/>
  <c r="B80" i="38"/>
  <c r="W57" i="39"/>
  <c r="F60" i="39"/>
  <c r="Q60" i="39"/>
  <c r="K63" i="39"/>
  <c r="G78" i="39"/>
  <c r="R78" i="39"/>
  <c r="F80" i="39"/>
  <c r="P80" i="39"/>
  <c r="H90" i="41"/>
  <c r="H81" i="41" s="1"/>
  <c r="H72" i="41"/>
  <c r="P90" i="41"/>
  <c r="P81" i="41" s="1"/>
  <c r="P72" i="41"/>
  <c r="H90" i="43"/>
  <c r="P90" i="43"/>
  <c r="M69" i="45"/>
  <c r="K78" i="38"/>
  <c r="T78" i="38"/>
  <c r="P79" i="38"/>
  <c r="E78" i="39"/>
  <c r="M78" i="39"/>
  <c r="U78" i="39"/>
  <c r="G79" i="39"/>
  <c r="G60" i="39"/>
  <c r="O79" i="39"/>
  <c r="O60" i="39"/>
  <c r="W79" i="39"/>
  <c r="W60" i="39"/>
  <c r="I80" i="39"/>
  <c r="Q80" i="39"/>
  <c r="S60" i="39"/>
  <c r="I78" i="39"/>
  <c r="H79" i="39"/>
  <c r="R80" i="39"/>
  <c r="B57" i="37"/>
  <c r="J57" i="37"/>
  <c r="H60" i="37"/>
  <c r="P60" i="37"/>
  <c r="V63" i="37"/>
  <c r="V78" i="37"/>
  <c r="J80" i="37"/>
  <c r="C57" i="38"/>
  <c r="I60" i="38"/>
  <c r="R60" i="38"/>
  <c r="L78" i="38"/>
  <c r="U78" i="38"/>
  <c r="W80" i="38"/>
  <c r="E57" i="39"/>
  <c r="I60" i="39"/>
  <c r="T78" i="39"/>
  <c r="H80" i="39"/>
  <c r="B72" i="41"/>
  <c r="B90" i="41"/>
  <c r="B81" i="41" s="1"/>
  <c r="J72" i="41"/>
  <c r="J90" i="41"/>
  <c r="J81" i="41" s="1"/>
  <c r="B90" i="43"/>
  <c r="J90" i="43"/>
  <c r="D57" i="38"/>
  <c r="B60" i="38"/>
  <c r="J60" i="38"/>
  <c r="S63" i="38"/>
  <c r="M78" i="38"/>
  <c r="V78" i="38"/>
  <c r="O80" i="38"/>
  <c r="K60" i="39"/>
  <c r="U80" i="39"/>
  <c r="C72" i="41"/>
  <c r="C90" i="41"/>
  <c r="C81" i="41" s="1"/>
  <c r="K72" i="41"/>
  <c r="K90" i="41"/>
  <c r="K81" i="41" s="1"/>
  <c r="S72" i="41"/>
  <c r="S90" i="41"/>
  <c r="S81" i="41" s="1"/>
  <c r="I81" i="41"/>
  <c r="Q81" i="41"/>
  <c r="B90" i="42"/>
  <c r="J90" i="42"/>
  <c r="C90" i="43"/>
  <c r="K90" i="43"/>
  <c r="S90" i="43"/>
  <c r="E57" i="38"/>
  <c r="T60" i="38"/>
  <c r="K63" i="38"/>
  <c r="G80" i="38"/>
  <c r="H78" i="39"/>
  <c r="P78" i="39"/>
  <c r="B79" i="39"/>
  <c r="B60" i="39"/>
  <c r="J79" i="39"/>
  <c r="J60" i="39"/>
  <c r="R79" i="39"/>
  <c r="R60" i="39"/>
  <c r="D80" i="39"/>
  <c r="L80" i="39"/>
  <c r="T80" i="39"/>
  <c r="V60" i="39"/>
  <c r="Q63" i="39"/>
  <c r="L78" i="39"/>
  <c r="F63" i="41"/>
  <c r="N63" i="41"/>
  <c r="V63" i="41"/>
  <c r="H63" i="41"/>
  <c r="C90" i="42"/>
  <c r="K90" i="42"/>
  <c r="S90" i="42"/>
  <c r="R90" i="41"/>
  <c r="R81" i="41" s="1"/>
  <c r="G90" i="42"/>
  <c r="O90" i="42"/>
  <c r="W90" i="42"/>
  <c r="D90" i="43"/>
  <c r="L90" i="43"/>
  <c r="T90" i="43"/>
  <c r="S77" i="45"/>
  <c r="S69" i="45" s="1"/>
  <c r="H77" i="46"/>
  <c r="P77" i="46"/>
  <c r="G77" i="47"/>
  <c r="G60" i="47"/>
  <c r="O77" i="47"/>
  <c r="O60" i="47"/>
  <c r="W77" i="47"/>
  <c r="W60" i="47"/>
  <c r="E77" i="47"/>
  <c r="G96" i="49"/>
  <c r="O96" i="49"/>
  <c r="W96" i="49"/>
  <c r="U73" i="50"/>
  <c r="K83" i="50"/>
  <c r="F103" i="51"/>
  <c r="F80" i="51"/>
  <c r="N103" i="51"/>
  <c r="N80" i="51"/>
  <c r="V103" i="51"/>
  <c r="V80" i="51"/>
  <c r="B105" i="51"/>
  <c r="B87" i="51"/>
  <c r="J105" i="51"/>
  <c r="J87" i="51"/>
  <c r="R105" i="51"/>
  <c r="R87" i="51"/>
  <c r="B72" i="42"/>
  <c r="J72" i="42"/>
  <c r="R72" i="42"/>
  <c r="H90" i="42"/>
  <c r="P90" i="42"/>
  <c r="G72" i="43"/>
  <c r="O72" i="43"/>
  <c r="W72" i="43"/>
  <c r="E90" i="43"/>
  <c r="M90" i="43"/>
  <c r="U90" i="43"/>
  <c r="F60" i="45"/>
  <c r="N60" i="45"/>
  <c r="V60" i="45"/>
  <c r="T77" i="45"/>
  <c r="T69" i="45" s="1"/>
  <c r="I77" i="46"/>
  <c r="Q77" i="46"/>
  <c r="D52" i="46"/>
  <c r="L52" i="46"/>
  <c r="T52" i="46"/>
  <c r="F52" i="46"/>
  <c r="N52" i="46"/>
  <c r="V52" i="46"/>
  <c r="H60" i="46"/>
  <c r="D77" i="46"/>
  <c r="H77" i="47"/>
  <c r="P77" i="47"/>
  <c r="M77" i="47"/>
  <c r="S83" i="50"/>
  <c r="F72" i="41"/>
  <c r="N72" i="41"/>
  <c r="V72" i="41"/>
  <c r="C72" i="42"/>
  <c r="K72" i="42"/>
  <c r="S72" i="42"/>
  <c r="I90" i="42"/>
  <c r="Q90" i="42"/>
  <c r="H72" i="43"/>
  <c r="P72" i="43"/>
  <c r="F90" i="43"/>
  <c r="N90" i="43"/>
  <c r="V90" i="43"/>
  <c r="C77" i="45"/>
  <c r="C69" i="45" s="1"/>
  <c r="U77" i="45"/>
  <c r="U69" i="45" s="1"/>
  <c r="E52" i="46"/>
  <c r="M52" i="46"/>
  <c r="U52" i="46"/>
  <c r="P60" i="46"/>
  <c r="L77" i="46"/>
  <c r="I77" i="47"/>
  <c r="Q77" i="47"/>
  <c r="D73" i="49"/>
  <c r="L73" i="49"/>
  <c r="T73" i="49"/>
  <c r="N73" i="49"/>
  <c r="V73" i="49"/>
  <c r="H73" i="49"/>
  <c r="P73" i="49"/>
  <c r="F83" i="49"/>
  <c r="T77" i="46"/>
  <c r="N83" i="49"/>
  <c r="I103" i="50"/>
  <c r="I80" i="50"/>
  <c r="Q103" i="50"/>
  <c r="Q80" i="50"/>
  <c r="E105" i="50"/>
  <c r="E87" i="50"/>
  <c r="M105" i="50"/>
  <c r="M87" i="50"/>
  <c r="U105" i="50"/>
  <c r="U87" i="50"/>
  <c r="E72" i="42"/>
  <c r="M72" i="42"/>
  <c r="U72" i="42"/>
  <c r="B72" i="43"/>
  <c r="J72" i="43"/>
  <c r="R72" i="43"/>
  <c r="I60" i="45"/>
  <c r="Q60" i="45"/>
  <c r="G52" i="46"/>
  <c r="O52" i="46"/>
  <c r="W52" i="46"/>
  <c r="V83" i="49"/>
  <c r="E73" i="50"/>
  <c r="M73" i="50"/>
  <c r="I90" i="43"/>
  <c r="Q90" i="43"/>
  <c r="O69" i="45"/>
  <c r="W69" i="45"/>
  <c r="K77" i="45"/>
  <c r="K69" i="45" s="1"/>
  <c r="D103" i="49"/>
  <c r="D96" i="49" s="1"/>
  <c r="D80" i="49"/>
  <c r="L103" i="49"/>
  <c r="L96" i="49" s="1"/>
  <c r="L80" i="49"/>
  <c r="T103" i="49"/>
  <c r="T96" i="49" s="1"/>
  <c r="T80" i="49"/>
  <c r="H105" i="49"/>
  <c r="H87" i="49"/>
  <c r="P105" i="49"/>
  <c r="P87" i="49"/>
  <c r="F96" i="49"/>
  <c r="N96" i="49"/>
  <c r="V96" i="49"/>
  <c r="H69" i="45"/>
  <c r="P69" i="45"/>
  <c r="L77" i="45"/>
  <c r="L69" i="45" s="1"/>
  <c r="F77" i="46"/>
  <c r="F60" i="46"/>
  <c r="N77" i="46"/>
  <c r="N60" i="46"/>
  <c r="V77" i="46"/>
  <c r="V60" i="46"/>
  <c r="D103" i="50"/>
  <c r="L103" i="50"/>
  <c r="T103" i="50"/>
  <c r="D103" i="51"/>
  <c r="L103" i="51"/>
  <c r="T103" i="51"/>
  <c r="F104" i="51"/>
  <c r="N104" i="51"/>
  <c r="V104" i="51"/>
  <c r="H105" i="51"/>
  <c r="P105" i="51"/>
  <c r="G77" i="46"/>
  <c r="G60" i="46"/>
  <c r="O77" i="46"/>
  <c r="O60" i="46"/>
  <c r="W77" i="46"/>
  <c r="W60" i="46"/>
  <c r="C52" i="47"/>
  <c r="K52" i="47"/>
  <c r="S52" i="47"/>
  <c r="E52" i="47"/>
  <c r="M52" i="47"/>
  <c r="U52" i="47"/>
  <c r="G52" i="47"/>
  <c r="O52" i="47"/>
  <c r="W52" i="47"/>
  <c r="C83" i="50"/>
  <c r="B77" i="46"/>
  <c r="J77" i="46"/>
  <c r="R77" i="46"/>
  <c r="C77" i="47"/>
  <c r="K77" i="47"/>
  <c r="S77" i="47"/>
  <c r="F80" i="49"/>
  <c r="N80" i="49"/>
  <c r="V80" i="49"/>
  <c r="D83" i="49"/>
  <c r="L83" i="49"/>
  <c r="T83" i="49"/>
  <c r="H104" i="49"/>
  <c r="P104" i="49"/>
  <c r="P96" i="49" s="1"/>
  <c r="B105" i="49"/>
  <c r="B96" i="49" s="1"/>
  <c r="J105" i="49"/>
  <c r="J96" i="49" s="1"/>
  <c r="R105" i="49"/>
  <c r="R96" i="49" s="1"/>
  <c r="C80" i="50"/>
  <c r="K80" i="50"/>
  <c r="S80" i="50"/>
  <c r="I83" i="50"/>
  <c r="Q83" i="50"/>
  <c r="E104" i="50"/>
  <c r="M104" i="50"/>
  <c r="U104" i="50"/>
  <c r="G105" i="50"/>
  <c r="O105" i="50"/>
  <c r="W105" i="50"/>
  <c r="H80" i="51"/>
  <c r="P80" i="51"/>
  <c r="F83" i="51"/>
  <c r="N83" i="51"/>
  <c r="V83" i="51"/>
  <c r="B104" i="51"/>
  <c r="J104" i="51"/>
  <c r="R104" i="51"/>
  <c r="D105" i="51"/>
  <c r="L105" i="51"/>
  <c r="T105" i="51"/>
  <c r="C77" i="46"/>
  <c r="K77" i="46"/>
  <c r="S77" i="46"/>
  <c r="H60" i="47"/>
  <c r="P60" i="47"/>
  <c r="D77" i="47"/>
  <c r="L77" i="47"/>
  <c r="T77" i="47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C105" i="49"/>
  <c r="C96" i="49" s="1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I60" i="46"/>
  <c r="Q60" i="46"/>
  <c r="E77" i="46"/>
  <c r="M77" i="46"/>
  <c r="U77" i="46"/>
  <c r="B60" i="47"/>
  <c r="J60" i="47"/>
  <c r="R60" i="47"/>
  <c r="F77" i="47"/>
  <c r="N77" i="47"/>
  <c r="V77" i="47"/>
  <c r="I80" i="49"/>
  <c r="Q80" i="49"/>
  <c r="G83" i="49"/>
  <c r="O83" i="49"/>
  <c r="W83" i="49"/>
  <c r="G87" i="49"/>
  <c r="O87" i="49"/>
  <c r="W87" i="49"/>
  <c r="C104" i="49"/>
  <c r="K104" i="49"/>
  <c r="S104" i="49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B80" i="49"/>
  <c r="J80" i="49"/>
  <c r="R80" i="49"/>
  <c r="G80" i="50"/>
  <c r="O80" i="50"/>
  <c r="W80" i="50"/>
  <c r="D80" i="51"/>
  <c r="L80" i="51"/>
  <c r="T80" i="51"/>
  <c r="C80" i="49"/>
  <c r="K80" i="49"/>
  <c r="S80" i="49"/>
  <c r="I87" i="49"/>
  <c r="Q87" i="49"/>
  <c r="H80" i="50"/>
  <c r="P80" i="50"/>
  <c r="F87" i="50"/>
  <c r="N87" i="50"/>
  <c r="V87" i="50"/>
  <c r="E80" i="51"/>
  <c r="M80" i="51"/>
  <c r="U80" i="51"/>
  <c r="C87" i="51"/>
  <c r="K87" i="51"/>
  <c r="S87" i="51"/>
  <c r="E80" i="49"/>
  <c r="M80" i="49"/>
  <c r="U80" i="49"/>
  <c r="B80" i="50"/>
  <c r="J80" i="50"/>
  <c r="R80" i="50"/>
  <c r="G80" i="51"/>
  <c r="O80" i="51"/>
  <c r="W80" i="51"/>
  <c r="K96" i="49" l="1"/>
  <c r="H96" i="49"/>
  <c r="S96" i="49"/>
  <c r="K72" i="37"/>
  <c r="C72" i="37"/>
  <c r="W72" i="37"/>
  <c r="V72" i="37"/>
  <c r="S72" i="37"/>
  <c r="T72" i="37"/>
  <c r="L72" i="37"/>
  <c r="D72" i="37"/>
  <c r="L72" i="33"/>
  <c r="D72" i="33"/>
  <c r="V72" i="33"/>
  <c r="R72" i="33"/>
  <c r="J72" i="33"/>
  <c r="N72" i="33"/>
  <c r="O113" i="29"/>
  <c r="P113" i="29"/>
  <c r="U113" i="29"/>
  <c r="W113" i="29"/>
  <c r="F113" i="29"/>
  <c r="V113" i="29"/>
  <c r="G146" i="25"/>
  <c r="T146" i="25"/>
  <c r="R146" i="25"/>
  <c r="O74" i="24"/>
  <c r="O171" i="4" s="1"/>
  <c r="J74" i="24"/>
  <c r="J171" i="4" s="1"/>
  <c r="J69" i="4"/>
  <c r="J142" i="4" s="1"/>
  <c r="U74" i="24"/>
  <c r="U171" i="4" s="1"/>
  <c r="U69" i="4"/>
  <c r="U142" i="4" s="1"/>
  <c r="E146" i="25"/>
  <c r="S146" i="25"/>
  <c r="B74" i="24"/>
  <c r="B171" i="4" s="1"/>
  <c r="B69" i="4"/>
  <c r="B142" i="4" s="1"/>
  <c r="M146" i="25"/>
  <c r="L146" i="25"/>
  <c r="R74" i="24"/>
  <c r="R171" i="4" s="1"/>
  <c r="R69" i="4"/>
  <c r="R142" i="4" s="1"/>
  <c r="W74" i="24"/>
  <c r="W171" i="4" s="1"/>
  <c r="W69" i="4"/>
  <c r="W142" i="4" s="1"/>
  <c r="B146" i="25"/>
  <c r="K146" i="25"/>
  <c r="D146" i="25"/>
  <c r="G74" i="24"/>
  <c r="G171" i="4" s="1"/>
  <c r="G69" i="4"/>
  <c r="G142" i="4" s="1"/>
  <c r="O146" i="25"/>
  <c r="M74" i="24"/>
  <c r="M171" i="4" s="1"/>
  <c r="M69" i="4"/>
  <c r="M142" i="4" s="1"/>
  <c r="W179" i="23"/>
  <c r="W62" i="20"/>
  <c r="F144" i="23"/>
  <c r="F57" i="20"/>
  <c r="F56" i="20" s="1"/>
  <c r="F60" i="20"/>
  <c r="V179" i="23"/>
  <c r="V62" i="20"/>
  <c r="F151" i="23"/>
  <c r="F61" i="20"/>
  <c r="D170" i="23"/>
  <c r="D62" i="20"/>
  <c r="P137" i="23"/>
  <c r="P132" i="23" s="1"/>
  <c r="P60" i="20"/>
  <c r="P141" i="23"/>
  <c r="B144" i="23"/>
  <c r="B60" i="20"/>
  <c r="T179" i="23"/>
  <c r="T165" i="23" s="1"/>
  <c r="T62" i="20"/>
  <c r="V146" i="23"/>
  <c r="O146" i="23"/>
  <c r="V165" i="23"/>
  <c r="O60" i="20"/>
  <c r="O57" i="20"/>
  <c r="O56" i="20" s="1"/>
  <c r="L165" i="23"/>
  <c r="W132" i="23"/>
  <c r="U205" i="23"/>
  <c r="C194" i="23"/>
  <c r="N144" i="23"/>
  <c r="N132" i="23" s="1"/>
  <c r="N60" i="20"/>
  <c r="N57" i="20"/>
  <c r="N56" i="20" s="1"/>
  <c r="T160" i="23"/>
  <c r="O179" i="23"/>
  <c r="O62" i="20"/>
  <c r="S194" i="23"/>
  <c r="U157" i="23"/>
  <c r="J160" i="23"/>
  <c r="N165" i="23"/>
  <c r="W59" i="20"/>
  <c r="K137" i="23"/>
  <c r="K132" i="23" s="1"/>
  <c r="K60" i="20"/>
  <c r="K57" i="20"/>
  <c r="K56" i="20" s="1"/>
  <c r="J132" i="23"/>
  <c r="K146" i="23"/>
  <c r="D165" i="23"/>
  <c r="F153" i="23"/>
  <c r="O165" i="23"/>
  <c r="D146" i="23"/>
  <c r="S59" i="20"/>
  <c r="S112" i="4" s="1"/>
  <c r="W57" i="20"/>
  <c r="W56" i="20" s="1"/>
  <c r="I157" i="23"/>
  <c r="B132" i="23"/>
  <c r="G172" i="23"/>
  <c r="G165" i="23" s="1"/>
  <c r="F139" i="23"/>
  <c r="F163" i="23"/>
  <c r="D163" i="23"/>
  <c r="G176" i="23"/>
  <c r="O132" i="23"/>
  <c r="S176" i="23"/>
  <c r="D78" i="20"/>
  <c r="D169" i="4" s="1"/>
  <c r="O78" i="20"/>
  <c r="O169" i="4" s="1"/>
  <c r="F79" i="20"/>
  <c r="F170" i="4" s="1"/>
  <c r="J144" i="23"/>
  <c r="J60" i="20"/>
  <c r="W77" i="20"/>
  <c r="W168" i="4" s="1"/>
  <c r="L172" i="23"/>
  <c r="L62" i="20"/>
  <c r="V154" i="23"/>
  <c r="V61" i="20"/>
  <c r="L153" i="23"/>
  <c r="F140" i="23"/>
  <c r="F132" i="23" s="1"/>
  <c r="W175" i="23"/>
  <c r="H137" i="23"/>
  <c r="H60" i="20"/>
  <c r="H132" i="23"/>
  <c r="P146" i="23"/>
  <c r="N79" i="20"/>
  <c r="N170" i="4" s="1"/>
  <c r="N163" i="23"/>
  <c r="N146" i="23" s="1"/>
  <c r="N61" i="20"/>
  <c r="I165" i="23"/>
  <c r="V143" i="23"/>
  <c r="V60" i="20"/>
  <c r="V57" i="20"/>
  <c r="V56" i="20" s="1"/>
  <c r="R132" i="23"/>
  <c r="F161" i="23"/>
  <c r="M153" i="23"/>
  <c r="G132" i="23"/>
  <c r="F165" i="23"/>
  <c r="G60" i="20"/>
  <c r="G57" i="20"/>
  <c r="G56" i="20" s="1"/>
  <c r="S57" i="20"/>
  <c r="S56" i="20" s="1"/>
  <c r="G194" i="21"/>
  <c r="O205" i="21"/>
  <c r="N65" i="4"/>
  <c r="N138" i="4" s="1"/>
  <c r="J194" i="21"/>
  <c r="G65" i="4"/>
  <c r="G138" i="4" s="1"/>
  <c r="V65" i="4"/>
  <c r="V138" i="4" s="1"/>
  <c r="S76" i="20"/>
  <c r="S167" i="4" s="1"/>
  <c r="O65" i="4"/>
  <c r="O138" i="4" s="1"/>
  <c r="M194" i="23"/>
  <c r="G178" i="19"/>
  <c r="O178" i="19"/>
  <c r="Q77" i="16"/>
  <c r="Q76" i="16" s="1"/>
  <c r="W178" i="19"/>
  <c r="P178" i="19"/>
  <c r="L101" i="16"/>
  <c r="L164" i="4" s="1"/>
  <c r="M160" i="19"/>
  <c r="Q191" i="19"/>
  <c r="Q187" i="19"/>
  <c r="Q81" i="16"/>
  <c r="P79" i="16"/>
  <c r="P108" i="4" s="1"/>
  <c r="Q185" i="19"/>
  <c r="U167" i="19"/>
  <c r="U160" i="19" s="1"/>
  <c r="U80" i="16"/>
  <c r="U109" i="4" s="1"/>
  <c r="G160" i="19"/>
  <c r="Q229" i="19"/>
  <c r="W102" i="16"/>
  <c r="W165" i="4" s="1"/>
  <c r="C160" i="19"/>
  <c r="H79" i="16"/>
  <c r="H108" i="4" s="1"/>
  <c r="H110" i="4"/>
  <c r="T160" i="19"/>
  <c r="Q183" i="19"/>
  <c r="Q178" i="19" s="1"/>
  <c r="W79" i="16"/>
  <c r="W108" i="4" s="1"/>
  <c r="E77" i="16"/>
  <c r="E76" i="16" s="1"/>
  <c r="E81" i="16"/>
  <c r="O173" i="19"/>
  <c r="O80" i="16"/>
  <c r="O77" i="16"/>
  <c r="O76" i="16" s="1"/>
  <c r="O165" i="19"/>
  <c r="O169" i="19"/>
  <c r="O160" i="19" s="1"/>
  <c r="C178" i="19"/>
  <c r="M178" i="19"/>
  <c r="E109" i="4"/>
  <c r="R165" i="18"/>
  <c r="R97" i="16"/>
  <c r="R95" i="16"/>
  <c r="P168" i="18"/>
  <c r="P172" i="18"/>
  <c r="P164" i="18"/>
  <c r="P97" i="16"/>
  <c r="P95" i="16" s="1"/>
  <c r="M172" i="18"/>
  <c r="M97" i="16"/>
  <c r="M95" i="16" s="1"/>
  <c r="Q166" i="18"/>
  <c r="P166" i="18"/>
  <c r="P160" i="18" s="1"/>
  <c r="Q172" i="18"/>
  <c r="Q165" i="18"/>
  <c r="Q160" i="18" s="1"/>
  <c r="G160" i="18"/>
  <c r="R162" i="18"/>
  <c r="R160" i="18" s="1"/>
  <c r="R170" i="18"/>
  <c r="R174" i="18"/>
  <c r="K160" i="17"/>
  <c r="C160" i="17"/>
  <c r="S52" i="16"/>
  <c r="Q91" i="16"/>
  <c r="Q89" i="16" s="1"/>
  <c r="Q62" i="4"/>
  <c r="Q135" i="4" s="1"/>
  <c r="S160" i="17"/>
  <c r="B217" i="18"/>
  <c r="S91" i="16"/>
  <c r="S89" i="16" s="1"/>
  <c r="C91" i="16"/>
  <c r="C89" i="16" s="1"/>
  <c r="O217" i="18"/>
  <c r="F172" i="17"/>
  <c r="F160" i="17" s="1"/>
  <c r="F53" i="16"/>
  <c r="M160" i="17"/>
  <c r="Q52" i="16"/>
  <c r="N91" i="16"/>
  <c r="H172" i="18"/>
  <c r="H168" i="18"/>
  <c r="H164" i="18"/>
  <c r="H97" i="16"/>
  <c r="H95" i="16" s="1"/>
  <c r="E166" i="17"/>
  <c r="E162" i="17"/>
  <c r="E160" i="17" s="1"/>
  <c r="E174" i="17"/>
  <c r="E170" i="17"/>
  <c r="G217" i="19"/>
  <c r="T167" i="17"/>
  <c r="T160" i="17" s="1"/>
  <c r="T53" i="16"/>
  <c r="P217" i="19"/>
  <c r="T171" i="18"/>
  <c r="O217" i="19"/>
  <c r="I91" i="16"/>
  <c r="I89" i="16" s="1"/>
  <c r="I62" i="4"/>
  <c r="I135" i="4" s="1"/>
  <c r="H217" i="19"/>
  <c r="F169" i="17"/>
  <c r="H166" i="18"/>
  <c r="H160" i="18" s="1"/>
  <c r="U172" i="18"/>
  <c r="U160" i="18" s="1"/>
  <c r="U97" i="16"/>
  <c r="U95" i="16" s="1"/>
  <c r="D171" i="18"/>
  <c r="H169" i="18"/>
  <c r="T168" i="17"/>
  <c r="H240" i="17"/>
  <c r="T240" i="17"/>
  <c r="L240" i="17"/>
  <c r="Q61" i="4"/>
  <c r="Q134" i="4" s="1"/>
  <c r="I100" i="16"/>
  <c r="I163" i="4" s="1"/>
  <c r="I61" i="4"/>
  <c r="I134" i="4" s="1"/>
  <c r="C233" i="15"/>
  <c r="C76" i="12"/>
  <c r="D253" i="15"/>
  <c r="D78" i="12"/>
  <c r="D107" i="4" s="1"/>
  <c r="H233" i="15"/>
  <c r="H76" i="12"/>
  <c r="I253" i="15"/>
  <c r="I78" i="12"/>
  <c r="I107" i="4" s="1"/>
  <c r="N75" i="12"/>
  <c r="F233" i="15"/>
  <c r="F71" i="12"/>
  <c r="F70" i="12" s="1"/>
  <c r="F76" i="12"/>
  <c r="H5" i="7"/>
  <c r="H52" i="7" s="1"/>
  <c r="U63" i="12"/>
  <c r="R98" i="12"/>
  <c r="R159" i="4" s="1"/>
  <c r="H63" i="12"/>
  <c r="H86" i="12"/>
  <c r="H98" i="12"/>
  <c r="H159" i="4" s="1"/>
  <c r="M63" i="12"/>
  <c r="M96" i="12"/>
  <c r="M157" i="4" s="1"/>
  <c r="M55" i="4"/>
  <c r="M130" i="4" s="1"/>
  <c r="W3" i="4"/>
  <c r="W128" i="4" s="1"/>
  <c r="W5" i="4"/>
  <c r="E3" i="4"/>
  <c r="E128" i="4" s="1"/>
  <c r="U98" i="12"/>
  <c r="U159" i="4" s="1"/>
  <c r="U57" i="4"/>
  <c r="U132" i="4" s="1"/>
  <c r="U96" i="12"/>
  <c r="U157" i="4" s="1"/>
  <c r="U55" i="4"/>
  <c r="U130" i="4" s="1"/>
  <c r="S5" i="7"/>
  <c r="S53" i="7" s="1"/>
  <c r="E96" i="12"/>
  <c r="E157" i="4" s="1"/>
  <c r="E55" i="4"/>
  <c r="E130" i="4" s="1"/>
  <c r="D3" i="4"/>
  <c r="D128" i="4" s="1"/>
  <c r="L3" i="4"/>
  <c r="L128" i="4" s="1"/>
  <c r="L5" i="4"/>
  <c r="H3" i="4"/>
  <c r="H128" i="4" s="1"/>
  <c r="H5" i="4"/>
  <c r="O98" i="12"/>
  <c r="O159" i="4" s="1"/>
  <c r="O57" i="4"/>
  <c r="O132" i="4" s="1"/>
  <c r="W98" i="12"/>
  <c r="W159" i="4" s="1"/>
  <c r="W57" i="4"/>
  <c r="W132" i="4" s="1"/>
  <c r="G5" i="4"/>
  <c r="G3" i="4"/>
  <c r="G128" i="4" s="1"/>
  <c r="L117" i="11"/>
  <c r="O117" i="11"/>
  <c r="K117" i="11"/>
  <c r="H117" i="11"/>
  <c r="J136" i="11"/>
  <c r="J55" i="8"/>
  <c r="J100" i="4" s="1"/>
  <c r="I117" i="11"/>
  <c r="U147" i="11"/>
  <c r="U56" i="8"/>
  <c r="U101" i="4" s="1"/>
  <c r="I136" i="11"/>
  <c r="I52" i="8"/>
  <c r="I51" i="8" s="1"/>
  <c r="I55" i="8"/>
  <c r="T147" i="11"/>
  <c r="T56" i="8"/>
  <c r="T101" i="4" s="1"/>
  <c r="D130" i="11"/>
  <c r="D129" i="11"/>
  <c r="D117" i="11" s="1"/>
  <c r="D125" i="11"/>
  <c r="D56" i="8"/>
  <c r="H136" i="11"/>
  <c r="H52" i="8"/>
  <c r="H51" i="8" s="1"/>
  <c r="H55" i="8"/>
  <c r="G53" i="7"/>
  <c r="G136" i="11"/>
  <c r="G55" i="8"/>
  <c r="G100" i="4" s="1"/>
  <c r="J5" i="7"/>
  <c r="J54" i="7" s="1"/>
  <c r="D132" i="11"/>
  <c r="N117" i="11"/>
  <c r="B136" i="11"/>
  <c r="B55" i="8"/>
  <c r="B100" i="4" s="1"/>
  <c r="T59" i="8"/>
  <c r="T52" i="4"/>
  <c r="T129" i="4" s="1"/>
  <c r="T65" i="8"/>
  <c r="T154" i="4" s="1"/>
  <c r="F54" i="7"/>
  <c r="F53" i="7"/>
  <c r="F52" i="7"/>
  <c r="J59" i="8"/>
  <c r="Q65" i="8"/>
  <c r="Q154" i="4" s="1"/>
  <c r="Q52" i="4"/>
  <c r="Q129" i="4" s="1"/>
  <c r="R65" i="8"/>
  <c r="R154" i="4" s="1"/>
  <c r="R52" i="4"/>
  <c r="R129" i="4" s="1"/>
  <c r="E5" i="7"/>
  <c r="E54" i="7" s="1"/>
  <c r="Q59" i="8"/>
  <c r="K59" i="8"/>
  <c r="K52" i="4"/>
  <c r="K129" i="4" s="1"/>
  <c r="L59" i="8"/>
  <c r="L52" i="4"/>
  <c r="L129" i="4" s="1"/>
  <c r="I59" i="8"/>
  <c r="R5" i="7"/>
  <c r="R53" i="7" s="1"/>
  <c r="Q53" i="7"/>
  <c r="T5" i="7"/>
  <c r="T53" i="7" s="1"/>
  <c r="C5" i="7"/>
  <c r="C52" i="7" s="1"/>
  <c r="K5" i="7"/>
  <c r="K55" i="7" s="1"/>
  <c r="F55" i="7"/>
  <c r="G52" i="7"/>
  <c r="N52" i="7"/>
  <c r="G55" i="7"/>
  <c r="N54" i="7"/>
  <c r="U48" i="6"/>
  <c r="U47" i="6"/>
  <c r="U44" i="6"/>
  <c r="U45" i="6"/>
  <c r="J48" i="6"/>
  <c r="J47" i="6"/>
  <c r="J44" i="6"/>
  <c r="J46" i="6"/>
  <c r="J42" i="6"/>
  <c r="V55" i="7"/>
  <c r="V52" i="7"/>
  <c r="G43" i="6"/>
  <c r="G42" i="6"/>
  <c r="G48" i="6"/>
  <c r="G45" i="6"/>
  <c r="G44" i="6"/>
  <c r="T42" i="6"/>
  <c r="T45" i="6"/>
  <c r="M46" i="6"/>
  <c r="M47" i="6"/>
  <c r="M42" i="6"/>
  <c r="M45" i="6"/>
  <c r="M43" i="6"/>
  <c r="M44" i="6"/>
  <c r="Q54" i="7"/>
  <c r="Q46" i="6"/>
  <c r="H48" i="6"/>
  <c r="L52" i="7"/>
  <c r="H45" i="6"/>
  <c r="Q45" i="6"/>
  <c r="Q52" i="7"/>
  <c r="C44" i="6"/>
  <c r="C41" i="6" s="1"/>
  <c r="O42" i="6"/>
  <c r="C48" i="6"/>
  <c r="S42" i="6"/>
  <c r="W45" i="6"/>
  <c r="B5" i="7"/>
  <c r="B53" i="7" s="1"/>
  <c r="L53" i="7"/>
  <c r="K42" i="6"/>
  <c r="O45" i="6"/>
  <c r="C42" i="6"/>
  <c r="H43" i="6"/>
  <c r="S43" i="6"/>
  <c r="K43" i="6"/>
  <c r="C43" i="6"/>
  <c r="Q43" i="6"/>
  <c r="Q42" i="6"/>
  <c r="R27" i="5"/>
  <c r="R5" i="5" s="1"/>
  <c r="S47" i="6"/>
  <c r="Q47" i="6"/>
  <c r="C47" i="6"/>
  <c r="E5" i="6"/>
  <c r="C27" i="5"/>
  <c r="C5" i="5" s="1"/>
  <c r="D96" i="12"/>
  <c r="D157" i="4" s="1"/>
  <c r="D55" i="4"/>
  <c r="F74" i="24"/>
  <c r="F171" i="4" s="1"/>
  <c r="F69" i="4"/>
  <c r="F142" i="4" s="1"/>
  <c r="L233" i="15"/>
  <c r="L76" i="12"/>
  <c r="L71" i="12"/>
  <c r="L70" i="12" s="1"/>
  <c r="J233" i="15"/>
  <c r="J71" i="12"/>
  <c r="J70" i="12" s="1"/>
  <c r="J76" i="12"/>
  <c r="S147" i="11"/>
  <c r="S56" i="8"/>
  <c r="S101" i="4" s="1"/>
  <c r="D74" i="24"/>
  <c r="D171" i="4" s="1"/>
  <c r="D69" i="4"/>
  <c r="D142" i="4" s="1"/>
  <c r="N184" i="19"/>
  <c r="B3" i="4"/>
  <c r="B5" i="4"/>
  <c r="V136" i="11"/>
  <c r="V55" i="8"/>
  <c r="V52" i="8"/>
  <c r="V51" i="8" s="1"/>
  <c r="C74" i="24"/>
  <c r="C171" i="4" s="1"/>
  <c r="C69" i="4"/>
  <c r="C142" i="4" s="1"/>
  <c r="L137" i="23"/>
  <c r="L144" i="23"/>
  <c r="L143" i="23"/>
  <c r="L140" i="23"/>
  <c r="L139" i="23"/>
  <c r="L60" i="20"/>
  <c r="L57" i="20"/>
  <c r="L56" i="20" s="1"/>
  <c r="W165" i="23"/>
  <c r="U179" i="23"/>
  <c r="U176" i="23"/>
  <c r="U172" i="23"/>
  <c r="U170" i="23"/>
  <c r="U62" i="20"/>
  <c r="V74" i="24"/>
  <c r="V171" i="4" s="1"/>
  <c r="V69" i="4"/>
  <c r="V142" i="4" s="1"/>
  <c r="R151" i="23"/>
  <c r="R155" i="23"/>
  <c r="R154" i="23"/>
  <c r="R153" i="23"/>
  <c r="R161" i="23"/>
  <c r="R158" i="23"/>
  <c r="R163" i="23"/>
  <c r="R61" i="20"/>
  <c r="R57" i="20"/>
  <c r="R56" i="20" s="1"/>
  <c r="T65" i="4"/>
  <c r="T138" i="4" s="1"/>
  <c r="B160" i="23"/>
  <c r="I65" i="4"/>
  <c r="I138" i="4" s="1"/>
  <c r="E160" i="18"/>
  <c r="S175" i="18"/>
  <c r="S167" i="18"/>
  <c r="S163" i="18"/>
  <c r="S172" i="18"/>
  <c r="S168" i="18"/>
  <c r="S164" i="18"/>
  <c r="S173" i="18"/>
  <c r="S169" i="18"/>
  <c r="S165" i="18"/>
  <c r="S161" i="18"/>
  <c r="S217" i="18"/>
  <c r="S174" i="18"/>
  <c r="S170" i="18"/>
  <c r="S162" i="18"/>
  <c r="S97" i="16"/>
  <c r="S95" i="16" s="1"/>
  <c r="S166" i="18"/>
  <c r="J174" i="17"/>
  <c r="J170" i="17"/>
  <c r="J166" i="17"/>
  <c r="J162" i="17"/>
  <c r="J167" i="17"/>
  <c r="J163" i="17"/>
  <c r="J175" i="17"/>
  <c r="J172" i="17"/>
  <c r="J168" i="17"/>
  <c r="J164" i="17"/>
  <c r="J173" i="17"/>
  <c r="J169" i="17"/>
  <c r="J165" i="17"/>
  <c r="J161" i="17"/>
  <c r="J53" i="16"/>
  <c r="B160" i="18"/>
  <c r="O160" i="18"/>
  <c r="F173" i="18"/>
  <c r="F169" i="18"/>
  <c r="F165" i="18"/>
  <c r="F161" i="18"/>
  <c r="F217" i="18"/>
  <c r="F174" i="18"/>
  <c r="F170" i="18"/>
  <c r="F162" i="18"/>
  <c r="F172" i="18"/>
  <c r="F168" i="18"/>
  <c r="F164" i="18"/>
  <c r="F167" i="18"/>
  <c r="F175" i="18"/>
  <c r="F163" i="18"/>
  <c r="F97" i="16"/>
  <c r="F95" i="16" s="1"/>
  <c r="J160" i="18"/>
  <c r="K253" i="15"/>
  <c r="K71" i="12"/>
  <c r="K70" i="12" s="1"/>
  <c r="K78" i="12"/>
  <c r="N89" i="16"/>
  <c r="F98" i="12"/>
  <c r="F159" i="4" s="1"/>
  <c r="F86" i="12"/>
  <c r="F63" i="12"/>
  <c r="F57" i="4"/>
  <c r="F132" i="4" s="1"/>
  <c r="J96" i="12"/>
  <c r="J157" i="4" s="1"/>
  <c r="J55" i="4"/>
  <c r="J129" i="11"/>
  <c r="J125" i="11"/>
  <c r="J130" i="11"/>
  <c r="J126" i="11"/>
  <c r="J122" i="11"/>
  <c r="J147" i="11"/>
  <c r="J123" i="11"/>
  <c r="J128" i="11"/>
  <c r="J56" i="8"/>
  <c r="J52" i="8"/>
  <c r="J51" i="8" s="1"/>
  <c r="J132" i="11"/>
  <c r="H59" i="8"/>
  <c r="H52" i="4"/>
  <c r="V102" i="4"/>
  <c r="B96" i="12"/>
  <c r="B157" i="4" s="1"/>
  <c r="B55" i="4"/>
  <c r="G75" i="12"/>
  <c r="G105" i="4"/>
  <c r="F59" i="8"/>
  <c r="F52" i="4"/>
  <c r="W65" i="8"/>
  <c r="W154" i="4" s="1"/>
  <c r="W59" i="8"/>
  <c r="W52" i="4"/>
  <c r="M59" i="8"/>
  <c r="M52" i="4"/>
  <c r="F44" i="6"/>
  <c r="F48" i="6"/>
  <c r="T46" i="6"/>
  <c r="P43" i="6"/>
  <c r="F42" i="6"/>
  <c r="K48" i="6"/>
  <c r="K41" i="6" s="1"/>
  <c r="J27" i="5"/>
  <c r="Q48" i="6"/>
  <c r="Q41" i="6" s="1"/>
  <c r="O27" i="5"/>
  <c r="N160" i="17"/>
  <c r="N98" i="12"/>
  <c r="N159" i="4" s="1"/>
  <c r="N86" i="12"/>
  <c r="N63" i="12"/>
  <c r="N57" i="4"/>
  <c r="N132" i="4" s="1"/>
  <c r="I47" i="6"/>
  <c r="I43" i="6"/>
  <c r="I27" i="5"/>
  <c r="Q65" i="4"/>
  <c r="Q138" i="4" s="1"/>
  <c r="R174" i="17"/>
  <c r="R170" i="17"/>
  <c r="R166" i="17"/>
  <c r="R162" i="17"/>
  <c r="R167" i="17"/>
  <c r="R163" i="17"/>
  <c r="R175" i="17"/>
  <c r="R172" i="17"/>
  <c r="R168" i="17"/>
  <c r="R164" i="17"/>
  <c r="R173" i="17"/>
  <c r="R169" i="17"/>
  <c r="R165" i="17"/>
  <c r="R161" i="17"/>
  <c r="R53" i="16"/>
  <c r="L172" i="18"/>
  <c r="L168" i="18"/>
  <c r="L164" i="18"/>
  <c r="L173" i="18"/>
  <c r="L169" i="18"/>
  <c r="L165" i="18"/>
  <c r="L161" i="18"/>
  <c r="L175" i="18"/>
  <c r="L167" i="18"/>
  <c r="L163" i="18"/>
  <c r="L217" i="18"/>
  <c r="L97" i="16"/>
  <c r="L174" i="18"/>
  <c r="L170" i="18"/>
  <c r="L162" i="18"/>
  <c r="N59" i="8"/>
  <c r="N52" i="4"/>
  <c r="D137" i="23"/>
  <c r="D144" i="23"/>
  <c r="D143" i="23"/>
  <c r="D140" i="23"/>
  <c r="D139" i="23"/>
  <c r="D60" i="20"/>
  <c r="D57" i="20"/>
  <c r="D56" i="20" s="1"/>
  <c r="M179" i="23"/>
  <c r="M176" i="23"/>
  <c r="M172" i="23"/>
  <c r="M170" i="23"/>
  <c r="M62" i="20"/>
  <c r="U158" i="23"/>
  <c r="U154" i="23"/>
  <c r="U155" i="23"/>
  <c r="U161" i="23"/>
  <c r="U163" i="23"/>
  <c r="U151" i="23"/>
  <c r="U61" i="20"/>
  <c r="U57" i="20"/>
  <c r="U56" i="20" s="1"/>
  <c r="P74" i="24"/>
  <c r="P171" i="4" s="1"/>
  <c r="P69" i="4"/>
  <c r="P142" i="4" s="1"/>
  <c r="T74" i="24"/>
  <c r="T171" i="4" s="1"/>
  <c r="T69" i="4"/>
  <c r="T142" i="4" s="1"/>
  <c r="H171" i="23"/>
  <c r="S146" i="23"/>
  <c r="C146" i="23"/>
  <c r="J155" i="23"/>
  <c r="J154" i="23"/>
  <c r="J153" i="23"/>
  <c r="J161" i="23"/>
  <c r="J158" i="23"/>
  <c r="J163" i="23"/>
  <c r="J151" i="23"/>
  <c r="J61" i="20"/>
  <c r="J57" i="20"/>
  <c r="J56" i="20" s="1"/>
  <c r="U175" i="23"/>
  <c r="Q158" i="23"/>
  <c r="Q154" i="23"/>
  <c r="Q151" i="23"/>
  <c r="Q146" i="23" s="1"/>
  <c r="Q155" i="23"/>
  <c r="Q161" i="23"/>
  <c r="Q163" i="23"/>
  <c r="Q61" i="20"/>
  <c r="L65" i="4"/>
  <c r="L138" i="4" s="1"/>
  <c r="M132" i="23"/>
  <c r="U191" i="19"/>
  <c r="U187" i="19"/>
  <c r="U183" i="19"/>
  <c r="U229" i="19"/>
  <c r="U188" i="19"/>
  <c r="U192" i="19"/>
  <c r="U185" i="19"/>
  <c r="U81" i="16"/>
  <c r="U77" i="16"/>
  <c r="U76" i="16" s="1"/>
  <c r="F229" i="19"/>
  <c r="F192" i="19"/>
  <c r="F188" i="19"/>
  <c r="F185" i="19"/>
  <c r="F183" i="19"/>
  <c r="F187" i="19"/>
  <c r="F81" i="16"/>
  <c r="F191" i="19"/>
  <c r="K175" i="18"/>
  <c r="K167" i="18"/>
  <c r="K163" i="18"/>
  <c r="K172" i="18"/>
  <c r="K168" i="18"/>
  <c r="K164" i="18"/>
  <c r="K173" i="18"/>
  <c r="K169" i="18"/>
  <c r="K165" i="18"/>
  <c r="K161" i="18"/>
  <c r="K217" i="18"/>
  <c r="K174" i="18"/>
  <c r="K170" i="18"/>
  <c r="K162" i="18"/>
  <c r="K97" i="16"/>
  <c r="K95" i="16" s="1"/>
  <c r="K166" i="18"/>
  <c r="I160" i="18"/>
  <c r="L171" i="18"/>
  <c r="B174" i="17"/>
  <c r="B170" i="17"/>
  <c r="B166" i="17"/>
  <c r="B162" i="17"/>
  <c r="B175" i="17"/>
  <c r="B167" i="17"/>
  <c r="B163" i="17"/>
  <c r="B172" i="17"/>
  <c r="B168" i="17"/>
  <c r="B164" i="17"/>
  <c r="B173" i="17"/>
  <c r="B169" i="17"/>
  <c r="B165" i="17"/>
  <c r="B161" i="17"/>
  <c r="B53" i="16"/>
  <c r="W217" i="18"/>
  <c r="U184" i="19"/>
  <c r="L160" i="17"/>
  <c r="G173" i="17"/>
  <c r="G169" i="17"/>
  <c r="G165" i="17"/>
  <c r="G161" i="17"/>
  <c r="G53" i="16"/>
  <c r="G174" i="17"/>
  <c r="G170" i="17"/>
  <c r="G166" i="17"/>
  <c r="G162" i="17"/>
  <c r="G175" i="17"/>
  <c r="G172" i="17"/>
  <c r="G168" i="17"/>
  <c r="G164" i="17"/>
  <c r="G167" i="17"/>
  <c r="G163" i="17"/>
  <c r="C253" i="15"/>
  <c r="C71" i="12"/>
  <c r="C70" i="12" s="1"/>
  <c r="C78" i="12"/>
  <c r="F190" i="19"/>
  <c r="S86" i="12"/>
  <c r="S63" i="12"/>
  <c r="S98" i="12"/>
  <c r="S159" i="4" s="1"/>
  <c r="S57" i="4"/>
  <c r="S132" i="4" s="1"/>
  <c r="E130" i="11"/>
  <c r="E126" i="11"/>
  <c r="E122" i="11"/>
  <c r="E147" i="11"/>
  <c r="E123" i="11"/>
  <c r="E132" i="11"/>
  <c r="E125" i="11"/>
  <c r="E56" i="8"/>
  <c r="E129" i="11"/>
  <c r="D89" i="16"/>
  <c r="U101" i="16"/>
  <c r="U164" i="4" s="1"/>
  <c r="U52" i="16"/>
  <c r="U91" i="16"/>
  <c r="U62" i="4"/>
  <c r="U135" i="4" s="1"/>
  <c r="N136" i="11"/>
  <c r="N55" i="8"/>
  <c r="N52" i="8"/>
  <c r="N51" i="8" s="1"/>
  <c r="G78" i="12"/>
  <c r="G107" i="4" s="1"/>
  <c r="G253" i="15"/>
  <c r="I45" i="6"/>
  <c r="V27" i="5"/>
  <c r="T43" i="6"/>
  <c r="T27" i="5"/>
  <c r="I46" i="6"/>
  <c r="G46" i="6"/>
  <c r="T48" i="6"/>
  <c r="R43" i="6"/>
  <c r="R41" i="6" s="1"/>
  <c r="H42" i="6"/>
  <c r="L27" i="5"/>
  <c r="D27" i="5"/>
  <c r="B27" i="5"/>
  <c r="U42" i="6"/>
  <c r="U41" i="6" s="1"/>
  <c r="F46" i="6"/>
  <c r="B65" i="4"/>
  <c r="B138" i="4" s="1"/>
  <c r="L185" i="19"/>
  <c r="L191" i="19"/>
  <c r="L187" i="19"/>
  <c r="L183" i="19"/>
  <c r="L229" i="19"/>
  <c r="L192" i="19"/>
  <c r="L188" i="19"/>
  <c r="L184" i="19"/>
  <c r="L81" i="16"/>
  <c r="L77" i="16"/>
  <c r="L76" i="16" s="1"/>
  <c r="L190" i="19"/>
  <c r="V173" i="18"/>
  <c r="V169" i="18"/>
  <c r="V165" i="18"/>
  <c r="V161" i="18"/>
  <c r="V217" i="18"/>
  <c r="V174" i="18"/>
  <c r="V170" i="18"/>
  <c r="V162" i="18"/>
  <c r="V172" i="18"/>
  <c r="V168" i="18"/>
  <c r="V164" i="18"/>
  <c r="V175" i="18"/>
  <c r="V163" i="18"/>
  <c r="V167" i="18"/>
  <c r="V97" i="16"/>
  <c r="V95" i="16" s="1"/>
  <c r="C61" i="4"/>
  <c r="C134" i="4" s="1"/>
  <c r="B172" i="23"/>
  <c r="B171" i="23"/>
  <c r="B170" i="23"/>
  <c r="B179" i="23"/>
  <c r="B176" i="23"/>
  <c r="B62" i="20"/>
  <c r="D185" i="19"/>
  <c r="D191" i="19"/>
  <c r="D187" i="19"/>
  <c r="D183" i="19"/>
  <c r="D229" i="19"/>
  <c r="D192" i="19"/>
  <c r="D188" i="19"/>
  <c r="D184" i="19"/>
  <c r="D81" i="16"/>
  <c r="D77" i="16"/>
  <c r="D76" i="16" s="1"/>
  <c r="N173" i="18"/>
  <c r="N169" i="18"/>
  <c r="N165" i="18"/>
  <c r="N161" i="18"/>
  <c r="N217" i="18"/>
  <c r="N174" i="18"/>
  <c r="N170" i="18"/>
  <c r="N162" i="18"/>
  <c r="N172" i="18"/>
  <c r="N168" i="18"/>
  <c r="N164" i="18"/>
  <c r="N175" i="18"/>
  <c r="N163" i="18"/>
  <c r="N167" i="18"/>
  <c r="N97" i="16"/>
  <c r="N95" i="16" s="1"/>
  <c r="S253" i="15"/>
  <c r="S71" i="12"/>
  <c r="S70" i="12" s="1"/>
  <c r="S78" i="12"/>
  <c r="P59" i="8"/>
  <c r="P52" i="4"/>
  <c r="P42" i="6"/>
  <c r="P47" i="6"/>
  <c r="R113" i="29"/>
  <c r="Q146" i="25"/>
  <c r="P175" i="23"/>
  <c r="E179" i="23"/>
  <c r="E176" i="23"/>
  <c r="E172" i="23"/>
  <c r="E170" i="23"/>
  <c r="E62" i="20"/>
  <c r="M158" i="23"/>
  <c r="M154" i="23"/>
  <c r="M161" i="23"/>
  <c r="M163" i="23"/>
  <c r="M151" i="23"/>
  <c r="M155" i="23"/>
  <c r="M61" i="20"/>
  <c r="M57" i="20"/>
  <c r="M56" i="20" s="1"/>
  <c r="B161" i="23"/>
  <c r="B158" i="23"/>
  <c r="B163" i="23"/>
  <c r="B151" i="23"/>
  <c r="B155" i="23"/>
  <c r="B154" i="23"/>
  <c r="B153" i="23"/>
  <c r="B61" i="20"/>
  <c r="B57" i="20"/>
  <c r="B56" i="20" s="1"/>
  <c r="I158" i="23"/>
  <c r="I154" i="23"/>
  <c r="I151" i="23"/>
  <c r="I146" i="23" s="1"/>
  <c r="I155" i="23"/>
  <c r="I161" i="23"/>
  <c r="I163" i="23"/>
  <c r="I61" i="20"/>
  <c r="D65" i="4"/>
  <c r="D138" i="4" s="1"/>
  <c r="K229" i="19"/>
  <c r="K187" i="19"/>
  <c r="K185" i="19"/>
  <c r="K191" i="19"/>
  <c r="K192" i="19"/>
  <c r="K183" i="19"/>
  <c r="K178" i="19" s="1"/>
  <c r="K81" i="16"/>
  <c r="K77" i="16"/>
  <c r="K76" i="16" s="1"/>
  <c r="K188" i="19"/>
  <c r="F173" i="19"/>
  <c r="F169" i="19"/>
  <c r="F165" i="19"/>
  <c r="F167" i="19"/>
  <c r="F217" i="19"/>
  <c r="F172" i="19"/>
  <c r="F168" i="19"/>
  <c r="F77" i="16"/>
  <c r="F76" i="16" s="1"/>
  <c r="F80" i="16"/>
  <c r="C175" i="18"/>
  <c r="C167" i="18"/>
  <c r="C163" i="18"/>
  <c r="C172" i="18"/>
  <c r="C168" i="18"/>
  <c r="C164" i="18"/>
  <c r="C173" i="18"/>
  <c r="C169" i="18"/>
  <c r="C165" i="18"/>
  <c r="C161" i="18"/>
  <c r="C217" i="18"/>
  <c r="C174" i="18"/>
  <c r="C170" i="18"/>
  <c r="C162" i="18"/>
  <c r="C97" i="16"/>
  <c r="C95" i="16" s="1"/>
  <c r="C166" i="18"/>
  <c r="J229" i="19"/>
  <c r="J192" i="19"/>
  <c r="J188" i="19"/>
  <c r="J191" i="19"/>
  <c r="J187" i="19"/>
  <c r="J183" i="19"/>
  <c r="J185" i="19"/>
  <c r="J81" i="16"/>
  <c r="E178" i="19"/>
  <c r="R217" i="18"/>
  <c r="Q160" i="17"/>
  <c r="W160" i="18"/>
  <c r="P173" i="17"/>
  <c r="P169" i="17"/>
  <c r="P165" i="17"/>
  <c r="P161" i="17"/>
  <c r="P53" i="16"/>
  <c r="P174" i="17"/>
  <c r="P170" i="17"/>
  <c r="P166" i="17"/>
  <c r="P162" i="17"/>
  <c r="P167" i="17"/>
  <c r="P163" i="17"/>
  <c r="P175" i="17"/>
  <c r="P172" i="17"/>
  <c r="P168" i="17"/>
  <c r="P164" i="17"/>
  <c r="D160" i="17"/>
  <c r="B167" i="19"/>
  <c r="B217" i="19"/>
  <c r="B173" i="19"/>
  <c r="B169" i="19"/>
  <c r="B165" i="19"/>
  <c r="B168" i="19"/>
  <c r="B172" i="19"/>
  <c r="B80" i="16"/>
  <c r="B77" i="16"/>
  <c r="B76" i="16" s="1"/>
  <c r="F171" i="18"/>
  <c r="U233" i="15"/>
  <c r="U76" i="12"/>
  <c r="U71" i="12"/>
  <c r="U70" i="12" s="1"/>
  <c r="K86" i="12"/>
  <c r="K63" i="12"/>
  <c r="K98" i="12"/>
  <c r="K159" i="4" s="1"/>
  <c r="K57" i="4"/>
  <c r="K132" i="4" s="1"/>
  <c r="T98" i="12"/>
  <c r="T159" i="4" s="1"/>
  <c r="T86" i="12"/>
  <c r="T57" i="4"/>
  <c r="T132" i="4" s="1"/>
  <c r="B129" i="11"/>
  <c r="B125" i="11"/>
  <c r="B130" i="11"/>
  <c r="B126" i="11"/>
  <c r="B122" i="11"/>
  <c r="B147" i="11"/>
  <c r="B123" i="11"/>
  <c r="B56" i="8"/>
  <c r="B52" i="8"/>
  <c r="B51" i="8" s="1"/>
  <c r="B132" i="11"/>
  <c r="O55" i="8"/>
  <c r="O136" i="11"/>
  <c r="O52" i="8"/>
  <c r="O51" i="8" s="1"/>
  <c r="Q96" i="12"/>
  <c r="Q157" i="4" s="1"/>
  <c r="Q55" i="4"/>
  <c r="P96" i="12"/>
  <c r="P157" i="4" s="1"/>
  <c r="P55" i="4"/>
  <c r="P130" i="4" s="1"/>
  <c r="U160" i="17"/>
  <c r="I233" i="15"/>
  <c r="I71" i="12"/>
  <c r="I70" i="12" s="1"/>
  <c r="I76" i="12"/>
  <c r="O59" i="8"/>
  <c r="O52" i="4"/>
  <c r="E59" i="8"/>
  <c r="E52" i="4"/>
  <c r="W253" i="15"/>
  <c r="W78" i="12"/>
  <c r="W107" i="4" s="1"/>
  <c r="L136" i="11"/>
  <c r="L55" i="8"/>
  <c r="L52" i="8"/>
  <c r="L51" i="8" s="1"/>
  <c r="W44" i="6"/>
  <c r="N27" i="5"/>
  <c r="U46" i="6"/>
  <c r="S44" i="6"/>
  <c r="L5" i="6"/>
  <c r="L48" i="6" s="1"/>
  <c r="H47" i="6"/>
  <c r="O48" i="6"/>
  <c r="O53" i="7"/>
  <c r="O46" i="6"/>
  <c r="P46" i="6"/>
  <c r="G27" i="5"/>
  <c r="M48" i="6"/>
  <c r="J172" i="23"/>
  <c r="J171" i="23"/>
  <c r="J170" i="23"/>
  <c r="J179" i="23"/>
  <c r="J176" i="23"/>
  <c r="J62" i="20"/>
  <c r="N229" i="19"/>
  <c r="N192" i="19"/>
  <c r="N188" i="19"/>
  <c r="N185" i="19"/>
  <c r="N191" i="19"/>
  <c r="N183" i="19"/>
  <c r="N187" i="19"/>
  <c r="N81" i="16"/>
  <c r="W175" i="17"/>
  <c r="W173" i="17"/>
  <c r="W169" i="17"/>
  <c r="W165" i="17"/>
  <c r="W161" i="17"/>
  <c r="W53" i="16"/>
  <c r="W174" i="17"/>
  <c r="W170" i="17"/>
  <c r="W166" i="17"/>
  <c r="W162" i="17"/>
  <c r="W172" i="17"/>
  <c r="W168" i="17"/>
  <c r="W164" i="17"/>
  <c r="W163" i="17"/>
  <c r="W167" i="17"/>
  <c r="K136" i="11"/>
  <c r="K55" i="8"/>
  <c r="K52" i="8"/>
  <c r="K51" i="8" s="1"/>
  <c r="V59" i="8"/>
  <c r="V65" i="8"/>
  <c r="V154" i="4" s="1"/>
  <c r="V52" i="4"/>
  <c r="W27" i="5"/>
  <c r="R229" i="19"/>
  <c r="R192" i="19"/>
  <c r="R188" i="19"/>
  <c r="R191" i="19"/>
  <c r="R187" i="19"/>
  <c r="R183" i="19"/>
  <c r="R185" i="19"/>
  <c r="R81" i="16"/>
  <c r="J167" i="19"/>
  <c r="J217" i="19"/>
  <c r="J173" i="19"/>
  <c r="J169" i="19"/>
  <c r="J165" i="19"/>
  <c r="J168" i="19"/>
  <c r="J172" i="19"/>
  <c r="J80" i="16"/>
  <c r="J77" i="16"/>
  <c r="J76" i="16" s="1"/>
  <c r="N171" i="18"/>
  <c r="O173" i="17"/>
  <c r="O169" i="17"/>
  <c r="O165" i="17"/>
  <c r="O161" i="17"/>
  <c r="O53" i="16"/>
  <c r="O174" i="17"/>
  <c r="O170" i="17"/>
  <c r="O166" i="17"/>
  <c r="O162" i="17"/>
  <c r="O175" i="17"/>
  <c r="O172" i="17"/>
  <c r="O168" i="17"/>
  <c r="O164" i="17"/>
  <c r="O163" i="17"/>
  <c r="O167" i="17"/>
  <c r="D233" i="15"/>
  <c r="D76" i="12"/>
  <c r="D71" i="12"/>
  <c r="D70" i="12" s="1"/>
  <c r="T136" i="11"/>
  <c r="T55" i="8"/>
  <c r="T52" i="8"/>
  <c r="T51" i="8" s="1"/>
  <c r="Q74" i="24"/>
  <c r="Q171" i="4" s="1"/>
  <c r="Q69" i="4"/>
  <c r="Q142" i="4" s="1"/>
  <c r="W146" i="23"/>
  <c r="G146" i="23"/>
  <c r="E158" i="23"/>
  <c r="E154" i="23"/>
  <c r="E163" i="23"/>
  <c r="E151" i="23"/>
  <c r="E155" i="23"/>
  <c r="E161" i="23"/>
  <c r="E61" i="20"/>
  <c r="E57" i="20"/>
  <c r="E56" i="20" s="1"/>
  <c r="N74" i="24"/>
  <c r="N171" i="4" s="1"/>
  <c r="N69" i="4"/>
  <c r="N142" i="4" s="1"/>
  <c r="T151" i="23"/>
  <c r="T155" i="23"/>
  <c r="T154" i="23"/>
  <c r="T158" i="23"/>
  <c r="T161" i="23"/>
  <c r="T157" i="23"/>
  <c r="T163" i="23"/>
  <c r="T61" i="20"/>
  <c r="H194" i="23"/>
  <c r="S165" i="23"/>
  <c r="C165" i="23"/>
  <c r="M175" i="23"/>
  <c r="U65" i="4"/>
  <c r="U138" i="4" s="1"/>
  <c r="T185" i="19"/>
  <c r="T191" i="19"/>
  <c r="T187" i="19"/>
  <c r="T183" i="19"/>
  <c r="T229" i="19"/>
  <c r="T192" i="19"/>
  <c r="T188" i="19"/>
  <c r="T184" i="19"/>
  <c r="T81" i="16"/>
  <c r="T77" i="16"/>
  <c r="T76" i="16" s="1"/>
  <c r="V229" i="19"/>
  <c r="V192" i="19"/>
  <c r="V188" i="19"/>
  <c r="V185" i="19"/>
  <c r="V183" i="19"/>
  <c r="V187" i="19"/>
  <c r="V191" i="19"/>
  <c r="V81" i="16"/>
  <c r="J184" i="19"/>
  <c r="I160" i="17"/>
  <c r="W217" i="19"/>
  <c r="H173" i="17"/>
  <c r="H169" i="17"/>
  <c r="H165" i="17"/>
  <c r="H161" i="17"/>
  <c r="H53" i="16"/>
  <c r="H174" i="17"/>
  <c r="H170" i="17"/>
  <c r="H166" i="17"/>
  <c r="H162" i="17"/>
  <c r="H167" i="17"/>
  <c r="H163" i="17"/>
  <c r="H172" i="17"/>
  <c r="H168" i="17"/>
  <c r="H164" i="17"/>
  <c r="H175" i="17"/>
  <c r="T172" i="18"/>
  <c r="T168" i="18"/>
  <c r="T164" i="18"/>
  <c r="T173" i="18"/>
  <c r="T169" i="18"/>
  <c r="T165" i="18"/>
  <c r="T161" i="18"/>
  <c r="T175" i="18"/>
  <c r="T167" i="18"/>
  <c r="T163" i="18"/>
  <c r="T97" i="16"/>
  <c r="T95" i="16" s="1"/>
  <c r="T174" i="18"/>
  <c r="T162" i="18"/>
  <c r="T170" i="18"/>
  <c r="T217" i="18"/>
  <c r="D172" i="18"/>
  <c r="D168" i="18"/>
  <c r="D164" i="18"/>
  <c r="D173" i="18"/>
  <c r="D169" i="18"/>
  <c r="D165" i="18"/>
  <c r="D161" i="18"/>
  <c r="D175" i="18"/>
  <c r="D167" i="18"/>
  <c r="D163" i="18"/>
  <c r="D170" i="18"/>
  <c r="D217" i="18"/>
  <c r="D97" i="16"/>
  <c r="D95" i="16" s="1"/>
  <c r="D162" i="18"/>
  <c r="D174" i="18"/>
  <c r="E101" i="16"/>
  <c r="E164" i="4" s="1"/>
  <c r="E52" i="16"/>
  <c r="E91" i="16"/>
  <c r="E62" i="4"/>
  <c r="E135" i="4" s="1"/>
  <c r="M233" i="15"/>
  <c r="M76" i="12"/>
  <c r="M71" i="12"/>
  <c r="M70" i="12" s="1"/>
  <c r="M79" i="16"/>
  <c r="M108" i="4" s="1"/>
  <c r="M109" i="4"/>
  <c r="R253" i="15"/>
  <c r="R78" i="12"/>
  <c r="R107" i="4" s="1"/>
  <c r="S61" i="4"/>
  <c r="S134" i="4" s="1"/>
  <c r="P253" i="15"/>
  <c r="P78" i="12"/>
  <c r="P71" i="12"/>
  <c r="P70" i="12" s="1"/>
  <c r="L89" i="16"/>
  <c r="C86" i="12"/>
  <c r="C63" i="12"/>
  <c r="C98" i="12"/>
  <c r="C159" i="4" s="1"/>
  <c r="C57" i="4"/>
  <c r="C132" i="4" s="1"/>
  <c r="E55" i="8"/>
  <c r="E52" i="8"/>
  <c r="E51" i="8" s="1"/>
  <c r="E136" i="11"/>
  <c r="C129" i="11"/>
  <c r="C125" i="11"/>
  <c r="C126" i="11"/>
  <c r="C122" i="11"/>
  <c r="C147" i="11"/>
  <c r="C130" i="11"/>
  <c r="C123" i="11"/>
  <c r="C132" i="11"/>
  <c r="C56" i="8"/>
  <c r="R3" i="4"/>
  <c r="R5" i="4"/>
  <c r="G171" i="17"/>
  <c r="F136" i="11"/>
  <c r="F55" i="8"/>
  <c r="F52" i="8"/>
  <c r="F51" i="8" s="1"/>
  <c r="F27" i="5"/>
  <c r="I5" i="7"/>
  <c r="U5" i="7"/>
  <c r="W47" i="6"/>
  <c r="D5" i="6"/>
  <c r="R46" i="6"/>
  <c r="J43" i="6"/>
  <c r="V5" i="6"/>
  <c r="V47" i="6" s="1"/>
  <c r="L55" i="7"/>
  <c r="E27" i="5"/>
  <c r="H54" i="7"/>
  <c r="H46" i="6"/>
  <c r="S48" i="6"/>
  <c r="H176" i="23"/>
  <c r="H172" i="23"/>
  <c r="H170" i="23"/>
  <c r="H179" i="23"/>
  <c r="H57" i="20"/>
  <c r="H56" i="20" s="1"/>
  <c r="H62" i="20"/>
  <c r="R147" i="11"/>
  <c r="R56" i="8"/>
  <c r="R52" i="8"/>
  <c r="R51" i="8" s="1"/>
  <c r="K74" i="24"/>
  <c r="K171" i="4" s="1"/>
  <c r="K69" i="4"/>
  <c r="K142" i="4" s="1"/>
  <c r="M160" i="18"/>
  <c r="B233" i="15"/>
  <c r="B71" i="12"/>
  <c r="B70" i="12" s="1"/>
  <c r="B76" i="12"/>
  <c r="Q71" i="12"/>
  <c r="Q70" i="12" s="1"/>
  <c r="Q76" i="12"/>
  <c r="Q233" i="15"/>
  <c r="G101" i="4"/>
  <c r="G67" i="8"/>
  <c r="G156" i="4" s="1"/>
  <c r="F45" i="6"/>
  <c r="I146" i="25"/>
  <c r="I74" i="24"/>
  <c r="I171" i="4" s="1"/>
  <c r="I69" i="4"/>
  <c r="I142" i="4" s="1"/>
  <c r="I205" i="23"/>
  <c r="Q137" i="23"/>
  <c r="Q143" i="23"/>
  <c r="Q139" i="23"/>
  <c r="Q144" i="23"/>
  <c r="Q140" i="23"/>
  <c r="Q57" i="20"/>
  <c r="Q56" i="20" s="1"/>
  <c r="Q60" i="20"/>
  <c r="H74" i="24"/>
  <c r="H171" i="4" s="1"/>
  <c r="H69" i="4"/>
  <c r="H142" i="4" s="1"/>
  <c r="L74" i="24"/>
  <c r="L171" i="4" s="1"/>
  <c r="L69" i="4"/>
  <c r="L142" i="4" s="1"/>
  <c r="L158" i="23"/>
  <c r="L161" i="23"/>
  <c r="L157" i="23"/>
  <c r="L163" i="23"/>
  <c r="L151" i="23"/>
  <c r="L155" i="23"/>
  <c r="L154" i="23"/>
  <c r="L61" i="20"/>
  <c r="U171" i="23"/>
  <c r="M65" i="4"/>
  <c r="M138" i="4" s="1"/>
  <c r="R190" i="19"/>
  <c r="R65" i="4"/>
  <c r="R138" i="4" s="1"/>
  <c r="U132" i="23"/>
  <c r="D190" i="19"/>
  <c r="V173" i="19"/>
  <c r="V169" i="19"/>
  <c r="V165" i="19"/>
  <c r="V167" i="19"/>
  <c r="V217" i="19"/>
  <c r="V172" i="19"/>
  <c r="V168" i="19"/>
  <c r="V77" i="16"/>
  <c r="V76" i="16" s="1"/>
  <c r="V80" i="16"/>
  <c r="S217" i="19"/>
  <c r="S168" i="19"/>
  <c r="S172" i="19"/>
  <c r="S165" i="19"/>
  <c r="S169" i="19"/>
  <c r="S173" i="19"/>
  <c r="S167" i="19"/>
  <c r="S80" i="16"/>
  <c r="S77" i="16"/>
  <c r="S76" i="16" s="1"/>
  <c r="V184" i="19"/>
  <c r="E160" i="19"/>
  <c r="R167" i="19"/>
  <c r="R217" i="19"/>
  <c r="R173" i="19"/>
  <c r="R169" i="19"/>
  <c r="R165" i="19"/>
  <c r="R168" i="19"/>
  <c r="R172" i="19"/>
  <c r="R80" i="16"/>
  <c r="R77" i="16"/>
  <c r="R76" i="16" s="1"/>
  <c r="B171" i="19"/>
  <c r="J217" i="18"/>
  <c r="E233" i="15"/>
  <c r="E76" i="12"/>
  <c r="E71" i="12"/>
  <c r="E70" i="12" s="1"/>
  <c r="B253" i="15"/>
  <c r="B78" i="12"/>
  <c r="B107" i="4" s="1"/>
  <c r="H253" i="15"/>
  <c r="H78" i="12"/>
  <c r="H71" i="12"/>
  <c r="H70" i="12" s="1"/>
  <c r="W96" i="12"/>
  <c r="W157" i="4" s="1"/>
  <c r="W55" i="4"/>
  <c r="W130" i="4" s="1"/>
  <c r="K61" i="4"/>
  <c r="K134" i="4" s="1"/>
  <c r="V98" i="12"/>
  <c r="V159" i="4" s="1"/>
  <c r="V86" i="12"/>
  <c r="V63" i="12"/>
  <c r="V57" i="4"/>
  <c r="V132" i="4" s="1"/>
  <c r="L98" i="12"/>
  <c r="L159" i="4" s="1"/>
  <c r="L86" i="12"/>
  <c r="L57" i="4"/>
  <c r="L132" i="4" s="1"/>
  <c r="M130" i="11"/>
  <c r="M126" i="11"/>
  <c r="M122" i="11"/>
  <c r="M132" i="11"/>
  <c r="M125" i="11"/>
  <c r="M129" i="11"/>
  <c r="M147" i="11"/>
  <c r="M123" i="11"/>
  <c r="M56" i="8"/>
  <c r="H96" i="12"/>
  <c r="H157" i="4" s="1"/>
  <c r="H55" i="4"/>
  <c r="H130" i="4" s="1"/>
  <c r="U55" i="8"/>
  <c r="U52" i="8"/>
  <c r="U51" i="8" s="1"/>
  <c r="U136" i="11"/>
  <c r="R96" i="12"/>
  <c r="R157" i="4" s="1"/>
  <c r="R55" i="4"/>
  <c r="G59" i="8"/>
  <c r="G52" i="4"/>
  <c r="P45" i="6"/>
  <c r="O47" i="6"/>
  <c r="O41" i="6" s="1"/>
  <c r="M27" i="5"/>
  <c r="D5" i="7"/>
  <c r="T47" i="6"/>
  <c r="V54" i="7"/>
  <c r="P27" i="5"/>
  <c r="R45" i="6"/>
  <c r="S74" i="24"/>
  <c r="S171" i="4" s="1"/>
  <c r="S69" i="4"/>
  <c r="S142" i="4" s="1"/>
  <c r="D61" i="4"/>
  <c r="D134" i="4" s="1"/>
  <c r="V89" i="16"/>
  <c r="G96" i="12"/>
  <c r="G157" i="4" s="1"/>
  <c r="G55" i="4"/>
  <c r="G130" i="4" s="1"/>
  <c r="D98" i="12"/>
  <c r="D159" i="4" s="1"/>
  <c r="D86" i="12"/>
  <c r="D57" i="4"/>
  <c r="D132" i="4" s="1"/>
  <c r="L96" i="12"/>
  <c r="L157" i="4" s="1"/>
  <c r="L55" i="4"/>
  <c r="U59" i="8"/>
  <c r="U65" i="8"/>
  <c r="U154" i="4" s="1"/>
  <c r="U52" i="4"/>
  <c r="K27" i="5"/>
  <c r="H27" i="5"/>
  <c r="T137" i="23"/>
  <c r="T144" i="23"/>
  <c r="T143" i="23"/>
  <c r="T140" i="23"/>
  <c r="T139" i="23"/>
  <c r="T60" i="20"/>
  <c r="T57" i="20"/>
  <c r="T56" i="20" s="1"/>
  <c r="K165" i="23"/>
  <c r="N173" i="19"/>
  <c r="N169" i="19"/>
  <c r="N165" i="19"/>
  <c r="N167" i="19"/>
  <c r="N217" i="19"/>
  <c r="N172" i="19"/>
  <c r="N168" i="19"/>
  <c r="N77" i="16"/>
  <c r="N76" i="16" s="1"/>
  <c r="N80" i="16"/>
  <c r="O75" i="12"/>
  <c r="O105" i="4"/>
  <c r="T44" i="6"/>
  <c r="O52" i="7"/>
  <c r="W48" i="6"/>
  <c r="N113" i="29"/>
  <c r="J113" i="29"/>
  <c r="V146" i="25"/>
  <c r="P179" i="23"/>
  <c r="P176" i="23"/>
  <c r="P172" i="23"/>
  <c r="P170" i="23"/>
  <c r="P165" i="23" s="1"/>
  <c r="P57" i="20"/>
  <c r="P56" i="20" s="1"/>
  <c r="P62" i="20"/>
  <c r="I137" i="23"/>
  <c r="I143" i="23"/>
  <c r="I139" i="23"/>
  <c r="I144" i="23"/>
  <c r="I140" i="23"/>
  <c r="I57" i="20"/>
  <c r="I56" i="20" s="1"/>
  <c r="I60" i="20"/>
  <c r="E153" i="23"/>
  <c r="Q141" i="23"/>
  <c r="E157" i="23"/>
  <c r="R179" i="23"/>
  <c r="R176" i="23"/>
  <c r="R172" i="23"/>
  <c r="R171" i="23"/>
  <c r="R170" i="23"/>
  <c r="R62" i="20"/>
  <c r="E175" i="23"/>
  <c r="E65" i="4"/>
  <c r="E138" i="4" s="1"/>
  <c r="H146" i="23"/>
  <c r="J65" i="4"/>
  <c r="J138" i="4" s="1"/>
  <c r="K184" i="19"/>
  <c r="B229" i="19"/>
  <c r="B192" i="19"/>
  <c r="B188" i="19"/>
  <c r="B191" i="19"/>
  <c r="B187" i="19"/>
  <c r="B183" i="19"/>
  <c r="B185" i="19"/>
  <c r="B81" i="16"/>
  <c r="V160" i="17"/>
  <c r="L61" i="4"/>
  <c r="L134" i="4" s="1"/>
  <c r="H217" i="18"/>
  <c r="V171" i="18"/>
  <c r="L95" i="16"/>
  <c r="C79" i="16"/>
  <c r="C108" i="4" s="1"/>
  <c r="C109" i="4"/>
  <c r="T233" i="15"/>
  <c r="T76" i="12"/>
  <c r="T71" i="12"/>
  <c r="T70" i="12" s="1"/>
  <c r="M101" i="16"/>
  <c r="M164" i="4" s="1"/>
  <c r="M52" i="16"/>
  <c r="M91" i="16"/>
  <c r="M62" i="4"/>
  <c r="M135" i="4" s="1"/>
  <c r="R233" i="15"/>
  <c r="R71" i="12"/>
  <c r="R70" i="12" s="1"/>
  <c r="R76" i="12"/>
  <c r="O96" i="12"/>
  <c r="O157" i="4" s="1"/>
  <c r="O55" i="4"/>
  <c r="O130" i="4" s="1"/>
  <c r="M136" i="11"/>
  <c r="M55" i="8"/>
  <c r="M52" i="8"/>
  <c r="M51" i="8" s="1"/>
  <c r="I96" i="12"/>
  <c r="I157" i="4" s="1"/>
  <c r="I55" i="4"/>
  <c r="C136" i="11"/>
  <c r="C55" i="8"/>
  <c r="C52" i="8"/>
  <c r="C51" i="8" s="1"/>
  <c r="W75" i="12"/>
  <c r="W105" i="4"/>
  <c r="J3" i="4"/>
  <c r="J5" i="4"/>
  <c r="S136" i="11"/>
  <c r="S55" i="8"/>
  <c r="S52" i="8"/>
  <c r="S51" i="8" s="1"/>
  <c r="T63" i="12"/>
  <c r="O54" i="7"/>
  <c r="V53" i="7"/>
  <c r="O253" i="15"/>
  <c r="O78" i="12"/>
  <c r="O107" i="4" s="1"/>
  <c r="P54" i="8"/>
  <c r="P99" i="4" s="1"/>
  <c r="P101" i="4"/>
  <c r="W54" i="8"/>
  <c r="W99" i="4" s="1"/>
  <c r="W100" i="4"/>
  <c r="D136" i="11"/>
  <c r="D55" i="8"/>
  <c r="D52" i="8"/>
  <c r="D51" i="8" s="1"/>
  <c r="U43" i="6"/>
  <c r="N55" i="7"/>
  <c r="P5" i="7"/>
  <c r="F47" i="6"/>
  <c r="W5" i="7"/>
  <c r="W52" i="7" s="1"/>
  <c r="M5" i="7"/>
  <c r="M52" i="7" s="1"/>
  <c r="G47" i="6"/>
  <c r="S46" i="6"/>
  <c r="B5" i="6"/>
  <c r="B46" i="6" s="1"/>
  <c r="N5" i="6"/>
  <c r="N48" i="6" s="1"/>
  <c r="Q27" i="5"/>
  <c r="I48" i="6"/>
  <c r="S27" i="5"/>
  <c r="I44" i="6"/>
  <c r="I41" i="6" s="1"/>
  <c r="J45" i="6"/>
  <c r="P48" i="6"/>
  <c r="U27" i="5"/>
  <c r="U5" i="5" s="1"/>
  <c r="N114" i="4" l="1"/>
  <c r="N78" i="20"/>
  <c r="N169" i="4" s="1"/>
  <c r="O59" i="20"/>
  <c r="O113" i="4"/>
  <c r="O77" i="20"/>
  <c r="O168" i="4" s="1"/>
  <c r="H165" i="23"/>
  <c r="H113" i="4"/>
  <c r="H77" i="20"/>
  <c r="H168" i="4" s="1"/>
  <c r="T115" i="4"/>
  <c r="T79" i="20"/>
  <c r="T170" i="4" s="1"/>
  <c r="B113" i="4"/>
  <c r="B77" i="20"/>
  <c r="B168" i="4" s="1"/>
  <c r="V114" i="4"/>
  <c r="V78" i="20"/>
  <c r="V169" i="4" s="1"/>
  <c r="L115" i="4"/>
  <c r="L79" i="20"/>
  <c r="L170" i="4" s="1"/>
  <c r="K113" i="4"/>
  <c r="K77" i="20"/>
  <c r="K168" i="4" s="1"/>
  <c r="K59" i="20"/>
  <c r="P113" i="4"/>
  <c r="P77" i="20"/>
  <c r="P168" i="4" s="1"/>
  <c r="W112" i="4"/>
  <c r="W76" i="20"/>
  <c r="W167" i="4" s="1"/>
  <c r="D115" i="4"/>
  <c r="D79" i="20"/>
  <c r="D170" i="4" s="1"/>
  <c r="J113" i="4"/>
  <c r="J77" i="20"/>
  <c r="J168" i="4" s="1"/>
  <c r="G113" i="4"/>
  <c r="G59" i="20"/>
  <c r="G77" i="20"/>
  <c r="G168" i="4" s="1"/>
  <c r="F114" i="4"/>
  <c r="F78" i="20"/>
  <c r="F169" i="4" s="1"/>
  <c r="D132" i="23"/>
  <c r="V115" i="4"/>
  <c r="V79" i="20"/>
  <c r="V170" i="4" s="1"/>
  <c r="O115" i="4"/>
  <c r="O79" i="20"/>
  <c r="O170" i="4" s="1"/>
  <c r="F113" i="4"/>
  <c r="F59" i="20"/>
  <c r="F77" i="20"/>
  <c r="F168" i="4" s="1"/>
  <c r="V59" i="20"/>
  <c r="V113" i="4"/>
  <c r="V77" i="20"/>
  <c r="V168" i="4" s="1"/>
  <c r="N113" i="4"/>
  <c r="N59" i="20"/>
  <c r="N77" i="20"/>
  <c r="N168" i="4" s="1"/>
  <c r="W115" i="4"/>
  <c r="W79" i="20"/>
  <c r="W170" i="4" s="1"/>
  <c r="F146" i="23"/>
  <c r="O109" i="4"/>
  <c r="O79" i="16"/>
  <c r="O108" i="4" s="1"/>
  <c r="J160" i="19"/>
  <c r="E110" i="4"/>
  <c r="E102" i="16"/>
  <c r="E165" i="4" s="1"/>
  <c r="Q110" i="4"/>
  <c r="Q102" i="16"/>
  <c r="Q165" i="4" s="1"/>
  <c r="Q79" i="16"/>
  <c r="E79" i="16"/>
  <c r="E108" i="4" s="1"/>
  <c r="S52" i="7"/>
  <c r="D178" i="19"/>
  <c r="S55" i="7"/>
  <c r="S54" i="7"/>
  <c r="F91" i="16"/>
  <c r="F89" i="16" s="1"/>
  <c r="F62" i="4"/>
  <c r="F135" i="4" s="1"/>
  <c r="F52" i="16"/>
  <c r="F61" i="4" s="1"/>
  <c r="F134" i="4" s="1"/>
  <c r="T101" i="16"/>
  <c r="T164" i="4" s="1"/>
  <c r="T62" i="4"/>
  <c r="T135" i="4" s="1"/>
  <c r="T52" i="16"/>
  <c r="T61" i="4" s="1"/>
  <c r="T134" i="4" s="1"/>
  <c r="T91" i="16"/>
  <c r="T89" i="16" s="1"/>
  <c r="C160" i="18"/>
  <c r="H53" i="7"/>
  <c r="H55" i="7"/>
  <c r="F75" i="12"/>
  <c r="F105" i="4"/>
  <c r="N104" i="4"/>
  <c r="N73" i="12"/>
  <c r="N102" i="4" s="1"/>
  <c r="E55" i="7"/>
  <c r="H105" i="4"/>
  <c r="H75" i="12"/>
  <c r="H104" i="4" s="1"/>
  <c r="C105" i="4"/>
  <c r="C75" i="12"/>
  <c r="C104" i="4" s="1"/>
  <c r="F47" i="7"/>
  <c r="T52" i="7"/>
  <c r="T55" i="7"/>
  <c r="T54" i="7"/>
  <c r="V47" i="7"/>
  <c r="D101" i="4"/>
  <c r="D67" i="8"/>
  <c r="D156" i="4" s="1"/>
  <c r="H100" i="4"/>
  <c r="H54" i="8"/>
  <c r="R54" i="7"/>
  <c r="J53" i="7"/>
  <c r="I100" i="4"/>
  <c r="I54" i="8"/>
  <c r="R55" i="7"/>
  <c r="M117" i="11"/>
  <c r="G54" i="8"/>
  <c r="G99" i="4" s="1"/>
  <c r="J52" i="7"/>
  <c r="J55" i="7"/>
  <c r="E52" i="7"/>
  <c r="E53" i="7"/>
  <c r="R52" i="7"/>
  <c r="G47" i="7"/>
  <c r="K53" i="7"/>
  <c r="K52" i="7"/>
  <c r="B52" i="7"/>
  <c r="K54" i="7"/>
  <c r="G65" i="8"/>
  <c r="G154" i="4" s="1"/>
  <c r="N47" i="7"/>
  <c r="C54" i="7"/>
  <c r="C53" i="7"/>
  <c r="C55" i="7"/>
  <c r="L47" i="7"/>
  <c r="E48" i="6"/>
  <c r="E47" i="6"/>
  <c r="E44" i="6"/>
  <c r="E45" i="6"/>
  <c r="E43" i="6"/>
  <c r="W41" i="6"/>
  <c r="Q47" i="7"/>
  <c r="T41" i="6"/>
  <c r="E42" i="6"/>
  <c r="J41" i="6"/>
  <c r="E46" i="6"/>
  <c r="M41" i="6"/>
  <c r="S41" i="6"/>
  <c r="G41" i="6"/>
  <c r="B54" i="7"/>
  <c r="B55" i="7"/>
  <c r="U44" i="5"/>
  <c r="U47" i="5"/>
  <c r="U45" i="5"/>
  <c r="U43" i="5"/>
  <c r="U42" i="5"/>
  <c r="U46" i="5"/>
  <c r="R101" i="4"/>
  <c r="R54" i="8"/>
  <c r="R99" i="4" s="1"/>
  <c r="B128" i="4"/>
  <c r="P54" i="7"/>
  <c r="P55" i="7"/>
  <c r="P53" i="7"/>
  <c r="C54" i="8"/>
  <c r="C100" i="4"/>
  <c r="O47" i="7"/>
  <c r="N160" i="19"/>
  <c r="D52" i="7"/>
  <c r="D55" i="7"/>
  <c r="D54" i="7"/>
  <c r="V96" i="12"/>
  <c r="V157" i="4" s="1"/>
  <c r="V55" i="4"/>
  <c r="V130" i="4" s="1"/>
  <c r="R160" i="19"/>
  <c r="S160" i="19"/>
  <c r="L146" i="23"/>
  <c r="Q75" i="12"/>
  <c r="Q105" i="4"/>
  <c r="U53" i="7"/>
  <c r="U54" i="7"/>
  <c r="U55" i="7"/>
  <c r="C96" i="12"/>
  <c r="C157" i="4" s="1"/>
  <c r="C55" i="4"/>
  <c r="E61" i="4"/>
  <c r="E134" i="4" s="1"/>
  <c r="E59" i="20"/>
  <c r="E114" i="4"/>
  <c r="E78" i="20"/>
  <c r="E169" i="4" s="1"/>
  <c r="J165" i="23"/>
  <c r="J178" i="19"/>
  <c r="F160" i="19"/>
  <c r="B146" i="23"/>
  <c r="M146" i="23"/>
  <c r="R42" i="5"/>
  <c r="R46" i="5"/>
  <c r="R45" i="5"/>
  <c r="R47" i="5"/>
  <c r="R43" i="5"/>
  <c r="R44" i="5"/>
  <c r="P129" i="4"/>
  <c r="B165" i="23"/>
  <c r="V48" i="6"/>
  <c r="T5" i="5"/>
  <c r="T48" i="5" s="1"/>
  <c r="U61" i="4"/>
  <c r="U134" i="4" s="1"/>
  <c r="F110" i="4"/>
  <c r="F102" i="16"/>
  <c r="F165" i="4" s="1"/>
  <c r="M115" i="4"/>
  <c r="M79" i="20"/>
  <c r="M170" i="4" s="1"/>
  <c r="D59" i="20"/>
  <c r="D113" i="4"/>
  <c r="D77" i="20"/>
  <c r="D168" i="4" s="1"/>
  <c r="B130" i="4"/>
  <c r="J130" i="4"/>
  <c r="F160" i="18"/>
  <c r="L132" i="23"/>
  <c r="J75" i="12"/>
  <c r="J105" i="4"/>
  <c r="D130" i="4"/>
  <c r="D51" i="4"/>
  <c r="V5" i="5"/>
  <c r="V48" i="5" s="1"/>
  <c r="I53" i="7"/>
  <c r="I54" i="7"/>
  <c r="I55" i="7"/>
  <c r="C101" i="4"/>
  <c r="C67" i="8"/>
  <c r="C156" i="4" s="1"/>
  <c r="C44" i="5"/>
  <c r="C42" i="5"/>
  <c r="C43" i="5"/>
  <c r="C45" i="5"/>
  <c r="C47" i="5"/>
  <c r="T54" i="8"/>
  <c r="T99" i="4" s="1"/>
  <c r="T100" i="4"/>
  <c r="V51" i="4"/>
  <c r="V129" i="4"/>
  <c r="L54" i="8"/>
  <c r="L100" i="4"/>
  <c r="E129" i="4"/>
  <c r="B117" i="11"/>
  <c r="L178" i="19"/>
  <c r="B5" i="5"/>
  <c r="U79" i="16"/>
  <c r="U108" i="4" s="1"/>
  <c r="U110" i="4"/>
  <c r="U102" i="16"/>
  <c r="U165" i="4" s="1"/>
  <c r="U59" i="20"/>
  <c r="U114" i="4"/>
  <c r="U78" i="20"/>
  <c r="U169" i="4" s="1"/>
  <c r="M165" i="23"/>
  <c r="I5" i="5"/>
  <c r="I48" i="5" s="1"/>
  <c r="N96" i="12"/>
  <c r="N157" i="4" s="1"/>
  <c r="N55" i="4"/>
  <c r="N130" i="4" s="1"/>
  <c r="O5" i="5"/>
  <c r="M100" i="16"/>
  <c r="M163" i="4" s="1"/>
  <c r="M61" i="4"/>
  <c r="M134" i="4" s="1"/>
  <c r="G129" i="4"/>
  <c r="E89" i="16"/>
  <c r="E101" i="4"/>
  <c r="E67" i="8"/>
  <c r="E156" i="4" s="1"/>
  <c r="M101" i="4"/>
  <c r="M67" i="8"/>
  <c r="M156" i="4" s="1"/>
  <c r="D44" i="6"/>
  <c r="D42" i="6"/>
  <c r="D43" i="6"/>
  <c r="D46" i="6"/>
  <c r="D45" i="6"/>
  <c r="D47" i="6"/>
  <c r="D54" i="8"/>
  <c r="D100" i="4"/>
  <c r="R115" i="4"/>
  <c r="R79" i="20"/>
  <c r="R170" i="4" s="1"/>
  <c r="N79" i="16"/>
  <c r="N109" i="4"/>
  <c r="N101" i="16"/>
  <c r="N164" i="4" s="1"/>
  <c r="L130" i="4"/>
  <c r="L51" i="4"/>
  <c r="Q132" i="23"/>
  <c r="D48" i="6"/>
  <c r="F5" i="5"/>
  <c r="F54" i="8"/>
  <c r="F100" i="4"/>
  <c r="H91" i="16"/>
  <c r="H52" i="16"/>
  <c r="H101" i="16"/>
  <c r="H164" i="4" s="1"/>
  <c r="H62" i="4"/>
  <c r="H135" i="4" s="1"/>
  <c r="T178" i="19"/>
  <c r="T146" i="23"/>
  <c r="O54" i="8"/>
  <c r="O100" i="4"/>
  <c r="B79" i="16"/>
  <c r="B108" i="4" s="1"/>
  <c r="B109" i="4"/>
  <c r="P91" i="16"/>
  <c r="P52" i="16"/>
  <c r="P101" i="16"/>
  <c r="P164" i="4" s="1"/>
  <c r="P62" i="4"/>
  <c r="P135" i="4" s="1"/>
  <c r="F79" i="16"/>
  <c r="F109" i="4"/>
  <c r="F101" i="16"/>
  <c r="F164" i="4" s="1"/>
  <c r="P65" i="8"/>
  <c r="P154" i="4" s="1"/>
  <c r="D79" i="16"/>
  <c r="D110" i="4"/>
  <c r="D102" i="16"/>
  <c r="D165" i="4" s="1"/>
  <c r="D5" i="5"/>
  <c r="D48" i="5" s="1"/>
  <c r="N54" i="8"/>
  <c r="N100" i="4"/>
  <c r="S96" i="12"/>
  <c r="S157" i="4" s="1"/>
  <c r="S55" i="4"/>
  <c r="C107" i="4"/>
  <c r="C73" i="12"/>
  <c r="C102" i="4" s="1"/>
  <c r="F178" i="19"/>
  <c r="U146" i="23"/>
  <c r="N51" i="4"/>
  <c r="N129" i="4"/>
  <c r="C46" i="5"/>
  <c r="M51" i="4"/>
  <c r="M129" i="4"/>
  <c r="J117" i="11"/>
  <c r="R128" i="4"/>
  <c r="G5" i="5"/>
  <c r="G48" i="5" s="1"/>
  <c r="U89" i="16"/>
  <c r="R75" i="12"/>
  <c r="R105" i="4"/>
  <c r="I132" i="23"/>
  <c r="H5" i="5"/>
  <c r="M48" i="5"/>
  <c r="M5" i="5"/>
  <c r="R165" i="23"/>
  <c r="P5" i="5"/>
  <c r="V160" i="19"/>
  <c r="I52" i="7"/>
  <c r="M75" i="12"/>
  <c r="M105" i="4"/>
  <c r="H160" i="17"/>
  <c r="V110" i="4"/>
  <c r="V102" i="16"/>
  <c r="V165" i="4" s="1"/>
  <c r="T78" i="20"/>
  <c r="T169" i="4" s="1"/>
  <c r="T114" i="4"/>
  <c r="E146" i="23"/>
  <c r="U52" i="7"/>
  <c r="P160" i="17"/>
  <c r="I114" i="4"/>
  <c r="I78" i="20"/>
  <c r="I169" i="4" s="1"/>
  <c r="P41" i="6"/>
  <c r="L5" i="5"/>
  <c r="G91" i="16"/>
  <c r="G101" i="16"/>
  <c r="G164" i="4" s="1"/>
  <c r="G52" i="16"/>
  <c r="G62" i="4"/>
  <c r="G135" i="4" s="1"/>
  <c r="Q78" i="20"/>
  <c r="Q169" i="4" s="1"/>
  <c r="Q114" i="4"/>
  <c r="R91" i="16"/>
  <c r="R101" i="16"/>
  <c r="R164" i="4" s="1"/>
  <c r="R52" i="16"/>
  <c r="R62" i="4"/>
  <c r="R135" i="4" s="1"/>
  <c r="J5" i="5"/>
  <c r="J48" i="5" s="1"/>
  <c r="F129" i="4"/>
  <c r="F96" i="12"/>
  <c r="F157" i="4" s="1"/>
  <c r="F55" i="4"/>
  <c r="F130" i="4" s="1"/>
  <c r="U115" i="4"/>
  <c r="U79" i="20"/>
  <c r="U170" i="4" s="1"/>
  <c r="L77" i="20"/>
  <c r="L168" i="4" s="1"/>
  <c r="L59" i="20"/>
  <c r="L113" i="4"/>
  <c r="V54" i="8"/>
  <c r="V100" i="4"/>
  <c r="C48" i="5"/>
  <c r="M54" i="8"/>
  <c r="M100" i="4"/>
  <c r="L44" i="6"/>
  <c r="L42" i="6"/>
  <c r="L47" i="6"/>
  <c r="L45" i="6"/>
  <c r="L43" i="6"/>
  <c r="L46" i="6"/>
  <c r="Q5" i="5"/>
  <c r="J128" i="4"/>
  <c r="I130" i="4"/>
  <c r="I51" i="4"/>
  <c r="B102" i="16"/>
  <c r="B165" i="4" s="1"/>
  <c r="B110" i="4"/>
  <c r="K5" i="5"/>
  <c r="S5" i="5"/>
  <c r="S54" i="8"/>
  <c r="S99" i="4" s="1"/>
  <c r="S100" i="4"/>
  <c r="T75" i="12"/>
  <c r="T105" i="4"/>
  <c r="I59" i="20"/>
  <c r="I113" i="4"/>
  <c r="I77" i="20"/>
  <c r="I168" i="4" s="1"/>
  <c r="T132" i="23"/>
  <c r="S79" i="16"/>
  <c r="S109" i="4"/>
  <c r="S101" i="16"/>
  <c r="S164" i="4" s="1"/>
  <c r="Q59" i="20"/>
  <c r="Q113" i="4"/>
  <c r="Q77" i="20"/>
  <c r="Q168" i="4" s="1"/>
  <c r="B75" i="12"/>
  <c r="B105" i="4"/>
  <c r="H115" i="4"/>
  <c r="H79" i="20"/>
  <c r="H170" i="4" s="1"/>
  <c r="H59" i="20"/>
  <c r="O91" i="16"/>
  <c r="O101" i="16"/>
  <c r="O164" i="4" s="1"/>
  <c r="O52" i="16"/>
  <c r="O62" i="4"/>
  <c r="O135" i="4" s="1"/>
  <c r="J79" i="16"/>
  <c r="J108" i="4" s="1"/>
  <c r="J109" i="4"/>
  <c r="R102" i="16"/>
  <c r="R165" i="4" s="1"/>
  <c r="R110" i="4"/>
  <c r="W91" i="16"/>
  <c r="W101" i="16"/>
  <c r="W164" i="4" s="1"/>
  <c r="W52" i="16"/>
  <c r="W62" i="4"/>
  <c r="W135" i="4" s="1"/>
  <c r="N110" i="4"/>
  <c r="N102" i="16"/>
  <c r="N165" i="4" s="1"/>
  <c r="N5" i="5"/>
  <c r="I75" i="12"/>
  <c r="I105" i="4"/>
  <c r="Q130" i="4"/>
  <c r="Q51" i="4"/>
  <c r="K96" i="12"/>
  <c r="K157" i="4" s="1"/>
  <c r="K55" i="4"/>
  <c r="U75" i="12"/>
  <c r="U105" i="4"/>
  <c r="B59" i="20"/>
  <c r="B114" i="4"/>
  <c r="B78" i="20"/>
  <c r="B169" i="4" s="1"/>
  <c r="S107" i="4"/>
  <c r="S73" i="12"/>
  <c r="S102" i="4" s="1"/>
  <c r="N160" i="18"/>
  <c r="L79" i="16"/>
  <c r="L110" i="4"/>
  <c r="L102" i="16"/>
  <c r="L165" i="4" s="1"/>
  <c r="E117" i="11"/>
  <c r="G160" i="17"/>
  <c r="B91" i="16"/>
  <c r="B101" i="16"/>
  <c r="B164" i="4" s="1"/>
  <c r="B52" i="16"/>
  <c r="B62" i="4"/>
  <c r="B135" i="4" s="1"/>
  <c r="R160" i="17"/>
  <c r="D53" i="7"/>
  <c r="K107" i="4"/>
  <c r="K73" i="12"/>
  <c r="K102" i="4" s="1"/>
  <c r="J91" i="16"/>
  <c r="J101" i="16"/>
  <c r="J164" i="4" s="1"/>
  <c r="J52" i="16"/>
  <c r="J62" i="4"/>
  <c r="J135" i="4" s="1"/>
  <c r="S160" i="18"/>
  <c r="U165" i="23"/>
  <c r="T77" i="20"/>
  <c r="T168" i="4" s="1"/>
  <c r="T59" i="20"/>
  <c r="T113" i="4"/>
  <c r="P73" i="12"/>
  <c r="P102" i="4" s="1"/>
  <c r="P107" i="4"/>
  <c r="L160" i="18"/>
  <c r="G104" i="4"/>
  <c r="G73" i="12"/>
  <c r="N45" i="6"/>
  <c r="N46" i="6"/>
  <c r="N43" i="6"/>
  <c r="N44" i="6"/>
  <c r="N42" i="6"/>
  <c r="M53" i="7"/>
  <c r="M54" i="7"/>
  <c r="M55" i="7"/>
  <c r="W104" i="4"/>
  <c r="W73" i="12"/>
  <c r="B178" i="19"/>
  <c r="P115" i="4"/>
  <c r="P79" i="20"/>
  <c r="P170" i="4" s="1"/>
  <c r="P59" i="20"/>
  <c r="O104" i="4"/>
  <c r="O73" i="12"/>
  <c r="R130" i="4"/>
  <c r="U54" i="8"/>
  <c r="U100" i="4"/>
  <c r="R79" i="16"/>
  <c r="R108" i="4" s="1"/>
  <c r="R109" i="4"/>
  <c r="V79" i="16"/>
  <c r="V109" i="4"/>
  <c r="V101" i="16"/>
  <c r="V164" i="4" s="1"/>
  <c r="L114" i="4"/>
  <c r="L78" i="20"/>
  <c r="L169" i="4" s="1"/>
  <c r="V45" i="6"/>
  <c r="V46" i="6"/>
  <c r="V44" i="6"/>
  <c r="V42" i="6"/>
  <c r="V43" i="6"/>
  <c r="E54" i="8"/>
  <c r="E100" i="4"/>
  <c r="D160" i="18"/>
  <c r="T79" i="16"/>
  <c r="T110" i="4"/>
  <c r="T102" i="16"/>
  <c r="T165" i="4" s="1"/>
  <c r="D75" i="12"/>
  <c r="D105" i="4"/>
  <c r="O160" i="17"/>
  <c r="W5" i="5"/>
  <c r="W48" i="5" s="1"/>
  <c r="W160" i="17"/>
  <c r="J115" i="4"/>
  <c r="J79" i="20"/>
  <c r="J170" i="4" s="1"/>
  <c r="O129" i="4"/>
  <c r="B160" i="19"/>
  <c r="E115" i="4"/>
  <c r="E79" i="20"/>
  <c r="E170" i="4" s="1"/>
  <c r="B115" i="4"/>
  <c r="B79" i="20"/>
  <c r="B170" i="4" s="1"/>
  <c r="C100" i="16"/>
  <c r="C163" i="4" s="1"/>
  <c r="V160" i="18"/>
  <c r="H41" i="6"/>
  <c r="B160" i="17"/>
  <c r="K160" i="18"/>
  <c r="J59" i="20"/>
  <c r="J114" i="4"/>
  <c r="J78" i="20"/>
  <c r="J169" i="4" s="1"/>
  <c r="F41" i="6"/>
  <c r="J160" i="17"/>
  <c r="R48" i="5"/>
  <c r="L75" i="12"/>
  <c r="L105" i="4"/>
  <c r="R59" i="20"/>
  <c r="R114" i="4"/>
  <c r="R78" i="20"/>
  <c r="R169" i="4" s="1"/>
  <c r="U48" i="5"/>
  <c r="B43" i="6"/>
  <c r="B44" i="6"/>
  <c r="B48" i="6"/>
  <c r="B45" i="6"/>
  <c r="B42" i="6"/>
  <c r="B47" i="6"/>
  <c r="W53" i="7"/>
  <c r="W54" i="7"/>
  <c r="W55" i="7"/>
  <c r="W47" i="7" s="1"/>
  <c r="T96" i="12"/>
  <c r="T157" i="4" s="1"/>
  <c r="T55" i="4"/>
  <c r="M89" i="16"/>
  <c r="U129" i="4"/>
  <c r="N47" i="6"/>
  <c r="H107" i="4"/>
  <c r="E75" i="12"/>
  <c r="E105" i="4"/>
  <c r="C117" i="11"/>
  <c r="T160" i="18"/>
  <c r="V178" i="19"/>
  <c r="R178" i="19"/>
  <c r="P52" i="7"/>
  <c r="K54" i="8"/>
  <c r="K100" i="4"/>
  <c r="N178" i="19"/>
  <c r="B101" i="4"/>
  <c r="B54" i="8"/>
  <c r="B67" i="8"/>
  <c r="B156" i="4" s="1"/>
  <c r="J102" i="16"/>
  <c r="J165" i="4" s="1"/>
  <c r="J110" i="4"/>
  <c r="K79" i="16"/>
  <c r="K110" i="4"/>
  <c r="K102" i="16"/>
  <c r="K165" i="4" s="1"/>
  <c r="M59" i="20"/>
  <c r="M114" i="4"/>
  <c r="M78" i="20"/>
  <c r="M169" i="4" s="1"/>
  <c r="E165" i="23"/>
  <c r="U178" i="19"/>
  <c r="J146" i="23"/>
  <c r="W129" i="4"/>
  <c r="H129" i="4"/>
  <c r="J101" i="4"/>
  <c r="J54" i="8"/>
  <c r="J67" i="8"/>
  <c r="J156" i="4" s="1"/>
  <c r="R146" i="23"/>
  <c r="E5" i="5"/>
  <c r="V112" i="4" l="1"/>
  <c r="V76" i="20"/>
  <c r="V167" i="4" s="1"/>
  <c r="F112" i="4"/>
  <c r="F76" i="20"/>
  <c r="F167" i="4" s="1"/>
  <c r="K112" i="4"/>
  <c r="K76" i="20"/>
  <c r="K167" i="4" s="1"/>
  <c r="N112" i="4"/>
  <c r="N76" i="20"/>
  <c r="N167" i="4" s="1"/>
  <c r="O112" i="4"/>
  <c r="O76" i="20"/>
  <c r="O167" i="4" s="1"/>
  <c r="G112" i="4"/>
  <c r="G76" i="20"/>
  <c r="G167" i="4" s="1"/>
  <c r="H47" i="7"/>
  <c r="S47" i="7"/>
  <c r="Q108" i="4"/>
  <c r="Q100" i="16"/>
  <c r="Q163" i="4" s="1"/>
  <c r="E100" i="16"/>
  <c r="E163" i="4" s="1"/>
  <c r="U51" i="4"/>
  <c r="E51" i="4"/>
  <c r="R47" i="7"/>
  <c r="T47" i="7"/>
  <c r="J47" i="7"/>
  <c r="C47" i="7"/>
  <c r="H73" i="12"/>
  <c r="E47" i="7"/>
  <c r="F104" i="4"/>
  <c r="F73" i="12"/>
  <c r="F102" i="4" s="1"/>
  <c r="K47" i="7"/>
  <c r="F51" i="4"/>
  <c r="I99" i="4"/>
  <c r="I65" i="8"/>
  <c r="I154" i="4" s="1"/>
  <c r="H99" i="4"/>
  <c r="H65" i="8"/>
  <c r="H154" i="4" s="1"/>
  <c r="P47" i="7"/>
  <c r="I47" i="7"/>
  <c r="B47" i="7"/>
  <c r="M47" i="7"/>
  <c r="E41" i="6"/>
  <c r="U47" i="7"/>
  <c r="D41" i="6"/>
  <c r="K99" i="4"/>
  <c r="K65" i="8"/>
  <c r="K154" i="4" s="1"/>
  <c r="M112" i="4"/>
  <c r="M76" i="20"/>
  <c r="M167" i="4" s="1"/>
  <c r="T130" i="4"/>
  <c r="T51" i="4"/>
  <c r="R112" i="4"/>
  <c r="R76" i="20"/>
  <c r="R167" i="4" s="1"/>
  <c r="P112" i="4"/>
  <c r="P98" i="4" s="1"/>
  <c r="P76" i="20"/>
  <c r="J100" i="16"/>
  <c r="J163" i="4" s="1"/>
  <c r="J61" i="4"/>
  <c r="S47" i="5"/>
  <c r="S44" i="5"/>
  <c r="S43" i="5"/>
  <c r="S42" i="5"/>
  <c r="S45" i="5"/>
  <c r="S46" i="5"/>
  <c r="M99" i="4"/>
  <c r="M65" i="8"/>
  <c r="M154" i="4" s="1"/>
  <c r="M47" i="5"/>
  <c r="M44" i="5"/>
  <c r="M42" i="5"/>
  <c r="M45" i="5"/>
  <c r="M43" i="5"/>
  <c r="M46" i="5"/>
  <c r="S48" i="5"/>
  <c r="F44" i="5"/>
  <c r="F47" i="5"/>
  <c r="F43" i="5"/>
  <c r="F42" i="5"/>
  <c r="F45" i="5"/>
  <c r="F46" i="5"/>
  <c r="U112" i="4"/>
  <c r="U76" i="20"/>
  <c r="U167" i="4" s="1"/>
  <c r="T112" i="4"/>
  <c r="T76" i="20"/>
  <c r="B112" i="4"/>
  <c r="B76" i="20"/>
  <c r="Q112" i="4"/>
  <c r="Q76" i="20"/>
  <c r="Q167" i="4" s="1"/>
  <c r="N99" i="4"/>
  <c r="N65" i="8"/>
  <c r="N154" i="4" s="1"/>
  <c r="F48" i="5"/>
  <c r="N108" i="4"/>
  <c r="N100" i="16"/>
  <c r="N163" i="4" s="1"/>
  <c r="I44" i="5"/>
  <c r="I42" i="5"/>
  <c r="I43" i="5"/>
  <c r="I45" i="5"/>
  <c r="I46" i="5"/>
  <c r="I47" i="5"/>
  <c r="D47" i="7"/>
  <c r="J99" i="4"/>
  <c r="J65" i="8"/>
  <c r="J154" i="4" s="1"/>
  <c r="E73" i="12"/>
  <c r="E104" i="4"/>
  <c r="L73" i="12"/>
  <c r="L104" i="4"/>
  <c r="E99" i="4"/>
  <c r="E65" i="8"/>
  <c r="E154" i="4" s="1"/>
  <c r="U99" i="4"/>
  <c r="G102" i="4"/>
  <c r="G98" i="4" s="1"/>
  <c r="J89" i="16"/>
  <c r="B100" i="16"/>
  <c r="B163" i="4" s="1"/>
  <c r="B61" i="4"/>
  <c r="L108" i="4"/>
  <c r="L100" i="16"/>
  <c r="L163" i="4" s="1"/>
  <c r="I73" i="12"/>
  <c r="I104" i="4"/>
  <c r="W100" i="16"/>
  <c r="W163" i="4" s="1"/>
  <c r="W61" i="4"/>
  <c r="H112" i="4"/>
  <c r="H76" i="20"/>
  <c r="K47" i="5"/>
  <c r="K44" i="5"/>
  <c r="K42" i="5"/>
  <c r="K43" i="5"/>
  <c r="K45" i="5"/>
  <c r="K46" i="5"/>
  <c r="G100" i="16"/>
  <c r="G163" i="4" s="1"/>
  <c r="G61" i="4"/>
  <c r="P45" i="5"/>
  <c r="P44" i="5"/>
  <c r="P46" i="5"/>
  <c r="P43" i="5"/>
  <c r="P47" i="5"/>
  <c r="P42" i="5"/>
  <c r="H45" i="5"/>
  <c r="H46" i="5"/>
  <c r="H43" i="5"/>
  <c r="H47" i="5"/>
  <c r="H42" i="5"/>
  <c r="H44" i="5"/>
  <c r="D43" i="5"/>
  <c r="D47" i="5"/>
  <c r="D46" i="5"/>
  <c r="D42" i="5"/>
  <c r="D45" i="5"/>
  <c r="D44" i="5"/>
  <c r="F100" i="16"/>
  <c r="F163" i="4" s="1"/>
  <c r="F108" i="4"/>
  <c r="H100" i="16"/>
  <c r="H163" i="4" s="1"/>
  <c r="H61" i="4"/>
  <c r="E112" i="4"/>
  <c r="E76" i="20"/>
  <c r="K108" i="4"/>
  <c r="K100" i="16"/>
  <c r="K163" i="4" s="1"/>
  <c r="H102" i="4"/>
  <c r="H98" i="4" s="1"/>
  <c r="D73" i="12"/>
  <c r="D104" i="4"/>
  <c r="V108" i="4"/>
  <c r="V100" i="16"/>
  <c r="V163" i="4" s="1"/>
  <c r="U73" i="12"/>
  <c r="U104" i="4"/>
  <c r="O100" i="16"/>
  <c r="O163" i="4" s="1"/>
  <c r="O61" i="4"/>
  <c r="I112" i="4"/>
  <c r="I76" i="20"/>
  <c r="I167" i="4" s="1"/>
  <c r="K48" i="5"/>
  <c r="L41" i="6"/>
  <c r="R100" i="16"/>
  <c r="R163" i="4" s="1"/>
  <c r="R61" i="4"/>
  <c r="M73" i="12"/>
  <c r="M104" i="4"/>
  <c r="P48" i="5"/>
  <c r="H48" i="5"/>
  <c r="G42" i="5"/>
  <c r="G45" i="5"/>
  <c r="G44" i="5"/>
  <c r="G46" i="5"/>
  <c r="G47" i="5"/>
  <c r="G43" i="5"/>
  <c r="O99" i="4"/>
  <c r="O65" i="8"/>
  <c r="H89" i="16"/>
  <c r="V44" i="5"/>
  <c r="V42" i="5"/>
  <c r="V45" i="5"/>
  <c r="V47" i="5"/>
  <c r="V43" i="5"/>
  <c r="V46" i="5"/>
  <c r="J104" i="4"/>
  <c r="J73" i="12"/>
  <c r="N41" i="6"/>
  <c r="B89" i="16"/>
  <c r="N44" i="5"/>
  <c r="N47" i="5"/>
  <c r="N42" i="5"/>
  <c r="N43" i="5"/>
  <c r="N46" i="5"/>
  <c r="N45" i="5"/>
  <c r="W89" i="16"/>
  <c r="S108" i="4"/>
  <c r="S98" i="4" s="1"/>
  <c r="S100" i="16"/>
  <c r="S163" i="4" s="1"/>
  <c r="Q42" i="5"/>
  <c r="Q47" i="5"/>
  <c r="Q44" i="5"/>
  <c r="Q45" i="5"/>
  <c r="Q46" i="5"/>
  <c r="Q43" i="5"/>
  <c r="V99" i="4"/>
  <c r="G89" i="16"/>
  <c r="O45" i="5"/>
  <c r="O44" i="5"/>
  <c r="O42" i="5"/>
  <c r="O43" i="5"/>
  <c r="O46" i="5"/>
  <c r="O47" i="5"/>
  <c r="R41" i="5"/>
  <c r="E44" i="5"/>
  <c r="E42" i="5"/>
  <c r="E45" i="5"/>
  <c r="E43" i="5"/>
  <c r="E47" i="5"/>
  <c r="E46" i="5"/>
  <c r="J112" i="4"/>
  <c r="J76" i="20"/>
  <c r="J167" i="4" s="1"/>
  <c r="V41" i="6"/>
  <c r="W102" i="4"/>
  <c r="W98" i="4" s="1"/>
  <c r="K130" i="4"/>
  <c r="K51" i="4"/>
  <c r="N48" i="5"/>
  <c r="O89" i="16"/>
  <c r="T73" i="12"/>
  <c r="T104" i="4"/>
  <c r="Q48" i="5"/>
  <c r="R89" i="16"/>
  <c r="O48" i="5"/>
  <c r="B42" i="5"/>
  <c r="B47" i="5"/>
  <c r="B43" i="5"/>
  <c r="B45" i="5"/>
  <c r="B44" i="5"/>
  <c r="B46" i="5"/>
  <c r="D112" i="4"/>
  <c r="D76" i="20"/>
  <c r="O102" i="4"/>
  <c r="B104" i="4"/>
  <c r="B73" i="12"/>
  <c r="L112" i="4"/>
  <c r="L76" i="20"/>
  <c r="L167" i="4" s="1"/>
  <c r="L43" i="5"/>
  <c r="L42" i="5"/>
  <c r="L47" i="5"/>
  <c r="L44" i="5"/>
  <c r="L46" i="5"/>
  <c r="L45" i="5"/>
  <c r="E48" i="5"/>
  <c r="S130" i="4"/>
  <c r="S51" i="4"/>
  <c r="D108" i="4"/>
  <c r="D100" i="16"/>
  <c r="D163" i="4" s="1"/>
  <c r="P100" i="16"/>
  <c r="P163" i="4" s="1"/>
  <c r="P61" i="4"/>
  <c r="D99" i="4"/>
  <c r="D65" i="8"/>
  <c r="D154" i="4" s="1"/>
  <c r="B48" i="5"/>
  <c r="L99" i="4"/>
  <c r="L65" i="8"/>
  <c r="L154" i="4" s="1"/>
  <c r="C41" i="5"/>
  <c r="U100" i="16"/>
  <c r="U163" i="4" s="1"/>
  <c r="C99" i="4"/>
  <c r="C98" i="4" s="1"/>
  <c r="C65" i="8"/>
  <c r="B99" i="4"/>
  <c r="B65" i="8"/>
  <c r="B154" i="4" s="1"/>
  <c r="B41" i="6"/>
  <c r="W47" i="5"/>
  <c r="W44" i="5"/>
  <c r="W45" i="5"/>
  <c r="W46" i="5"/>
  <c r="W42" i="5"/>
  <c r="W43" i="5"/>
  <c r="T108" i="4"/>
  <c r="T100" i="16"/>
  <c r="T163" i="4" s="1"/>
  <c r="J42" i="5"/>
  <c r="J46" i="5"/>
  <c r="J45" i="5"/>
  <c r="J47" i="5"/>
  <c r="J43" i="5"/>
  <c r="J44" i="5"/>
  <c r="L48" i="5"/>
  <c r="R104" i="4"/>
  <c r="R73" i="12"/>
  <c r="P89" i="16"/>
  <c r="F99" i="4"/>
  <c r="F98" i="4" s="1"/>
  <c r="F153" i="4" s="1"/>
  <c r="F65" i="8"/>
  <c r="T43" i="5"/>
  <c r="T45" i="5"/>
  <c r="T42" i="5"/>
  <c r="T44" i="5"/>
  <c r="T47" i="5"/>
  <c r="T46" i="5"/>
  <c r="C130" i="4"/>
  <c r="C51" i="4"/>
  <c r="Q73" i="12"/>
  <c r="Q104" i="4"/>
  <c r="U41" i="5"/>
  <c r="V98" i="4" l="1"/>
  <c r="V153" i="4" s="1"/>
  <c r="O98" i="4"/>
  <c r="E41" i="5"/>
  <c r="M41" i="5"/>
  <c r="V41" i="5"/>
  <c r="Q102" i="4"/>
  <c r="Q98" i="4" s="1"/>
  <c r="T41" i="5"/>
  <c r="W41" i="5"/>
  <c r="U102" i="4"/>
  <c r="P41" i="5"/>
  <c r="K41" i="5"/>
  <c r="W134" i="4"/>
  <c r="W51" i="4"/>
  <c r="B134" i="4"/>
  <c r="B51" i="4"/>
  <c r="U98" i="4"/>
  <c r="B167" i="4"/>
  <c r="J102" i="4"/>
  <c r="J98" i="4" s="1"/>
  <c r="H41" i="5"/>
  <c r="T167" i="4"/>
  <c r="L41" i="5"/>
  <c r="R102" i="4"/>
  <c r="R98" i="4" s="1"/>
  <c r="B98" i="4"/>
  <c r="D98" i="4"/>
  <c r="D41" i="5"/>
  <c r="G134" i="4"/>
  <c r="G51" i="4"/>
  <c r="I41" i="5"/>
  <c r="N98" i="4"/>
  <c r="F41" i="5"/>
  <c r="E167" i="4"/>
  <c r="T102" i="4"/>
  <c r="T98" i="4" s="1"/>
  <c r="T153" i="4" s="1"/>
  <c r="M102" i="4"/>
  <c r="M98" i="4" s="1"/>
  <c r="H134" i="4"/>
  <c r="H51" i="4"/>
  <c r="I102" i="4"/>
  <c r="I98" i="4" s="1"/>
  <c r="J134" i="4"/>
  <c r="J51" i="4"/>
  <c r="K98" i="4"/>
  <c r="K153" i="4" s="1"/>
  <c r="S153" i="4"/>
  <c r="P134" i="4"/>
  <c r="P51" i="4"/>
  <c r="B102" i="4"/>
  <c r="D167" i="4"/>
  <c r="Q41" i="5"/>
  <c r="L102" i="4"/>
  <c r="S41" i="5"/>
  <c r="C153" i="4"/>
  <c r="J41" i="5"/>
  <c r="C154" i="4"/>
  <c r="O41" i="5"/>
  <c r="G41" i="5"/>
  <c r="O134" i="4"/>
  <c r="O51" i="4"/>
  <c r="H167" i="4"/>
  <c r="P167" i="4"/>
  <c r="L98" i="4"/>
  <c r="F154" i="4"/>
  <c r="B41" i="5"/>
  <c r="N41" i="5"/>
  <c r="O154" i="4"/>
  <c r="R134" i="4"/>
  <c r="R51" i="4"/>
  <c r="D102" i="4"/>
  <c r="E102" i="4"/>
  <c r="E98" i="4" s="1"/>
  <c r="M153" i="4" l="1"/>
  <c r="E153" i="4"/>
  <c r="D153" i="4"/>
  <c r="B153" i="4"/>
  <c r="I153" i="4"/>
  <c r="W153" i="4"/>
  <c r="L153" i="4"/>
  <c r="H153" i="4"/>
  <c r="G153" i="4"/>
  <c r="Q153" i="4"/>
  <c r="U153" i="4"/>
  <c r="O153" i="4"/>
  <c r="N153" i="4"/>
  <c r="R153" i="4"/>
  <c r="P153" i="4"/>
  <c r="J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<sst xmlns="http://schemas.openxmlformats.org/spreadsheetml/2006/main" count="8364" uniqueCount="3249">
  <si>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</si>
  <si>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</si>
  <si>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</si>
  <si>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</si>
  <si>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</si>
  <si>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</si>
  <si>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</si>
  <si>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</si>
  <si>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</si>
  <si>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</si>
  <si>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LV</t>
  </si>
  <si>
    <t>Latvia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</si>
  <si>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</si>
  <si>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</si>
  <si>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</si>
  <si>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</si>
  <si>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</si>
  <si>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</si>
  <si>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</si>
  <si>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</si>
  <si>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</si>
  <si>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</si>
  <si>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</si>
  <si>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</si>
  <si>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</si>
  <si>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</si>
  <si>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</si>
  <si>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</si>
  <si>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</si>
  <si>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</si>
  <si>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</si>
  <si>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</si>
  <si>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</si>
  <si>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</si>
  <si>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</si>
  <si>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</si>
  <si>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</si>
  <si>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</si>
  <si>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</si>
  <si>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</si>
  <si>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</si>
  <si>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</si>
  <si>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</si>
  <si>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</si>
  <si>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</si>
  <si>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</si>
  <si>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</si>
  <si>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</si>
  <si>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</si>
  <si>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</si>
  <si>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</si>
  <si>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</si>
  <si>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</si>
  <si>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</si>
  <si>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</si>
  <si>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</si>
  <si>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</si>
  <si>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</si>
  <si>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</si>
  <si>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</si>
  <si>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</si>
  <si>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</si>
  <si>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</si>
  <si>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</si>
  <si>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</si>
  <si>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</si>
  <si>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</si>
  <si>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</si>
  <si>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</si>
  <si>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</si>
  <si>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</si>
  <si>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</si>
  <si>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</si>
  <si>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</si>
  <si>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</si>
  <si>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</si>
  <si>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</si>
  <si>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</si>
  <si>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</si>
  <si>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</si>
  <si>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</si>
  <si>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</si>
  <si>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</si>
  <si>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</si>
  <si>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</si>
  <si>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</si>
  <si>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</si>
  <si>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</si>
  <si>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</si>
  <si>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</si>
  <si>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</si>
  <si>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</si>
  <si>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</si>
  <si>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</si>
  <si>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</si>
  <si>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</si>
  <si>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</si>
  <si>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</si>
  <si>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</si>
  <si>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</si>
  <si>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</si>
  <si>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</si>
  <si>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</si>
  <si>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</si>
  <si>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</si>
  <si>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</si>
  <si>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</si>
  <si>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</si>
  <si>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</si>
  <si>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</si>
  <si>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</si>
  <si>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</si>
  <si>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PROCESS_EMI.ktCO2.LV.NSI.TOTAL</t>
  </si>
  <si>
    <t>Market shares of CO2 emissions (%)</t>
  </si>
  <si>
    <t>VA.Meuro2015.LV.ISI.BF_BOF</t>
  </si>
  <si>
    <t>VA.Meuro2015.LV.ISI.EAF</t>
  </si>
  <si>
    <t>Physical output (kt steel)</t>
  </si>
  <si>
    <t>OUTPUT.kt.LV.ISI.BF_BOF</t>
  </si>
  <si>
    <t>OUTPUT.kt.LV.ISI.EAF</t>
  </si>
  <si>
    <t>Installed capacity (kt steel production)</t>
  </si>
  <si>
    <t>CAP.kt.LV.ISI.BF_BOF</t>
  </si>
  <si>
    <t>CAP.kt.LV.ISI.EAF</t>
  </si>
  <si>
    <t>Capacity investment (kt steel production)</t>
  </si>
  <si>
    <t>NEWCAP.kt.LV.ISI.BF_BOF</t>
  </si>
  <si>
    <t>NEWCAP.kt.LV.ISI.EAF</t>
  </si>
  <si>
    <t>Decommissioned capacity (kt steel production)</t>
  </si>
  <si>
    <t>Idle capacity (kt steel production)</t>
  </si>
  <si>
    <t>FEC.ktoe.LV.ISI.TOTAL.TOTAL.TOTAL.TOTAL</t>
  </si>
  <si>
    <t>FEC.ktoe.LV.ISI.TOTAL.TOTAL.TOTAL.NONCOKE_SOLIDS</t>
  </si>
  <si>
    <t>FEC.ktoe.LV.ISI.TOTAL.TOTAL.TOTAL.COKE</t>
  </si>
  <si>
    <t>FEC.ktoe.LV.ISI.TOTAL.TOTAL.TOTAL.RFG</t>
  </si>
  <si>
    <t>FEC.ktoe.LV.ISI.TOTAL.TOTAL.TOTAL.LPG</t>
  </si>
  <si>
    <t>FEC.ktoe.LV.ISI.TOTAL.TOTAL.TOTAL.DIESEL</t>
  </si>
  <si>
    <t>FEC.ktoe.LV.ISI.TOTAL.TOTAL.TOTAL.RFO</t>
  </si>
  <si>
    <t>FEC.ktoe.LV.ISI.TOTAL.TOTAL.TOTAL.OTHER</t>
  </si>
  <si>
    <t>FEC.ktoe.LV.ISI.TOTAL.TOTAL.TOTAL.NG</t>
  </si>
  <si>
    <t>FEC.ktoe.LV.ISI.TOTAL.TOTAL.TOTAL.DERIVED</t>
  </si>
  <si>
    <t>FEC.ktoe.LV.ISI.TOTAL.TOTAL.TOTAL.BIOMASS_WASTE</t>
  </si>
  <si>
    <t>FEC.ktoe.LV.ISI.TOTAL.TOTAL.TOTAL.BIOGAS</t>
  </si>
  <si>
    <t>FEC.ktoe.LV.ISI.TOTAL.TOTAL.TOTAL.LIQBIO</t>
  </si>
  <si>
    <t>FEC.ktoe.LV.ISI.TOTAL.TOTAL.TOTAL.SOLAR</t>
  </si>
  <si>
    <t>FEC.ktoe.LV.ISI.TOTAL.TOTAL.TOTAL.GEO</t>
  </si>
  <si>
    <t>FEC.ktoe.LV.ISI.TOTAL.TOTAL.TOTAL.AMBIENT</t>
  </si>
  <si>
    <t>FEC.ktoe.LV.ISI.TOTAL.TOTAL.TOTAL.STEAM_DISTR</t>
  </si>
  <si>
    <t>FEC.ktoe.LV.ISI.TOTAL.TOTAL.TOTAL.ELEC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</si>
  <si>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</si>
  <si>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</si>
  <si>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</si>
  <si>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</si>
  <si>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</si>
  <si>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</si>
  <si>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</si>
  <si>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</si>
  <si>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</si>
  <si>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FEC.ktoe.LV.ISI.BF_BOF.TOTAL.TOTAL.TOTAL</t>
  </si>
  <si>
    <t>FEC.ktoe.LV.ISI.BF_BOF.LIGHT.GENERIC.ELEC</t>
  </si>
  <si>
    <t>FEC.ktoe.LV.ISI.BF_BOF.AIRCOMP.GENERIC.ELEC</t>
  </si>
  <si>
    <t>FEC.ktoe.LV.ISI.BF_BOF.MOTOR.GENERIC.ELEC</t>
  </si>
  <si>
    <t>FEC.ktoe.LV.ISI.BF_BOF.FANS.GENERIC.ELEC</t>
  </si>
  <si>
    <t>FEC.ktoe.LV.ISI.BF_BOF.LOW_ENTH.TOTAL.TOTAL</t>
  </si>
  <si>
    <t>Diesel oil and liquid biofuels</t>
  </si>
  <si>
    <t>FEC.ktoe.LV.ISI.BF_BOF.LOW_ENTH.THERM.DIESEL_LIQBIO</t>
  </si>
  <si>
    <t>Natural gas and biogas</t>
  </si>
  <si>
    <t>FEC.ktoe.LV.ISI.BF_BOF.LOW_ENTH.THERM.NG_BIOGAS</t>
  </si>
  <si>
    <t>FEC.ktoe.LV.ISI.BF_BOF.LOW_ENTH.THERM.SOLAR_GEO</t>
  </si>
  <si>
    <t>FEC.ktoe.LV.ISI.BF_BOF.LOW_ENTH.HP.AMBIENT</t>
  </si>
  <si>
    <t>FEC.ktoe.LV.ISI.BF_BOF.LOW_ENTH.THERM.ELEC</t>
  </si>
  <si>
    <t>Steel: Sinter/Pellet-making</t>
  </si>
  <si>
    <t>FEC.ktoe.LV.ISI.BF_BOF.SINTERING.TOTAL.TOTAL</t>
  </si>
  <si>
    <t>FEC.ktoe.LV.ISI.BF_BOF.SINTERING.THERM.NONCOKE_SOLIDS</t>
  </si>
  <si>
    <t>FEC.ktoe.LV.ISI.BF_BOF.SINTERING.THERM.RFO</t>
  </si>
  <si>
    <t>FEC.ktoe.LV.ISI.BF_BOF.SINTERING.THERM.NG_BIOGAS</t>
  </si>
  <si>
    <t>FEC.ktoe.LV.ISI.BF_BOF.SINTERING.THERM.DERIVED</t>
  </si>
  <si>
    <t>FEC.ktoe.LV.ISI.BF_BOF.SINTERING.THERM.ELEC</t>
  </si>
  <si>
    <t>Steel: Blast /Basic oxygen furnace</t>
  </si>
  <si>
    <t>FEC.ktoe.LV.ISI.BF_BOF.BLAST_FURNACE.TOTAL.TOTAL</t>
  </si>
  <si>
    <t>FEC.ktoe.LV.ISI.BF_BOF.BLAST_FURNACE.THERM.NONCOKE_SOLIDS</t>
  </si>
  <si>
    <t>FEC.ktoe.LV.ISI.BF_BOF.BLAST_FURNACE.THERM.COKE</t>
  </si>
  <si>
    <t>FEC.ktoe.LV.ISI.BF_BOF.BLAST_FURNACE.THERM.RFO</t>
  </si>
  <si>
    <t>FEC.ktoe.LV.ISI.BF_BOF.BLAST_FURNACE.THERM.NG_BIOGAS</t>
  </si>
  <si>
    <t>FEC.ktoe.LV.ISI.BF_BOF.BLAST_FURNACE.THERM.DERIVED</t>
  </si>
  <si>
    <t>Steel: Furnaces, refining and rolling</t>
  </si>
  <si>
    <t>FEC.ktoe.LV.ISI.BF_BOF.REFINING.TOTAL.TOTAL</t>
  </si>
  <si>
    <t>Steel: Furnaces, refining and rolling - Thermal</t>
  </si>
  <si>
    <t>FEC.ktoe.LV.ISI.BF_BOF.REFINING.THERM.TOTAL</t>
  </si>
  <si>
    <t>FEC.ktoe.LV.ISI.BF_BOF.REFINING.THERM.LPG</t>
  </si>
  <si>
    <t>FEC.ktoe.LV.ISI.BF_BOF.REFINING.THERM.DIESEL_LIQBIO</t>
  </si>
  <si>
    <t>FEC.ktoe.LV.ISI.BF_BOF.REFINING.THERM.RFO</t>
  </si>
  <si>
    <t>FEC.ktoe.LV.ISI.BF_BOF.REFINING.THERM.NG_BIOGAS</t>
  </si>
  <si>
    <t>Steel: Furnaces, refining and rolling - Electric</t>
  </si>
  <si>
    <t>FEC.ktoe.LV.ISI.BF_BOF.REFINING.ELEC.ELEC</t>
  </si>
  <si>
    <t>Steel: Product finishing</t>
  </si>
  <si>
    <t>Steel: Product finishing - Thermal</t>
  </si>
  <si>
    <t>FEC.ktoe.LV.ISI.BF_BOF.FINISHING.THERM.TOTAL</t>
  </si>
  <si>
    <t>FEC.ktoe.LV.ISI.BF_BOF.FINISHING.THERM.LPG</t>
  </si>
  <si>
    <t>FEC.ktoe.LV.ISI.BF_BOF.FINISHING.THERM.DIESEL_LIQBIO</t>
  </si>
  <si>
    <t>FEC.ktoe.LV.ISI.BF_BOF.FINISHING.THERM.NG_BIOGAS</t>
  </si>
  <si>
    <t>Steel: Product finishing - Steam</t>
  </si>
  <si>
    <t>FEC.ktoe.LV.ISI.BF_BOF.FINISHING_STEAM.TOTAL.TOTAL</t>
  </si>
  <si>
    <t>FEC.ktoe.LV.ISI.BF_BOF.FINISHING_STEAM.STEAM.NONCOKE_SOLIDS</t>
  </si>
  <si>
    <t>FEC.ktoe.LV.ISI.BF_BOF.FINISHING_STEAM.STEAM.RFG</t>
  </si>
  <si>
    <t>FEC.ktoe.LV.ISI.BF_BOF.FINISHING_STEAM.STEAM.LPG</t>
  </si>
  <si>
    <t>FEC.ktoe.LV.ISI.BF_BOF.FINISHING_STEAM.STEAM.DIESEL_LIQBIO</t>
  </si>
  <si>
    <t>FEC.ktoe.LV.ISI.BF_BOF.FINISHING_STEAM.STEAM.RFO</t>
  </si>
  <si>
    <t>FEC.ktoe.LV.ISI.BF_BOF.FINISHING_STEAM.STEAM.OTHER</t>
  </si>
  <si>
    <t>FEC.ktoe.LV.ISI.BF_BOF.FINISHING_STEAM.STEAM.NG_BIOGAS</t>
  </si>
  <si>
    <t>FEC.ktoe.LV.ISI.BF_BOF.FINISHING_STEAM.STEAM.DERIVED</t>
  </si>
  <si>
    <t>FEC.ktoe.LV.ISI.BF_BOF.FINISHING_STEAM.STEAM.BIOMASS_WASTE</t>
  </si>
  <si>
    <t>FEC.ktoe.LV.ISI.BF_BOF.FINISHING_STEAM.STEAM.STEAM_DISTR</t>
  </si>
  <si>
    <t>Steel: Product finishing - Electric</t>
  </si>
  <si>
    <t>FEC.ktoe.LV.ISI.BF_BOF.FINISHING.ELEC.ELEC</t>
  </si>
  <si>
    <t>FEC.ktoe.LV.ISI.EAF.TOTAL.TOTAL.TOTAL</t>
  </si>
  <si>
    <t>FEC.ktoe.LV.ISI.EAF.LIGHT.GENERIC.ELEC</t>
  </si>
  <si>
    <t>FEC.ktoe.LV.ISI.EAF.AIRCOMP.GENERIC.ELEC</t>
  </si>
  <si>
    <t>FEC.ktoe.LV.ISI.EAF.MOTOR.GENERIC.ELEC</t>
  </si>
  <si>
    <t>FEC.ktoe.LV.ISI.EAF.FANS.GENERIC.ELEC</t>
  </si>
  <si>
    <t>FEC.ktoe.LV.ISI.EAF.LOW_ENTH.TOTAL.TOTAL</t>
  </si>
  <si>
    <t>FEC.ktoe.LV.ISI.EAF.LOW_ENTH.THERM.DIESEL_LIQBIO</t>
  </si>
  <si>
    <t>FEC.ktoe.LV.ISI.EAF.LOW_ENTH.THERM.NG_BIOGAS</t>
  </si>
  <si>
    <t>FEC.ktoe.LV.ISI.EAF.LOW_ENTH.THERM.SOLAR_GEO</t>
  </si>
  <si>
    <t>FEC.ktoe.LV.ISI.EAF.LOW_ENTH.HP.AMBIENT</t>
  </si>
  <si>
    <t>FEC.ktoe.LV.ISI.EAF.LOW_ENTH.THERM.ELEC</t>
  </si>
  <si>
    <t>Steel: Smelters</t>
  </si>
  <si>
    <t>FEC.ktoe.LV.ISI.EAF.SMELTING.TOTAL.TOTAL</t>
  </si>
  <si>
    <t>FEC.ktoe.LV.ISI.EAF.SMELTING.THERM.NONCOKE_SOLIDS</t>
  </si>
  <si>
    <t>FEC.ktoe.LV.ISI.EAF.SMELTING.THERM.RFO</t>
  </si>
  <si>
    <t>FEC.ktoe.LV.ISI.EAF.SMELTING.THERM.NG_BIOGAS</t>
  </si>
  <si>
    <t>FEC.ktoe.LV.ISI.EAF.SMELTING.THERM.DERIVED</t>
  </si>
  <si>
    <t>Steel: Electric arc</t>
  </si>
  <si>
    <t>FEC.ktoe.LV.ISI.EAF.ARC_FURNACE.ELEC.ELEC</t>
  </si>
  <si>
    <t>FEC.ktoe.LV.ISI.EAF.REFINING.TOTAL.TOTAL</t>
  </si>
  <si>
    <t>FEC.ktoe.LV.ISI.EAF.REFINING.THERM.TOTAL</t>
  </si>
  <si>
    <t>FEC.ktoe.LV.ISI.EAF.REFINING.THERM.LPG</t>
  </si>
  <si>
    <t>FEC.ktoe.LV.ISI.EAF.REFINING.THERM.DIESEL_LIQBIO</t>
  </si>
  <si>
    <t>FEC.ktoe.LV.ISI.EAF.REFINING.THERM.RFO</t>
  </si>
  <si>
    <t>FEC.ktoe.LV.ISI.EAF.REFINING.THERM.NG_BIOGAS</t>
  </si>
  <si>
    <t>FEC.ktoe.LV.ISI.EAF.REFINING.ELEC.ELEC</t>
  </si>
  <si>
    <t>FEC.ktoe.LV.ISI.EAF.FINISHING.THERM.TOTAL</t>
  </si>
  <si>
    <t>FEC.ktoe.LV.ISI.EAF.FINISHING.THERM.LPG</t>
  </si>
  <si>
    <t>FEC.ktoe.LV.ISI.EAF.FINISHING.THERM.DIESEL_LIQBIO</t>
  </si>
  <si>
    <t>FEC.ktoe.LV.ISI.EAF.FINISHING.THERM.NG_BIOGAS</t>
  </si>
  <si>
    <t>FEC.ktoe.LV.ISI.EAF.FINISHING_STEAM.TOTAL.TOTAL</t>
  </si>
  <si>
    <t>FEC.ktoe.LV.ISI.EAF.FINISHING_STEAM.STEAM.NONCOKE_SOLIDS</t>
  </si>
  <si>
    <t>FEC.ktoe.LV.ISI.EAF.FINISHING_STEAM.STEAM.RFG</t>
  </si>
  <si>
    <t>FEC.ktoe.LV.ISI.EAF.FINISHING_STEAM.STEAM.LPG</t>
  </si>
  <si>
    <t>FEC.ktoe.LV.ISI.EAF.FINISHING_STEAM.STEAM.DIESEL_LIQBIO</t>
  </si>
  <si>
    <t>FEC.ktoe.LV.ISI.EAF.FINISHING_STEAM.STEAM.RFO</t>
  </si>
  <si>
    <t>FEC.ktoe.LV.ISI.EAF.FINISHING_STEAM.STEAM.OTHER</t>
  </si>
  <si>
    <t>FEC.ktoe.LV.ISI.EAF.FINISHING_STEAM.STEAM.NG_BIOGAS</t>
  </si>
  <si>
    <t>FEC.ktoe.LV.ISI.EAF.FINISHING_STEAM.STEAM.DERIVED</t>
  </si>
  <si>
    <t>FEC.ktoe.LV.ISI.EAF.FINISHING_STEAM.STEAM.BIOMASS_WASTE</t>
  </si>
  <si>
    <t>FEC.ktoe.LV.ISI.EAF.FINISHING_STEAM.STEAM.STEAM_DISTR</t>
  </si>
  <si>
    <t>FEC.ktoe.LV.ISI.EAF.FINISHING.ELEC.ELEC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</si>
  <si>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</si>
  <si>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</si>
  <si>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</si>
  <si>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UED.ktoe.LV.ISI.BF_BOF.TOTAL.TOTAL.TOTAL</t>
  </si>
  <si>
    <t>UED.ktoe.LV.ISI.BF_BOF.LIGHT.GENERIC.ELEC</t>
  </si>
  <si>
    <t>UED.ktoe.LV.ISI.BF_BOF.AIRCOMP.GENERIC.ELEC</t>
  </si>
  <si>
    <t>UED.ktoe.LV.ISI.BF_BOF.MOTOR.GENERIC.ELEC</t>
  </si>
  <si>
    <t>UED.ktoe.LV.ISI.BF_BOF.FANS.GENERIC.ELEC</t>
  </si>
  <si>
    <t>UED.ktoe.LV.ISI.BF_BOF.LOW_ENTH.TOTAL.TOTAL</t>
  </si>
  <si>
    <t>UED.ktoe.LV.ISI.BF_BOF.LOW_ENTH.THERM.DIESEL_LIQBIO</t>
  </si>
  <si>
    <t>UED.ktoe.LV.ISI.BF_BOF.LOW_ENTH.THERM.NG_BIOGAS</t>
  </si>
  <si>
    <t>UED.ktoe.LV.ISI.BF_BOF.LOW_ENTH.THERM.SOLAR_GEO</t>
  </si>
  <si>
    <t>UED.ktoe.LV.ISI.BF_BOF.LOW_ENTH.HP.AMBIENT</t>
  </si>
  <si>
    <t>UED.ktoe.LV.ISI.BF_BOF.LOW_ENTH.THERM.ELEC</t>
  </si>
  <si>
    <t>UED.ktoe.LV.ISI.BF_BOF.SINTERING.TOTAL.TOTAL</t>
  </si>
  <si>
    <t>UED.ktoe.LV.ISI.BF_BOF.SINTERING.THERM.NONCOKE_SOLIDS</t>
  </si>
  <si>
    <t>UED.ktoe.LV.ISI.BF_BOF.SINTERING.THERM.RFO</t>
  </si>
  <si>
    <t>UED.ktoe.LV.ISI.BF_BOF.SINTERING.THERM.NG_BIOGAS</t>
  </si>
  <si>
    <t>UED.ktoe.LV.ISI.BF_BOF.SINTERING.THERM.DERIVED</t>
  </si>
  <si>
    <t>UED.ktoe.LV.ISI.BF_BOF.SINTERING.THERM.ELEC</t>
  </si>
  <si>
    <t>UED.ktoe.LV.ISI.BF_BOF.BLAST_FURNACE.TOTAL.TOTAL</t>
  </si>
  <si>
    <t>UED.ktoe.LV.ISI.BF_BOF.BLAST_FURNACE.THERM.NONCOKE_SOLIDS</t>
  </si>
  <si>
    <t>UED.ktoe.LV.ISI.BF_BOF.BLAST_FURNACE.THERM.COKE</t>
  </si>
  <si>
    <t>UED.ktoe.LV.ISI.BF_BOF.BLAST_FURNACE.THERM.RFO</t>
  </si>
  <si>
    <t>UED.ktoe.LV.ISI.BF_BOF.BLAST_FURNACE.THERM.NG_BIOGAS</t>
  </si>
  <si>
    <t>UED.ktoe.LV.ISI.BF_BOF.BLAST_FURNACE.THERM.DERIVED</t>
  </si>
  <si>
    <t>UED.ktoe.LV.ISI.BF_BOF.REFINING.TOTAL.TOTAL</t>
  </si>
  <si>
    <t>UED.ktoe.LV.ISI.BF_BOF.REFINING.THERM.TOTAL</t>
  </si>
  <si>
    <t>UED.ktoe.LV.ISI.BF_BOF.REFINING.THERM.LPG</t>
  </si>
  <si>
    <t>UED.ktoe.LV.ISI.BF_BOF.REFINING.THERM.DIESEL_LIQBIO</t>
  </si>
  <si>
    <t>UED.ktoe.LV.ISI.BF_BOF.REFINING.THERM.RFO</t>
  </si>
  <si>
    <t>UED.ktoe.LV.ISI.BF_BOF.REFINING.THERM.NG_BIOGAS</t>
  </si>
  <si>
    <t>UED.ktoe.LV.ISI.BF_BOF.REFINING.ELEC.ELEC</t>
  </si>
  <si>
    <t>UED.ktoe.LV.ISI.BF_BOF.FINISHING.THERM.TOTAL</t>
  </si>
  <si>
    <t>UED.ktoe.LV.ISI.BF_BOF.FINISHING.THERM.LPG</t>
  </si>
  <si>
    <t>UED.ktoe.LV.ISI.BF_BOF.FINISHING.THERM.DIESEL_LIQBIO</t>
  </si>
  <si>
    <t>UED.ktoe.LV.ISI.BF_BOF.FINISHING.THERM.NG_BIOGAS</t>
  </si>
  <si>
    <t>UED.ktoe.LV.ISI.BF_BOF.FINISHING_STEAM.TOTAL.TOTAL</t>
  </si>
  <si>
    <t>UED.ktoe.LV.ISI.BF_BOF.FINISHING_STEAM.STEAM.NONCOKE_SOLIDS</t>
  </si>
  <si>
    <t>UED.ktoe.LV.ISI.BF_BOF.FINISHING_STEAM.STEAM.RFG</t>
  </si>
  <si>
    <t>UED.ktoe.LV.ISI.BF_BOF.FINISHING_STEAM.STEAM.LPG</t>
  </si>
  <si>
    <t>UED.ktoe.LV.ISI.BF_BOF.FINISHING_STEAM.STEAM.DIESEL_LIQBIO</t>
  </si>
  <si>
    <t>UED.ktoe.LV.ISI.BF_BOF.FINISHING_STEAM.STEAM.RFO</t>
  </si>
  <si>
    <t>UED.ktoe.LV.ISI.BF_BOF.FINISHING_STEAM.STEAM.OTHER</t>
  </si>
  <si>
    <t>UED.ktoe.LV.ISI.BF_BOF.FINISHING_STEAM.STEAM.NG_BIOGAS</t>
  </si>
  <si>
    <t>UED.ktoe.LV.ISI.BF_BOF.FINISHING_STEAM.STEAM.DERIVED</t>
  </si>
  <si>
    <t>UED.ktoe.LV.ISI.BF_BOF.FINISHING_STEAM.STEAM.BIOMASS_WASTE</t>
  </si>
  <si>
    <t>UED.ktoe.LV.ISI.BF_BOF.FINISHING_STEAM.STEAM.STEAM_DISTR</t>
  </si>
  <si>
    <t>UED.ktoe.LV.ISI.BF_BOF.FINISHING.ELEC.ELEC</t>
  </si>
  <si>
    <t>UED.ktoe.LV.ISI.EAF.TOTAL.TOTAL.TOTAL</t>
  </si>
  <si>
    <t>UED.ktoe.LV.ISI.EAF.LIGHT.GENERIC.ELEC</t>
  </si>
  <si>
    <t>UED.ktoe.LV.ISI.EAF.AIRCOMP.GENERIC.ELEC</t>
  </si>
  <si>
    <t>UED.ktoe.LV.ISI.EAF.MOTOR.GENERIC.ELEC</t>
  </si>
  <si>
    <t>UED.ktoe.LV.ISI.EAF.FANS.GENERIC.ELEC</t>
  </si>
  <si>
    <t>UED.ktoe.LV.ISI.EAF.LOW_ENTH.TOTAL.TOTAL</t>
  </si>
  <si>
    <t>UED.ktoe.LV.ISI.EAF.LOW_ENTH.THERM.DIESEL_LIQBIO</t>
  </si>
  <si>
    <t>UED.ktoe.LV.ISI.EAF.LOW_ENTH.THERM.NG_BIOGAS</t>
  </si>
  <si>
    <t>UED.ktoe.LV.ISI.EAF.LOW_ENTH.THERM.SOLAR_GEO</t>
  </si>
  <si>
    <t>UED.ktoe.LV.ISI.EAF.LOW_ENTH.HP.AMBIENT</t>
  </si>
  <si>
    <t>UED.ktoe.LV.ISI.EAF.LOW_ENTH.THERM.ELEC</t>
  </si>
  <si>
    <t>UED.ktoe.LV.ISI.EAF.SMELTING.TOTAL.TOTAL</t>
  </si>
  <si>
    <t>UED.ktoe.LV.ISI.EAF.SMELTING.THERM.NONCOKE_SOLIDS</t>
  </si>
  <si>
    <t>UED.ktoe.LV.ISI.EAF.SMELTING.THERM.RFO</t>
  </si>
  <si>
    <t>UED.ktoe.LV.ISI.EAF.SMELTING.THERM.NG_BIOGAS</t>
  </si>
  <si>
    <t>UED.ktoe.LV.ISI.EAF.SMELTING.THERM.DERIVED</t>
  </si>
  <si>
    <t>UED.ktoe.LV.ISI.EAF.ARC_FURNACE.ELEC.ELEC</t>
  </si>
  <si>
    <t>UED.ktoe.LV.ISI.EAF.REFINING.TOTAL.TOTAL</t>
  </si>
  <si>
    <t>UED.ktoe.LV.ISI.EAF.REFINING.THERM.TOTAL</t>
  </si>
  <si>
    <t>UED.ktoe.LV.ISI.EAF.REFINING.THERM.LPG</t>
  </si>
  <si>
    <t>UED.ktoe.LV.ISI.EAF.REFINING.THERM.DIESEL_LIQBIO</t>
  </si>
  <si>
    <t>UED.ktoe.LV.ISI.EAF.REFINING.THERM.RFO</t>
  </si>
  <si>
    <t>UED.ktoe.LV.ISI.EAF.REFINING.THERM.NG_BIOGAS</t>
  </si>
  <si>
    <t>UED.ktoe.LV.ISI.EAF.REFINING.ELEC.ELEC</t>
  </si>
  <si>
    <t>UED.ktoe.LV.ISI.EAF.FINISHING.THERM.TOTAL</t>
  </si>
  <si>
    <t>UED.ktoe.LV.ISI.EAF.FINISHING.THERM.LPG</t>
  </si>
  <si>
    <t>UED.ktoe.LV.ISI.EAF.FINISHING.THERM.DIESEL_LIQBIO</t>
  </si>
  <si>
    <t>UED.ktoe.LV.ISI.EAF.FINISHING.THERM.NG_BIOGAS</t>
  </si>
  <si>
    <t>UED.ktoe.LV.ISI.EAF.FINISHING_STEAM.TOTAL.TOTAL</t>
  </si>
  <si>
    <t>UED.ktoe.LV.ISI.EAF.FINISHING_STEAM.STEAM.NONCOKE_SOLIDS</t>
  </si>
  <si>
    <t>UED.ktoe.LV.ISI.EAF.FINISHING_STEAM.STEAM.RFG</t>
  </si>
  <si>
    <t>UED.ktoe.LV.ISI.EAF.FINISHING_STEAM.STEAM.LPG</t>
  </si>
  <si>
    <t>UED.ktoe.LV.ISI.EAF.FINISHING_STEAM.STEAM.DIESEL_LIQBIO</t>
  </si>
  <si>
    <t>UED.ktoe.LV.ISI.EAF.FINISHING_STEAM.STEAM.RFO</t>
  </si>
  <si>
    <t>UED.ktoe.LV.ISI.EAF.FINISHING_STEAM.STEAM.OTHER</t>
  </si>
  <si>
    <t>UED.ktoe.LV.ISI.EAF.FINISHING_STEAM.STEAM.NG_BIOGAS</t>
  </si>
  <si>
    <t>UED.ktoe.LV.ISI.EAF.FINISHING_STEAM.STEAM.DERIVED</t>
  </si>
  <si>
    <t>UED.ktoe.LV.ISI.EAF.FINISHING_STEAM.STEAM.BIOMASS_WASTE</t>
  </si>
  <si>
    <t>UED.ktoe.LV.ISI.EAF.FINISHING_STEAM.STEAM.STEAM_DISTR</t>
  </si>
  <si>
    <t>UED.ktoe.LV.ISI.EAF.FINISHING.ELEC.ELEC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</si>
  <si>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</si>
  <si>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</si>
  <si>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</si>
  <si>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FUEL_EMI.ktCO2.LV.ISI.BF_BOF.LIGHT.GENERIC.ELEC</t>
  </si>
  <si>
    <t>FUEL_EMI.ktCO2.LV.ISI.BF_BOF.AIRCOMP.GENERIC.ELEC</t>
  </si>
  <si>
    <t>FUEL_EMI.ktCO2.LV.ISI.BF_BOF.MOTOR.GENERIC.ELEC</t>
  </si>
  <si>
    <t>FUEL_EMI.ktCO2.LV.ISI.BF_BOF.FANS.GENERIC.ELEC</t>
  </si>
  <si>
    <t>FUEL_EMI.ktCO2.LV.ISI.BF_BOF.LOW_ENTH.TOTAL.TOTAL</t>
  </si>
  <si>
    <t>FUEL_EMI.ktCO2.LV.ISI.BF_BOF.LOW_ENTH.THERM.DIESEL_LIQBIO</t>
  </si>
  <si>
    <t>FUEL_EMI.ktCO2.LV.ISI.BF_BOF.LOW_ENTH.THERM.NG_BIOGAS</t>
  </si>
  <si>
    <t>FUEL_EMI.ktCO2.LV.ISI.BF_BOF.LOW_ENTH.THERM.SOLAR_GEO</t>
  </si>
  <si>
    <t>FUEL_EMI.ktCO2.LV.ISI.BF_BOF.LOW_ENTH.HP.AMBIENT</t>
  </si>
  <si>
    <t>FUEL_EMI.ktCO2.LV.ISI.BF_BOF.LOW_ENTH.THERM.ELEC</t>
  </si>
  <si>
    <t>FUEL_EMI.ktCO2.LV.ISI.BF_BOF.SINTERING.TOTAL.TOTAL</t>
  </si>
  <si>
    <t>FUEL_EMI.ktCO2.LV.ISI.BF_BOF.SINTERING.THERM.NONCOKE_SOLIDS</t>
  </si>
  <si>
    <t>FUEL_EMI.ktCO2.LV.ISI.BF_BOF.SINTERING.THERM.RFO</t>
  </si>
  <si>
    <t>FUEL_EMI.ktCO2.LV.ISI.BF_BOF.SINTERING.THERM.NG_BIOGAS</t>
  </si>
  <si>
    <t>FUEL_EMI.ktCO2.LV.ISI.BF_BOF.SINTERING.THERM.DERIVED</t>
  </si>
  <si>
    <t>FUEL_EMI.ktCO2.LV.ISI.BF_BOF.SINTERING.THERM.ELEC</t>
  </si>
  <si>
    <t>FUEL_EMI.ktCO2.LV.ISI.BF_BOF.BLAST_FURNACE.TOTAL.TOTAL</t>
  </si>
  <si>
    <t>FUEL_EMI.ktCO2.LV.ISI.BF_BOF.BLAST_FURNACE.THERM.NONCOKE_SOLIDS</t>
  </si>
  <si>
    <t>FUEL_EMI.ktCO2.LV.ISI.BF_BOF.BLAST_FURNACE.THERM.COKE</t>
  </si>
  <si>
    <t>FUEL_EMI.ktCO2.LV.ISI.BF_BOF.BLAST_FURNACE.THERM.RFO</t>
  </si>
  <si>
    <t>FUEL_EMI.ktCO2.LV.ISI.BF_BOF.BLAST_FURNACE.THERM.NG_BIOGAS</t>
  </si>
  <si>
    <t>FUEL_EMI.ktCO2.LV.ISI.BF_BOF.BLAST_FURNACE.THERM.DERIVED</t>
  </si>
  <si>
    <t>FUEL_EMI.ktCO2.LV.ISI.BF_BOF.REFINING.TOTAL.TOTAL</t>
  </si>
  <si>
    <t>FUEL_EMI.ktCO2.LV.ISI.BF_BOF.REFINING.THERM.TOTAL</t>
  </si>
  <si>
    <t>FUEL_EMI.ktCO2.LV.ISI.BF_BOF.REFINING.THERM.LPG</t>
  </si>
  <si>
    <t>FUEL_EMI.ktCO2.LV.ISI.BF_BOF.REFINING.THERM.DIESEL_LIQBIO</t>
  </si>
  <si>
    <t>FUEL_EMI.ktCO2.LV.ISI.BF_BOF.REFINING.THERM.RFO</t>
  </si>
  <si>
    <t>FUEL_EMI.ktCO2.LV.ISI.BF_BOF.REFINING.THERM.NG_BIOGAS</t>
  </si>
  <si>
    <t>FUEL_EMI.ktCO2.LV.ISI.BF_BOF.REFINING.ELEC.ELEC</t>
  </si>
  <si>
    <t>FUEL_EMI.ktCO2.LV.ISI.BF_BOF.FINISHING.THERM.TOTAL</t>
  </si>
  <si>
    <t>FUEL_EMI.ktCO2.LV.ISI.BF_BOF.FINISHING.THERM.LPG</t>
  </si>
  <si>
    <t>FUEL_EMI.ktCO2.LV.ISI.BF_BOF.FINISHING.THERM.DIESEL_LIQBIO</t>
  </si>
  <si>
    <t>FUEL_EMI.ktCO2.LV.ISI.BF_BOF.FINISHING.THERM.NG_BIOGAS</t>
  </si>
  <si>
    <t>FUEL_EMI.ktCO2.LV.ISI.BF_BOF.FINISHING_STEAM.TOTAL.TOTAL</t>
  </si>
  <si>
    <t>FUEL_EMI.ktCO2.LV.ISI.BF_BOF.FINISHING_STEAM.STEAM.NONCOKE_SOLIDS</t>
  </si>
  <si>
    <t>FUEL_EMI.ktCO2.LV.ISI.BF_BOF.FINISHING_STEAM.STEAM.RFG</t>
  </si>
  <si>
    <t>FUEL_EMI.ktCO2.LV.ISI.BF_BOF.FINISHING_STEAM.STEAM.LPG</t>
  </si>
  <si>
    <t>FUEL_EMI.ktCO2.LV.ISI.BF_BOF.FINISHING_STEAM.STEAM.DIESEL_LIQBIO</t>
  </si>
  <si>
    <t>FUEL_EMI.ktCO2.LV.ISI.BF_BOF.FINISHING_STEAM.STEAM.RFO</t>
  </si>
  <si>
    <t>FUEL_EMI.ktCO2.LV.ISI.BF_BOF.FINISHING_STEAM.STEAM.OTHER</t>
  </si>
  <si>
    <t>FUEL_EMI.ktCO2.LV.ISI.BF_BOF.FINISHING_STEAM.STEAM.NG_BIOGAS</t>
  </si>
  <si>
    <t>FUEL_EMI.ktCO2.LV.ISI.BF_BOF.FINISHING_STEAM.STEAM.DERIVED</t>
  </si>
  <si>
    <t>FUEL_EMI.ktCO2.LV.ISI.BF_BOF.FINISHING_STEAM.STEAM.BIOMASS_WASTE</t>
  </si>
  <si>
    <t>FUEL_EMI.ktCO2.LV.ISI.BF_BOF.FINISHING_STEAM.STEAM.STEAM_DISTR</t>
  </si>
  <si>
    <t>FUEL_EMI.ktCO2.LV.ISI.BF_BOF.FINISHING.ELEC.ELEC</t>
  </si>
  <si>
    <t>PROCESS_EMI.ktCO2.LV.ISI.BF_BOF</t>
  </si>
  <si>
    <t>FUEL_EMI.ktCO2.LV.ISI.EAF.LIGHT.GENERIC.ELEC</t>
  </si>
  <si>
    <t>FUEL_EMI.ktCO2.LV.ISI.EAF.AIRCOMP.GENERIC.ELEC</t>
  </si>
  <si>
    <t>FUEL_EMI.ktCO2.LV.ISI.EAF.MOTOR.GENERIC.ELEC</t>
  </si>
  <si>
    <t>FUEL_EMI.ktCO2.LV.ISI.EAF.FANS.GENERIC.ELEC</t>
  </si>
  <si>
    <t>FUEL_EMI.ktCO2.LV.ISI.EAF.LOW_ENTH.TOTAL.TOTAL</t>
  </si>
  <si>
    <t>FUEL_EMI.ktCO2.LV.ISI.EAF.LOW_ENTH.THERM.DIESEL_LIQBIO</t>
  </si>
  <si>
    <t>FUEL_EMI.ktCO2.LV.ISI.EAF.LOW_ENTH.THERM.NG_BIOGAS</t>
  </si>
  <si>
    <t>FUEL_EMI.ktCO2.LV.ISI.EAF.LOW_ENTH.THERM.SOLAR_GEO</t>
  </si>
  <si>
    <t>FUEL_EMI.ktCO2.LV.ISI.EAF.LOW_ENTH.HP.AMBIENT</t>
  </si>
  <si>
    <t>FUEL_EMI.ktCO2.LV.ISI.EAF.LOW_ENTH.THERM.ELEC</t>
  </si>
  <si>
    <t>FUEL_EMI.ktCO2.LV.ISI.EAF.SMELTING.TOTAL.TOTAL</t>
  </si>
  <si>
    <t>FUEL_EMI.ktCO2.LV.ISI.EAF.SMELTING.THERM.NONCOKE_SOLIDS</t>
  </si>
  <si>
    <t>FUEL_EMI.ktCO2.LV.ISI.EAF.SMELTING.THERM.RFO</t>
  </si>
  <si>
    <t>FUEL_EMI.ktCO2.LV.ISI.EAF.SMELTING.THERM.NG_BIOGAS</t>
  </si>
  <si>
    <t>FUEL_EMI.ktCO2.LV.ISI.EAF.SMELTING.THERM.DERIVED</t>
  </si>
  <si>
    <t>FUEL_EMI.ktCO2.LV.ISI.EAF.ARC_FURNACE.ELEC.ELEC</t>
  </si>
  <si>
    <t>FUEL_EMI.ktCO2.LV.ISI.EAF.REFINING.TOTAL.TOTAL</t>
  </si>
  <si>
    <t>FUEL_EMI.ktCO2.LV.ISI.EAF.REFINING.THERM.TOTAL</t>
  </si>
  <si>
    <t>FUEL_EMI.ktCO2.LV.ISI.EAF.REFINING.THERM.LPG</t>
  </si>
  <si>
    <t>FUEL_EMI.ktCO2.LV.ISI.EAF.REFINING.THERM.DIESEL_LIQBIO</t>
  </si>
  <si>
    <t>FUEL_EMI.ktCO2.LV.ISI.EAF.REFINING.THERM.RFO</t>
  </si>
  <si>
    <t>FUEL_EMI.ktCO2.LV.ISI.EAF.REFINING.THERM.NG_BIOGAS</t>
  </si>
  <si>
    <t>FUEL_EMI.ktCO2.LV.ISI.EAF.REFINING.ELEC.ELEC</t>
  </si>
  <si>
    <t>FUEL_EMI.ktCO2.LV.ISI.EAF.FINISHING.THERM.TOTAL</t>
  </si>
  <si>
    <t>FUEL_EMI.ktCO2.LV.ISI.EAF.FINISHING.THERM.LPG</t>
  </si>
  <si>
    <t>FUEL_EMI.ktCO2.LV.ISI.EAF.FINISHING.THERM.DIESEL_LIQBIO</t>
  </si>
  <si>
    <t>FUEL_EMI.ktCO2.LV.ISI.EAF.FINISHING.THERM.NG_BIOGAS</t>
  </si>
  <si>
    <t>FUEL_EMI.ktCO2.LV.ISI.EAF.FINISHING_STEAM.TOTAL.TOTAL</t>
  </si>
  <si>
    <t>FUEL_EMI.ktCO2.LV.ISI.EAF.FINISHING_STEAM.STEAM.NONCOKE_SOLIDS</t>
  </si>
  <si>
    <t>FUEL_EMI.ktCO2.LV.ISI.EAF.FINISHING_STEAM.STEAM.RFG</t>
  </si>
  <si>
    <t>FUEL_EMI.ktCO2.LV.ISI.EAF.FINISHING_STEAM.STEAM.LPG</t>
  </si>
  <si>
    <t>FUEL_EMI.ktCO2.LV.ISI.EAF.FINISHING_STEAM.STEAM.DIESEL_LIQBIO</t>
  </si>
  <si>
    <t>FUEL_EMI.ktCO2.LV.ISI.EAF.FINISHING_STEAM.STEAM.RFO</t>
  </si>
  <si>
    <t>FUEL_EMI.ktCO2.LV.ISI.EAF.FINISHING_STEAM.STEAM.OTHER</t>
  </si>
  <si>
    <t>FUEL_EMI.ktCO2.LV.ISI.EAF.FINISHING_STEAM.STEAM.NG_BIOGAS</t>
  </si>
  <si>
    <t>FUEL_EMI.ktCO2.LV.ISI.EAF.FINISHING_STEAM.STEAM.DERIVED</t>
  </si>
  <si>
    <t>FUEL_EMI.ktCO2.LV.ISI.EAF.FINISHING_STEAM.STEAM.BIOMASS_WASTE</t>
  </si>
  <si>
    <t>FUEL_EMI.ktCO2.LV.ISI.EAF.FINISHING_STEAM.STEAM.STEAM_DISTR</t>
  </si>
  <si>
    <t>FUEL_EMI.ktCO2.LV.ISI.EAF.FINISHING.ELEC.ELEC</t>
  </si>
  <si>
    <t>PROCESS_EMI.ktCO2.LV.ISI.EAF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</si>
  <si>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</si>
  <si>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</si>
  <si>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</si>
  <si>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</si>
  <si>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VA.Meuro2015.LV.NFM.ALUMINA</t>
  </si>
  <si>
    <t>VA.Meuro2015.LV.NFM.PRIM_ALU</t>
  </si>
  <si>
    <t>VA.Meuro2015.LV.NFM.SEC_ALU</t>
  </si>
  <si>
    <t>VA.Meuro2015.LV.NFM.OTHER_NFM</t>
  </si>
  <si>
    <t>Physical output (kt)</t>
  </si>
  <si>
    <t>Alumina production (kt)</t>
  </si>
  <si>
    <t>OUTPUT.kt.LV.NFM.ALUMINA</t>
  </si>
  <si>
    <t>Aluminium production (kt)</t>
  </si>
  <si>
    <t>OUTPUT.kt.LV.NFM.PRIM_ALU</t>
  </si>
  <si>
    <t>OUTPUT.kt.LV.NFM.SEC_ALU</t>
  </si>
  <si>
    <t>Other non-ferrous metals (kt lead eq.)</t>
  </si>
  <si>
    <t>OUTPUT.kt.LV.NFM.OTHER_NFM</t>
  </si>
  <si>
    <t>Installed capacity (kt production)</t>
  </si>
  <si>
    <t>CAP.kt.LV.NFM.ALUMINA</t>
  </si>
  <si>
    <t>CAP.kt.LV.NFM.PRIM_ALU</t>
  </si>
  <si>
    <t>CAP.kt.LV.NFM.SEC_ALU</t>
  </si>
  <si>
    <t>CAP.kt.LV.NFM.OTHER_NFM</t>
  </si>
  <si>
    <t>Capacity investment (kt production)</t>
  </si>
  <si>
    <t>NEWCAP.kt.LV.NFM.ALUMINA</t>
  </si>
  <si>
    <t>NEWCAP.kt.LV.NFM.PRIM_ALU</t>
  </si>
  <si>
    <t>NEWCAP.kt.LV.NFM.SEC_ALU</t>
  </si>
  <si>
    <t>NEWCAP.kt.LV.NFM.OTHER_NFM</t>
  </si>
  <si>
    <t>Decommissioned capacity (kt production)</t>
  </si>
  <si>
    <t>Idle capacity (kt production)</t>
  </si>
  <si>
    <t>FEC.ktoe.LV.NFM.TOTAL.TOTAL.TOTAL.TOTAL</t>
  </si>
  <si>
    <t>FEC.ktoe.LV.NFM.TOTAL.TOTAL.TOTAL.SOLIDS</t>
  </si>
  <si>
    <t>FEC.ktoe.LV.NFM.TOTAL.TOTAL.TOTAL.RFG</t>
  </si>
  <si>
    <t>FEC.ktoe.LV.NFM.TOTAL.TOTAL.TOTAL.LPG</t>
  </si>
  <si>
    <t>FEC.ktoe.LV.NFM.TOTAL.TOTAL.TOTAL.DIESEL</t>
  </si>
  <si>
    <t>FEC.ktoe.LV.NFM.TOTAL.TOTAL.TOTAL.RFO</t>
  </si>
  <si>
    <t>FEC.ktoe.LV.NFM.TOTAL.TOTAL.TOTAL.OTHER</t>
  </si>
  <si>
    <t>FEC.ktoe.LV.NFM.TOTAL.TOTAL.TOTAL.NG</t>
  </si>
  <si>
    <t>FEC.ktoe.LV.NFM.TOTAL.TOTAL.TOTAL.DERIVED</t>
  </si>
  <si>
    <t>FEC.ktoe.LV.NFM.TOTAL.TOTAL.TOTAL.BIOMASS_WASTE</t>
  </si>
  <si>
    <t>FEC.ktoe.LV.NFM.TOTAL.TOTAL.TOTAL.BIOGAS</t>
  </si>
  <si>
    <t>FEC.ktoe.LV.NFM.TOTAL.TOTAL.TOTAL.LIQBIO</t>
  </si>
  <si>
    <t>FEC.ktoe.LV.NFM.TOTAL.TOTAL.TOTAL.SOLAR</t>
  </si>
  <si>
    <t>FEC.ktoe.LV.NFM.TOTAL.TOTAL.TOTAL.GEO</t>
  </si>
  <si>
    <t>FEC.ktoe.LV.NFM.TOTAL.TOTAL.TOTAL.AMBIENT</t>
  </si>
  <si>
    <t>FEC.ktoe.LV.NFM.TOTAL.TOTAL.TOTAL.STEAM_DISTR</t>
  </si>
  <si>
    <t>FEC.ktoe.LV.NFM.TOTAL.TOTAL.TOTAL.ELEC</t>
  </si>
  <si>
    <t>FEC.ktoe.LV.NFM.ALUMINA.TOTAL.TOTAL.TOTAL</t>
  </si>
  <si>
    <t>FEC.ktoe.LV.NFM.ALUMINA.LIGHT.GENERIC.ELEC</t>
  </si>
  <si>
    <t>FEC.ktoe.LV.NFM.ALUMINA.AIRCOMP.GENERIC.ELEC</t>
  </si>
  <si>
    <t>FEC.ktoe.LV.NFM.ALUMINA.MOTOR.GENERIC.ELEC</t>
  </si>
  <si>
    <t>FEC.ktoe.LV.NFM.ALUMINA.FANS.GENERIC.ELEC</t>
  </si>
  <si>
    <t>FEC.ktoe.LV.NFM.ALUMINA.LOW_ENTH.TOTAL.TOTAL</t>
  </si>
  <si>
    <t>FEC.ktoe.LV.NFM.ALUMINA.LOW_ENTH.THERM.DIESEL_LIQBIO</t>
  </si>
  <si>
    <t>FEC.ktoe.LV.NFM.ALUMINA.LOW_ENTH.THERM.NG_BIOGAS</t>
  </si>
  <si>
    <t>FEC.ktoe.LV.NFM.ALUMINA.LOW_ENTH.THERM.SOLAR_GEO</t>
  </si>
  <si>
    <t>FEC.ktoe.LV.NFM.ALUMINA.LOW_ENTH.HP.AMBIENT</t>
  </si>
  <si>
    <t>FEC.ktoe.LV.NFM.ALUMINA.LOW_ENTH.THERM.ELEC</t>
  </si>
  <si>
    <t>Alumina production: High-enthalpy heat</t>
  </si>
  <si>
    <t>FEC.ktoe.LV.NFM.ALUMINA.A_PRODUCTION.TOTAL.TOTAL</t>
  </si>
  <si>
    <t>FEC.ktoe.LV.NFM.ALUMINA.A_PRODUCTION.STEAM.SOLIDS</t>
  </si>
  <si>
    <t>FEC.ktoe.LV.NFM.ALUMINA.A_PRODUCTION.STEAM.RFG</t>
  </si>
  <si>
    <t>FEC.ktoe.LV.NFM.ALUMINA.A_PRODUCTION.STEAM.LPG</t>
  </si>
  <si>
    <t>FEC.ktoe.LV.NFM.ALUMINA.A_PRODUCTION.STEAM.DIESEL_LIQBIO</t>
  </si>
  <si>
    <t>FEC.ktoe.LV.NFM.ALUMINA.A_PRODUCTION.STEAM.RFO</t>
  </si>
  <si>
    <t>FEC.ktoe.LV.NFM.ALUMINA.A_PRODUCTION.STEAM.OTHER</t>
  </si>
  <si>
    <t>FEC.ktoe.LV.NFM.ALUMINA.A_PRODUCTION.STEAM.NG_BIOGAS</t>
  </si>
  <si>
    <t>FEC.ktoe.LV.NFM.ALUMINA.A_PRODUCTION.STEAM.DERIVED</t>
  </si>
  <si>
    <t>FEC.ktoe.LV.NFM.ALUMINA.A_PRODUCTION.STEAM.BIOMASS_WASTE</t>
  </si>
  <si>
    <t>FEC.ktoe.LV.NFM.ALUMINA.A_PRODUCTION.STEAM.STEAM_DISTR</t>
  </si>
  <si>
    <t>Alumina production: Refining</t>
  </si>
  <si>
    <t>FEC.ktoe.LV.NFM.ALUMINA.A_REFINING.TOTAL.TOTAL</t>
  </si>
  <si>
    <t>FEC.ktoe.LV.NFM.ALUMINA.A_REFINING.THERM.LPG</t>
  </si>
  <si>
    <t>FEC.ktoe.LV.NFM.ALUMINA.A_REFINING.THERM.DIESEL_LIQBIO</t>
  </si>
  <si>
    <t>FEC.ktoe.LV.NFM.ALUMINA.A_REFINING.THERM.RFO</t>
  </si>
  <si>
    <t>FEC.ktoe.LV.NFM.ALUMINA.A_REFINING.THERM.NG_BIOGAS</t>
  </si>
  <si>
    <t>FEC.ktoe.LV.NFM.ALUMINA.A_REFINING.THERM.ELEC</t>
  </si>
  <si>
    <t>FEC.ktoe.LV.NFM.PRIM_ALU.TOTAL.TOTAL.TOTAL</t>
  </si>
  <si>
    <t>FEC.ktoe.LV.NFM.PRIM_ALU.LIGHT.GENERIC.ELEC</t>
  </si>
  <si>
    <t>FEC.ktoe.LV.NFM.PRIM_ALU.AIRCOMP.GENERIC.ELEC</t>
  </si>
  <si>
    <t>FEC.ktoe.LV.NFM.PRIM_ALU.MOTOR.GENERIC.ELEC</t>
  </si>
  <si>
    <t>FEC.ktoe.LV.NFM.PRIM_ALU.FANS.GENERIC.ELEC</t>
  </si>
  <si>
    <t>FEC.ktoe.LV.NFM.PRIM_ALU.LOW_ENTH.TOTAL.TOTAL</t>
  </si>
  <si>
    <t>FEC.ktoe.LV.NFM.PRIM_ALU.LOW_ENTH.THERM.DIESEL_LIQBIO</t>
  </si>
  <si>
    <t>FEC.ktoe.LV.NFM.PRIM_ALU.LOW_ENTH.THERM.NG_BIOGAS</t>
  </si>
  <si>
    <t>FEC.ktoe.LV.NFM.PRIM_ALU.LOW_ENTH.THERM.SOLAR_GEO</t>
  </si>
  <si>
    <t>FEC.ktoe.LV.NFM.PRIM_ALU.LOW_ENTH.HP.AMBIENT</t>
  </si>
  <si>
    <t>FEC.ktoe.LV.NFM.PRIM_ALU.LOW_ENTH.THERM.ELEC</t>
  </si>
  <si>
    <t>Aluminium electrolysis (smelting)</t>
  </si>
  <si>
    <t>FEC.ktoe.LV.NFM.PRIM_ALU.SMELTING.ELEC.ELEC</t>
  </si>
  <si>
    <t>Aluminium processing  (metallurgy e.g. cast house, reheating)</t>
  </si>
  <si>
    <t>FEC.ktoe.LV.NFM.PRIM_ALU.PROCESSING.TOTAL.TOTAL</t>
  </si>
  <si>
    <t>Aluminium processing - Thermal</t>
  </si>
  <si>
    <t>FEC.ktoe.LV.NFM.PRIM_ALU.PROCESSING.THERM.TOTAL</t>
  </si>
  <si>
    <t>FEC.ktoe.LV.NFM.PRIM_ALU.PROCESSING.THERM.LPG</t>
  </si>
  <si>
    <t>FEC.ktoe.LV.NFM.PRIM_ALU.PROCESSING.THERM.DIESEL_LIQBIO</t>
  </si>
  <si>
    <t>FEC.ktoe.LV.NFM.PRIM_ALU.PROCESSING.THERM.RFO</t>
  </si>
  <si>
    <t>FEC.ktoe.LV.NFM.PRIM_ALU.PROCESSING.THERM.NG_BIOGAS</t>
  </si>
  <si>
    <t>Aluminium processing - Electric</t>
  </si>
  <si>
    <t>FEC.ktoe.LV.NFM.PRIM_ALU.PROCESSING.ELEC.ELEC</t>
  </si>
  <si>
    <t>Aluminium finishing</t>
  </si>
  <si>
    <t>Aluminium finishing - Thermal</t>
  </si>
  <si>
    <t>FEC.ktoe.LV.NFM.PRIM_ALU.FINISHING.THERM.TOTAL</t>
  </si>
  <si>
    <t>FEC.ktoe.LV.NFM.PRIM_ALU.FINISHING.THERM.LPG</t>
  </si>
  <si>
    <t>FEC.ktoe.LV.NFM.PRIM_ALU.FINISHING.THERM.DIESEL_LIQBIO</t>
  </si>
  <si>
    <t>FEC.ktoe.LV.NFM.PRIM_ALU.FINISHING.THERM.NG_BIOGAS</t>
  </si>
  <si>
    <t>Aluminium finishing - Steam</t>
  </si>
  <si>
    <t>FEC.ktoe.LV.NFM.PRIM_ALU.FINISHING_STEAM.TOTAL.TOTAL</t>
  </si>
  <si>
    <t>FEC.ktoe.LV.NFM.PRIM_ALU.FINISHING_STEAM.STEAM.SOLIDS</t>
  </si>
  <si>
    <t>FEC.ktoe.LV.NFM.PRIM_ALU.FINISHING_STEAM.STEAM.RFG</t>
  </si>
  <si>
    <t>FEC.ktoe.LV.NFM.PRIM_ALU.FINISHING_STEAM.STEAM.LPG</t>
  </si>
  <si>
    <t>FEC.ktoe.LV.NFM.PRIM_ALU.FINISHING_STEAM.STEAM.DIESEL_LIQBIO</t>
  </si>
  <si>
    <t>FEC.ktoe.LV.NFM.PRIM_ALU.FINISHING_STEAM.STEAM.RFO</t>
  </si>
  <si>
    <t>FEC.ktoe.LV.NFM.PRIM_ALU.FINISHING_STEAM.STEAM.OTHER</t>
  </si>
  <si>
    <t>FEC.ktoe.LV.NFM.PRIM_ALU.FINISHING_STEAM.STEAM.NG_BIOGAS</t>
  </si>
  <si>
    <t>FEC.ktoe.LV.NFM.PRIM_ALU.FINISHING_STEAM.STEAM.DERIVED</t>
  </si>
  <si>
    <t>FEC.ktoe.LV.NFM.PRIM_ALU.FINISHING_STEAM.STEAM.BIOMASS_WASTE</t>
  </si>
  <si>
    <t>FEC.ktoe.LV.NFM.PRIM_ALU.FINISHING_STEAM.STEAM.STEAM_DISTR</t>
  </si>
  <si>
    <t>Aluminium finishing - Electric</t>
  </si>
  <si>
    <t>FEC.ktoe.LV.NFM.PRIM_ALU.FINISHING.ELEC.ELEC</t>
  </si>
  <si>
    <t>FEC.ktoe.LV.NFM.SEC_ALU.TOTAL.TOTAL.TOTAL</t>
  </si>
  <si>
    <t>FEC.ktoe.LV.NFM.SEC_ALU.LIGHT.GENERIC.ELEC</t>
  </si>
  <si>
    <t>FEC.ktoe.LV.NFM.SEC_ALU.AIRCOMP.GENERIC.ELEC</t>
  </si>
  <si>
    <t>FEC.ktoe.LV.NFM.SEC_ALU.MOTOR.GENERIC.ELEC</t>
  </si>
  <si>
    <t>FEC.ktoe.LV.NFM.SEC_ALU.FANS.GENERIC.ELEC</t>
  </si>
  <si>
    <t>FEC.ktoe.LV.NFM.SEC_ALU.LOW_ENTH.TOTAL.TOTAL</t>
  </si>
  <si>
    <t>FEC.ktoe.LV.NFM.SEC_ALU.LOW_ENTH.THERM.DIESEL_LIQBIO</t>
  </si>
  <si>
    <t>FEC.ktoe.LV.NFM.SEC_ALU.LOW_ENTH.THERM.NG_BIOGAS</t>
  </si>
  <si>
    <t>FEC.ktoe.LV.NFM.SEC_ALU.LOW_ENTH.THERM.SOLAR_GEO</t>
  </si>
  <si>
    <t>FEC.ktoe.LV.NFM.SEC_ALU.LOW_ENTH.HP.AMBIENT</t>
  </si>
  <si>
    <t>FEC.ktoe.LV.NFM.SEC_ALU.LOW_ENTH.THERM.ELEC</t>
  </si>
  <si>
    <t>Secondary aluminium (incl. pre-treatment, remelting)</t>
  </si>
  <si>
    <t>FEC.ktoe.LV.NFM.SEC_ALU.SEC_REMELTING.TOTAL.TOTAL</t>
  </si>
  <si>
    <t>Secondary aluminium - Thermal</t>
  </si>
  <si>
    <t>FEC.ktoe.LV.NFM.SEC_ALU.SEC_REMELTING.THERM.TOTAL</t>
  </si>
  <si>
    <t>FEC.ktoe.LV.NFM.SEC_ALU.SEC_REMELTING.THERM.LPG</t>
  </si>
  <si>
    <t>FEC.ktoe.LV.NFM.SEC_ALU.SEC_REMELTING.THERM.DIESEL_LIQBIO</t>
  </si>
  <si>
    <t>FEC.ktoe.LV.NFM.SEC_ALU.SEC_REMELTING.THERM.RFO</t>
  </si>
  <si>
    <t>FEC.ktoe.LV.NFM.SEC_ALU.SEC_REMELTING.THERM.NG_BIOGAS</t>
  </si>
  <si>
    <t>Secondary aluminium - Electric</t>
  </si>
  <si>
    <t>FEC.ktoe.LV.NFM.SEC_ALU.SEC_REMELTING.ELEC.ELEC</t>
  </si>
  <si>
    <t>FEC.ktoe.LV.NFM.SEC_ALU.SEC_PROCESSING.TOTAL.TOTAL</t>
  </si>
  <si>
    <t>FEC.ktoe.LV.NFM.SEC_ALU.SEC_PROCESSING.THERM.TOTAL</t>
  </si>
  <si>
    <t>FEC.ktoe.LV.NFM.SEC_ALU.SEC_PROCESSING.THERM.LPG</t>
  </si>
  <si>
    <t>FEC.ktoe.LV.NFM.SEC_ALU.SEC_PROCESSING.THERM.DIESEL_LIQBIO</t>
  </si>
  <si>
    <t>FEC.ktoe.LV.NFM.SEC_ALU.SEC_PROCESSING.THERM.RFO</t>
  </si>
  <si>
    <t>FEC.ktoe.LV.NFM.SEC_ALU.SEC_PROCESSING.THERM.NG_BIOGAS</t>
  </si>
  <si>
    <t>FEC.ktoe.LV.NFM.SEC_ALU.SEC_PROCESSING.ELEC.ELEC</t>
  </si>
  <si>
    <t>FEC.ktoe.LV.NFM.SEC_ALU.SEC_FINISHING.THERM.TOTAL</t>
  </si>
  <si>
    <t>FEC.ktoe.LV.NFM.SEC_ALU.SEC_FINISHING.THERM.LPG</t>
  </si>
  <si>
    <t>FEC.ktoe.LV.NFM.SEC_ALU.SEC_FINISHING.THERM.DIESEL_LIQBIO</t>
  </si>
  <si>
    <t>FEC.ktoe.LV.NFM.SEC_ALU.SEC_FINISHING.THERM.NG_BIOGAS</t>
  </si>
  <si>
    <t>FEC.ktoe.LV.NFM.SEC_ALU.SEC_FINISHING_STEAM.TOTAL.TOTAL</t>
  </si>
  <si>
    <t>FEC.ktoe.LV.NFM.SEC_ALU.SEC_FINISHING_STEAM.STEAM.SOLIDS</t>
  </si>
  <si>
    <t>FEC.ktoe.LV.NFM.SEC_ALU.SEC_FINISHING_STEAM.STEAM.RFG</t>
  </si>
  <si>
    <t>FEC.ktoe.LV.NFM.SEC_ALU.SEC_FINISHING_STEAM.STEAM.LPG</t>
  </si>
  <si>
    <t>FEC.ktoe.LV.NFM.SEC_ALU.SEC_FINISHING_STEAM.STEAM.DIESEL_LIQBIO</t>
  </si>
  <si>
    <t>FEC.ktoe.LV.NFM.SEC_ALU.SEC_FINISHING_STEAM.STEAM.RFO</t>
  </si>
  <si>
    <t>FEC.ktoe.LV.NFM.SEC_ALU.SEC_FINISHING_STEAM.STEAM.OTHER</t>
  </si>
  <si>
    <t>FEC.ktoe.LV.NFM.SEC_ALU.SEC_FINISHING_STEAM.STEAM.NG_BIOGAS</t>
  </si>
  <si>
    <t>FEC.ktoe.LV.NFM.SEC_ALU.SEC_FINISHING_STEAM.STEAM.DERIVED</t>
  </si>
  <si>
    <t>FEC.ktoe.LV.NFM.SEC_ALU.SEC_FINISHING_STEAM.STEAM.BIOMASS_WASTE</t>
  </si>
  <si>
    <t>FEC.ktoe.LV.NFM.SEC_ALU.SEC_FINISHING_STEAM.STEAM.STEAM_DISTR</t>
  </si>
  <si>
    <t>FEC.ktoe.LV.NFM.SEC_ALU.SEC_FINISHING.ELEC.ELEC</t>
  </si>
  <si>
    <t>FEC.ktoe.LV.NFM.OTHER_NFM.TOTAL.TOTAL.TOTAL</t>
  </si>
  <si>
    <t>FEC.ktoe.LV.NFM.OTHER_NFM.LIGHT.GENERIC.ELEC</t>
  </si>
  <si>
    <t>FEC.ktoe.LV.NFM.OTHER_NFM.AIRCOMP.GENERIC.ELEC</t>
  </si>
  <si>
    <t>FEC.ktoe.LV.NFM.OTHER_NFM.MOTOR.GENERIC.ELEC</t>
  </si>
  <si>
    <t>FEC.ktoe.LV.NFM.OTHER_NFM.FANS.GENERIC.ELEC</t>
  </si>
  <si>
    <t>FEC.ktoe.LV.NFM.OTHER_NFM.LOW_ENTH.TOTAL.TOTAL</t>
  </si>
  <si>
    <t>FEC.ktoe.LV.NFM.OTHER_NFM.LOW_ENTH.THERM.DIESEL_LIQBIO</t>
  </si>
  <si>
    <t>FEC.ktoe.LV.NFM.OTHER_NFM.LOW_ENTH.THERM.NG_BIOGAS</t>
  </si>
  <si>
    <t>FEC.ktoe.LV.NFM.OTHER_NFM.LOW_ENTH.THERM.SOLAR_GEO</t>
  </si>
  <si>
    <t>FEC.ktoe.LV.NFM.OTHER_NFM.LOW_ENTH.HP.AMBIENT</t>
  </si>
  <si>
    <t>FEC.ktoe.LV.NFM.OTHER_NFM.LOW_ENTH.THERM.ELEC</t>
  </si>
  <si>
    <t>Other Metals: production</t>
  </si>
  <si>
    <t>FEC.ktoe.LV.NFM.OTHER_NFM.OTH_PRODUCTION.TOTAL.TOTAL</t>
  </si>
  <si>
    <t>Metal production - Thermal</t>
  </si>
  <si>
    <t>FEC.ktoe.LV.NFM.OTHER_NFM.OTH_PRODUCTION.THERM.TOTAL</t>
  </si>
  <si>
    <t>FEC.ktoe.LV.NFM.OTHER_NFM.OTH_PRODUCTION.THERM.SOLIDS</t>
  </si>
  <si>
    <t>FEC.ktoe.LV.NFM.OTHER_NFM.OTH_PRODUCTION.THERM.LPG</t>
  </si>
  <si>
    <t>FEC.ktoe.LV.NFM.OTHER_NFM.OTH_PRODUCTION.THERM.DIESEL_LIQBIO</t>
  </si>
  <si>
    <t>FEC.ktoe.LV.NFM.OTHER_NFM.OTH_PRODUCTION.THERM.RFO</t>
  </si>
  <si>
    <t>FEC.ktoe.LV.NFM.OTHER_NFM.OTH_PRODUCTION.THERM.NG_BIOGAS</t>
  </si>
  <si>
    <t>Metal production - Electric</t>
  </si>
  <si>
    <t>FEC.ktoe.LV.NFM.OTHER_NFM.OTH_PRODUCTION.ELEC.ELEC</t>
  </si>
  <si>
    <t>Metal processing  (metallurgy e.g. cast house, reheating)</t>
  </si>
  <si>
    <t>FEC.ktoe.LV.NFM.OTHER_NFM.OTH_PROCESSING.TOTAL.TOTAL</t>
  </si>
  <si>
    <t>Metal processing - Thermal</t>
  </si>
  <si>
    <t>FEC.ktoe.LV.NFM.OTHER_NFM.OTH_PROCESSING.THERM.TOTAL</t>
  </si>
  <si>
    <t>FEC.ktoe.LV.NFM.OTHER_NFM.OTH_PROCESSING.THERM.LPG</t>
  </si>
  <si>
    <t>FEC.ktoe.LV.NFM.OTHER_NFM.OTH_PROCESSING.THERM.DIESEL_LIQBIO</t>
  </si>
  <si>
    <t>FEC.ktoe.LV.NFM.OTHER_NFM.OTH_PROCESSING.THERM.RFO</t>
  </si>
  <si>
    <t>FEC.ktoe.LV.NFM.OTHER_NFM.OTH_PROCESSING.THERM.NG_BIOGAS</t>
  </si>
  <si>
    <t>Metal processing - Electric</t>
  </si>
  <si>
    <t>FEC.ktoe.LV.NFM.OTHER_NFM.OTH_PROCESSING.ELEC.ELEC</t>
  </si>
  <si>
    <t>Metal finishing</t>
  </si>
  <si>
    <t>Metal finishing - Thermal</t>
  </si>
  <si>
    <t>FEC.ktoe.LV.NFM.OTHER_NFM.OTH_FINISHING.THERM.TOTAL</t>
  </si>
  <si>
    <t>FEC.ktoe.LV.NFM.OTHER_NFM.OTH_FINISHING.THERM.LPG</t>
  </si>
  <si>
    <t>FEC.ktoe.LV.NFM.OTHER_NFM.OTH_FINISHING.THERM.DIESEL_LIQBIO</t>
  </si>
  <si>
    <t>FEC.ktoe.LV.NFM.OTHER_NFM.OTH_FINISHING.THERM.NG_BIOGAS</t>
  </si>
  <si>
    <t>Metal finishing - Steam</t>
  </si>
  <si>
    <t>FEC.ktoe.LV.NFM.OTHER_NFM.OTH_FINISHING_STEAM.TOTAL.TOTAL</t>
  </si>
  <si>
    <t>FEC.ktoe.LV.NFM.OTHER_NFM.OTH_FINISHING_STEAM.STEAM.SOLIDS</t>
  </si>
  <si>
    <t>FEC.ktoe.LV.NFM.OTHER_NFM.OTH_FINISHING_STEAM.STEAM.RFG</t>
  </si>
  <si>
    <t>FEC.ktoe.LV.NFM.OTHER_NFM.OTH_FINISHING_STEAM.STEAM.LPG</t>
  </si>
  <si>
    <t>FEC.ktoe.LV.NFM.OTHER_NFM.OTH_FINISHING_STEAM.STEAM.DIESEL_LIQBIO</t>
  </si>
  <si>
    <t>FEC.ktoe.LV.NFM.OTHER_NFM.OTH_FINISHING_STEAM.STEAM.RFO</t>
  </si>
  <si>
    <t>FEC.ktoe.LV.NFM.OTHER_NFM.OTH_FINISHING_STEAM.STEAM.OTHER</t>
  </si>
  <si>
    <t>FEC.ktoe.LV.NFM.OTHER_NFM.OTH_FINISHING_STEAM.STEAM.NG_BIOGAS</t>
  </si>
  <si>
    <t>FEC.ktoe.LV.NFM.OTHER_NFM.OTH_FINISHING_STEAM.STEAM.DERIVED</t>
  </si>
  <si>
    <t>FEC.ktoe.LV.NFM.OTHER_NFM.OTH_FINISHING_STEAM.STEAM.BIOMASS_WASTE</t>
  </si>
  <si>
    <t>FEC.ktoe.LV.NFM.OTHER_NFM.OTH_FINISHING_STEAM.STEAM.STEAM_DISTR</t>
  </si>
  <si>
    <t>Metal finishing - Electric</t>
  </si>
  <si>
    <t>FEC.ktoe.LV.NFM.OTHER_NFM.OTH_FINISHING.ELEC.ELEC</t>
  </si>
  <si>
    <t>UED.ktoe.LV.NFM.ALUMINA.TOTAL.TOTAL.TOTAL</t>
  </si>
  <si>
    <t>UED.ktoe.LV.NFM.ALUMINA.LIGHT.GENERIC.ELEC</t>
  </si>
  <si>
    <t>UED.ktoe.LV.NFM.ALUMINA.AIRCOMP.GENERIC.ELEC</t>
  </si>
  <si>
    <t>UED.ktoe.LV.NFM.ALUMINA.MOTOR.GENERIC.ELEC</t>
  </si>
  <si>
    <t>UED.ktoe.LV.NFM.ALUMINA.FANS.GENERIC.ELEC</t>
  </si>
  <si>
    <t>UED.ktoe.LV.NFM.ALUMINA.LOW_ENTH.TOTAL.TOTAL</t>
  </si>
  <si>
    <t>UED.ktoe.LV.NFM.ALUMINA.LOW_ENTH.THERM.DIESEL_LIQBIO</t>
  </si>
  <si>
    <t>UED.ktoe.LV.NFM.ALUMINA.LOW_ENTH.THERM.NG_BIOGAS</t>
  </si>
  <si>
    <t>UED.ktoe.LV.NFM.ALUMINA.LOW_ENTH.THERM.SOLAR_GEO</t>
  </si>
  <si>
    <t>UED.ktoe.LV.NFM.ALUMINA.LOW_ENTH.HP.AMBIENT</t>
  </si>
  <si>
    <t>UED.ktoe.LV.NFM.ALUMINA.LOW_ENTH.THERM.ELEC</t>
  </si>
  <si>
    <t>UED.ktoe.LV.NFM.ALUMINA.A_PRODUCTION.TOTAL.TOTAL</t>
  </si>
  <si>
    <t>UED.ktoe.LV.NFM.ALUMINA.A_PRODUCTION.STEAM.SOLIDS</t>
  </si>
  <si>
    <t>UED.ktoe.LV.NFM.ALUMINA.A_PRODUCTION.STEAM.RFG</t>
  </si>
  <si>
    <t>UED.ktoe.LV.NFM.ALUMINA.A_PRODUCTION.STEAM.LPG</t>
  </si>
  <si>
    <t>UED.ktoe.LV.NFM.ALUMINA.A_PRODUCTION.STEAM.DIESEL_LIQBIO</t>
  </si>
  <si>
    <t>UED.ktoe.LV.NFM.ALUMINA.A_PRODUCTION.STEAM.RFO</t>
  </si>
  <si>
    <t>UED.ktoe.LV.NFM.ALUMINA.A_PRODUCTION.STEAM.OTHER</t>
  </si>
  <si>
    <t>UED.ktoe.LV.NFM.ALUMINA.A_PRODUCTION.STEAM.NG_BIOGAS</t>
  </si>
  <si>
    <t>UED.ktoe.LV.NFM.ALUMINA.A_PRODUCTION.STEAM.DERIVED</t>
  </si>
  <si>
    <t>UED.ktoe.LV.NFM.ALUMINA.A_PRODUCTION.STEAM.BIOMASS_WASTE</t>
  </si>
  <si>
    <t>UED.ktoe.LV.NFM.ALUMINA.A_PRODUCTION.STEAM.STEAM_DISTR</t>
  </si>
  <si>
    <t>UED.ktoe.LV.NFM.ALUMINA.A_REFINING.TOTAL.TOTAL</t>
  </si>
  <si>
    <t>UED.ktoe.LV.NFM.ALUMINA.A_REFINING.THERM.LPG</t>
  </si>
  <si>
    <t>UED.ktoe.LV.NFM.ALUMINA.A_REFINING.THERM.DIESEL_LIQBIO</t>
  </si>
  <si>
    <t>UED.ktoe.LV.NFM.ALUMINA.A_REFINING.THERM.RFO</t>
  </si>
  <si>
    <t>UED.ktoe.LV.NFM.ALUMINA.A_REFINING.THERM.NG_BIOGAS</t>
  </si>
  <si>
    <t>UED.ktoe.LV.NFM.ALUMINA.A_REFINING.THERM.ELEC</t>
  </si>
  <si>
    <t>UED.ktoe.LV.NFM.PRIM_ALU.TOTAL.TOTAL.TOTAL</t>
  </si>
  <si>
    <t>UED.ktoe.LV.NFM.PRIM_ALU.LIGHT.GENERIC.ELEC</t>
  </si>
  <si>
    <t>UED.ktoe.LV.NFM.PRIM_ALU.AIRCOMP.GENERIC.ELEC</t>
  </si>
  <si>
    <t>UED.ktoe.LV.NFM.PRIM_ALU.MOTOR.GENERIC.ELEC</t>
  </si>
  <si>
    <t>UED.ktoe.LV.NFM.PRIM_ALU.FANS.GENERIC.ELEC</t>
  </si>
  <si>
    <t>UED.ktoe.LV.NFM.PRIM_ALU.LOW_ENTH.TOTAL.TOTAL</t>
  </si>
  <si>
    <t>UED.ktoe.LV.NFM.PRIM_ALU.LOW_ENTH.THERM.DIESEL_LIQBIO</t>
  </si>
  <si>
    <t>UED.ktoe.LV.NFM.PRIM_ALU.LOW_ENTH.THERM.NG_BIOGAS</t>
  </si>
  <si>
    <t>UED.ktoe.LV.NFM.PRIM_ALU.LOW_ENTH.THERM.SOLAR_GEO</t>
  </si>
  <si>
    <t>UED.ktoe.LV.NFM.PRIM_ALU.LOW_ENTH.HP.AMBIENT</t>
  </si>
  <si>
    <t>UED.ktoe.LV.NFM.PRIM_ALU.LOW_ENTH.THERM.ELEC</t>
  </si>
  <si>
    <t>UED.ktoe.LV.NFM.PRIM_ALU.SMELTING.ELEC.ELEC</t>
  </si>
  <si>
    <t>UED.ktoe.LV.NFM.PRIM_ALU.PROCESSING.TOTAL.TOTAL</t>
  </si>
  <si>
    <t>UED.ktoe.LV.NFM.PRIM_ALU.PROCESSING.THERM.TOTAL</t>
  </si>
  <si>
    <t>UED.ktoe.LV.NFM.PRIM_ALU.PROCESSING.THERM.LPG</t>
  </si>
  <si>
    <t>UED.ktoe.LV.NFM.PRIM_ALU.PROCESSING.THERM.DIESEL_LIQBIO</t>
  </si>
  <si>
    <t>UED.ktoe.LV.NFM.PRIM_ALU.PROCESSING.THERM.RFO</t>
  </si>
  <si>
    <t>UED.ktoe.LV.NFM.PRIM_ALU.PROCESSING.THERM.NG_BIOGAS</t>
  </si>
  <si>
    <t>UED.ktoe.LV.NFM.PRIM_ALU.PROCESSING.ELEC.ELEC</t>
  </si>
  <si>
    <t>UED.ktoe.LV.NFM.PRIM_ALU.FINISHING.THERM.TOTAL</t>
  </si>
  <si>
    <t>UED.ktoe.LV.NFM.PRIM_ALU.FINISHING.THERM.LPG</t>
  </si>
  <si>
    <t>UED.ktoe.LV.NFM.PRIM_ALU.FINISHING.THERM.DIESEL_LIQBIO</t>
  </si>
  <si>
    <t>UED.ktoe.LV.NFM.PRIM_ALU.FINISHING.THERM.NG_BIOGAS</t>
  </si>
  <si>
    <t>UED.ktoe.LV.NFM.PRIM_ALU.FINISHING_STEAM.TOTAL.TOTAL</t>
  </si>
  <si>
    <t>UED.ktoe.LV.NFM.PRIM_ALU.FINISHING_STEAM.STEAM.SOLIDS</t>
  </si>
  <si>
    <t>UED.ktoe.LV.NFM.PRIM_ALU.FINISHING_STEAM.STEAM.RFG</t>
  </si>
  <si>
    <t>UED.ktoe.LV.NFM.PRIM_ALU.FINISHING_STEAM.STEAM.LPG</t>
  </si>
  <si>
    <t>UED.ktoe.LV.NFM.PRIM_ALU.FINISHING_STEAM.STEAM.DIESEL_LIQBIO</t>
  </si>
  <si>
    <t>UED.ktoe.LV.NFM.PRIM_ALU.FINISHING_STEAM.STEAM.RFO</t>
  </si>
  <si>
    <t>UED.ktoe.LV.NFM.PRIM_ALU.FINISHING_STEAM.STEAM.OTHER</t>
  </si>
  <si>
    <t>UED.ktoe.LV.NFM.PRIM_ALU.FINISHING_STEAM.STEAM.NG_BIOGAS</t>
  </si>
  <si>
    <t>UED.ktoe.LV.NFM.PRIM_ALU.FINISHING_STEAM.STEAM.DERIVED</t>
  </si>
  <si>
    <t>UED.ktoe.LV.NFM.PRIM_ALU.FINISHING_STEAM.STEAM.BIOMASS_WASTE</t>
  </si>
  <si>
    <t>UED.ktoe.LV.NFM.PRIM_ALU.FINISHING_STEAM.STEAM.STEAM_DISTR</t>
  </si>
  <si>
    <t>UED.ktoe.LV.NFM.PRIM_ALU.FINISHING.ELEC.ELEC</t>
  </si>
  <si>
    <t>UED.ktoe.LV.NFM.SEC_ALU.TOTAL.TOTAL.TOTAL</t>
  </si>
  <si>
    <t>UED.ktoe.LV.NFM.SEC_ALU.LIGHT.GENERIC.ELEC</t>
  </si>
  <si>
    <t>UED.ktoe.LV.NFM.SEC_ALU.AIRCOMP.GENERIC.ELEC</t>
  </si>
  <si>
    <t>UED.ktoe.LV.NFM.SEC_ALU.MOTOR.GENERIC.ELEC</t>
  </si>
  <si>
    <t>UED.ktoe.LV.NFM.SEC_ALU.FANS.GENERIC.ELEC</t>
  </si>
  <si>
    <t>UED.ktoe.LV.NFM.SEC_ALU.LOW_ENTH.TOTAL.TOTAL</t>
  </si>
  <si>
    <t>UED.ktoe.LV.NFM.SEC_ALU.LOW_ENTH.THERM.DIESEL_LIQBIO</t>
  </si>
  <si>
    <t>UED.ktoe.LV.NFM.SEC_ALU.LOW_ENTH.THERM.NG_BIOGAS</t>
  </si>
  <si>
    <t>UED.ktoe.LV.NFM.SEC_ALU.LOW_ENTH.THERM.SOLAR_GEO</t>
  </si>
  <si>
    <t>UED.ktoe.LV.NFM.SEC_ALU.LOW_ENTH.HP.AMBIENT</t>
  </si>
  <si>
    <t>UED.ktoe.LV.NFM.SEC_ALU.LOW_ENTH.THERM.ELEC</t>
  </si>
  <si>
    <t>UED.ktoe.LV.NFM.SEC_ALU.SEC_REMELTING.TOTAL.TOTAL</t>
  </si>
  <si>
    <t>UED.ktoe.LV.NFM.SEC_ALU.SEC_REMELTING.THERM.TOTAL</t>
  </si>
  <si>
    <t>UED.ktoe.LV.NFM.SEC_ALU.SEC_REMELTING.THERM.LPG</t>
  </si>
  <si>
    <t>UED.ktoe.LV.NFM.SEC_ALU.SEC_REMELTING.THERM.DIESEL_LIQBIO</t>
  </si>
  <si>
    <t>UED.ktoe.LV.NFM.SEC_ALU.SEC_REMELTING.THERM.RFO</t>
  </si>
  <si>
    <t>UED.ktoe.LV.NFM.SEC_ALU.SEC_REMELTING.THERM.NG_BIOGAS</t>
  </si>
  <si>
    <t>UED.ktoe.LV.NFM.SEC_ALU.SEC_REMELTING.ELEC.ELEC</t>
  </si>
  <si>
    <t>UED.ktoe.LV.NFM.SEC_ALU.SEC_PROCESSING.TOTAL.TOTAL</t>
  </si>
  <si>
    <t>UED.ktoe.LV.NFM.SEC_ALU.SEC_PROCESSING.THERM.TOTAL</t>
  </si>
  <si>
    <t>UED.ktoe.LV.NFM.SEC_ALU.SEC_PROCESSING.THERM.LPG</t>
  </si>
  <si>
    <t>UED.ktoe.LV.NFM.SEC_ALU.SEC_PROCESSING.THERM.DIESEL_LIQBIO</t>
  </si>
  <si>
    <t>UED.ktoe.LV.NFM.SEC_ALU.SEC_PROCESSING.THERM.RFO</t>
  </si>
  <si>
    <t>UED.ktoe.LV.NFM.SEC_ALU.SEC_PROCESSING.THERM.NG_BIOGAS</t>
  </si>
  <si>
    <t>UED.ktoe.LV.NFM.SEC_ALU.SEC_PROCESSING.ELEC.ELEC</t>
  </si>
  <si>
    <t>UED.ktoe.LV.NFM.SEC_ALU.SEC_FINISHING.THERM.TOTAL</t>
  </si>
  <si>
    <t>UED.ktoe.LV.NFM.SEC_ALU.SEC_FINISHING.THERM.LPG</t>
  </si>
  <si>
    <t>UED.ktoe.LV.NFM.SEC_ALU.SEC_FINISHING.THERM.DIESEL_LIQBIO</t>
  </si>
  <si>
    <t>UED.ktoe.LV.NFM.SEC_ALU.SEC_FINISHING.THERM.NG_BIOGAS</t>
  </si>
  <si>
    <t>UED.ktoe.LV.NFM.SEC_ALU.SEC_FINISHING_STEAM.TOTAL.TOTAL</t>
  </si>
  <si>
    <t>UED.ktoe.LV.NFM.SEC_ALU.SEC_FINISHING_STEAM.STEAM.SOLIDS</t>
  </si>
  <si>
    <t>UED.ktoe.LV.NFM.SEC_ALU.SEC_FINISHING_STEAM.STEAM.RFG</t>
  </si>
  <si>
    <t>UED.ktoe.LV.NFM.SEC_ALU.SEC_FINISHING_STEAM.STEAM.LPG</t>
  </si>
  <si>
    <t>UED.ktoe.LV.NFM.SEC_ALU.SEC_FINISHING_STEAM.STEAM.DIESEL_LIQBIO</t>
  </si>
  <si>
    <t>UED.ktoe.LV.NFM.SEC_ALU.SEC_FINISHING_STEAM.STEAM.RFO</t>
  </si>
  <si>
    <t>UED.ktoe.LV.NFM.SEC_ALU.SEC_FINISHING_STEAM.STEAM.OTHER</t>
  </si>
  <si>
    <t>UED.ktoe.LV.NFM.SEC_ALU.SEC_FINISHING_STEAM.STEAM.NG_BIOGAS</t>
  </si>
  <si>
    <t>UED.ktoe.LV.NFM.SEC_ALU.SEC_FINISHING_STEAM.STEAM.DERIVED</t>
  </si>
  <si>
    <t>UED.ktoe.LV.NFM.SEC_ALU.SEC_FINISHING_STEAM.STEAM.BIOMASS_WASTE</t>
  </si>
  <si>
    <t>UED.ktoe.LV.NFM.SEC_ALU.SEC_FINISHING_STEAM.STEAM.STEAM_DISTR</t>
  </si>
  <si>
    <t>UED.ktoe.LV.NFM.SEC_ALU.SEC_FINISHING.ELEC.ELEC</t>
  </si>
  <si>
    <t>UED.ktoe.LV.NFM.OTHER_NFM.TOTAL.TOTAL.TOTAL</t>
  </si>
  <si>
    <t>UED.ktoe.LV.NFM.OTHER_NFM.LIGHT.GENERIC.ELEC</t>
  </si>
  <si>
    <t>UED.ktoe.LV.NFM.OTHER_NFM.AIRCOMP.GENERIC.ELEC</t>
  </si>
  <si>
    <t>UED.ktoe.LV.NFM.OTHER_NFM.MOTOR.GENERIC.ELEC</t>
  </si>
  <si>
    <t>UED.ktoe.LV.NFM.OTHER_NFM.FANS.GENERIC.ELEC</t>
  </si>
  <si>
    <t>UED.ktoe.LV.NFM.OTHER_NFM.LOW_ENTH.TOTAL.TOTAL</t>
  </si>
  <si>
    <t>UED.ktoe.LV.NFM.OTHER_NFM.LOW_ENTH.THERM.DIESEL_LIQBIO</t>
  </si>
  <si>
    <t>UED.ktoe.LV.NFM.OTHER_NFM.LOW_ENTH.THERM.NG_BIOGAS</t>
  </si>
  <si>
    <t>UED.ktoe.LV.NFM.OTHER_NFM.LOW_ENTH.THERM.SOLAR_GEO</t>
  </si>
  <si>
    <t>UED.ktoe.LV.NFM.OTHER_NFM.LOW_ENTH.HP.AMBIENT</t>
  </si>
  <si>
    <t>UED.ktoe.LV.NFM.OTHER_NFM.LOW_ENTH.THERM.ELEC</t>
  </si>
  <si>
    <t>UED.ktoe.LV.NFM.OTHER_NFM.OTH_PRODUCTION.TOTAL.TOTAL</t>
  </si>
  <si>
    <t>UED.ktoe.LV.NFM.OTHER_NFM.OTH_PRODUCTION.THERM.TOTAL</t>
  </si>
  <si>
    <t>UED.ktoe.LV.NFM.OTHER_NFM.OTH_PRODUCTION.THERM.SOLIDS</t>
  </si>
  <si>
    <t>UED.ktoe.LV.NFM.OTHER_NFM.OTH_PRODUCTION.THERM.LPG</t>
  </si>
  <si>
    <t>UED.ktoe.LV.NFM.OTHER_NFM.OTH_PRODUCTION.THERM.DIESEL_LIQBIO</t>
  </si>
  <si>
    <t>UED.ktoe.LV.NFM.OTHER_NFM.OTH_PRODUCTION.THERM.RFO</t>
  </si>
  <si>
    <t>UED.ktoe.LV.NFM.OTHER_NFM.OTH_PRODUCTION.THERM.NG_BIOGAS</t>
  </si>
  <si>
    <t>UED.ktoe.LV.NFM.OTHER_NFM.OTH_PRODUCTION.ELEC.ELEC</t>
  </si>
  <si>
    <t>UED.ktoe.LV.NFM.OTHER_NFM.OTH_PROCESSING.TOTAL.TOTAL</t>
  </si>
  <si>
    <t>UED.ktoe.LV.NFM.OTHER_NFM.OTH_PROCESSING.THERM.TOTAL</t>
  </si>
  <si>
    <t>UED.ktoe.LV.NFM.OTHER_NFM.OTH_PROCESSING.THERM.LPG</t>
  </si>
  <si>
    <t>UED.ktoe.LV.NFM.OTHER_NFM.OTH_PROCESSING.THERM.DIESEL_LIQBIO</t>
  </si>
  <si>
    <t>UED.ktoe.LV.NFM.OTHER_NFM.OTH_PROCESSING.THERM.RFO</t>
  </si>
  <si>
    <t>UED.ktoe.LV.NFM.OTHER_NFM.OTH_PROCESSING.THERM.NG_BIOGAS</t>
  </si>
  <si>
    <t>UED.ktoe.LV.NFM.OTHER_NFM.OTH_PROCESSING.ELEC.ELEC</t>
  </si>
  <si>
    <t>UED.ktoe.LV.NFM.OTHER_NFM.OTH_FINISHING.THERM.TOTAL</t>
  </si>
  <si>
    <t>UED.ktoe.LV.NFM.OTHER_NFM.OTH_FINISHING.THERM.LPG</t>
  </si>
  <si>
    <t>UED.ktoe.LV.NFM.OTHER_NFM.OTH_FINISHING.THERM.DIESEL_LIQBIO</t>
  </si>
  <si>
    <t>UED.ktoe.LV.NFM.OTHER_NFM.OTH_FINISHING.THERM.NG_BIOGAS</t>
  </si>
  <si>
    <t>UED.ktoe.LV.NFM.OTHER_NFM.OTH_FINISHING_STEAM.TOTAL.TOTAL</t>
  </si>
  <si>
    <t>UED.ktoe.LV.NFM.OTHER_NFM.OTH_FINISHING_STEAM.STEAM.SOLIDS</t>
  </si>
  <si>
    <t>UED.ktoe.LV.NFM.OTHER_NFM.OTH_FINISHING_STEAM.STEAM.RFG</t>
  </si>
  <si>
    <t>UED.ktoe.LV.NFM.OTHER_NFM.OTH_FINISHING_STEAM.STEAM.LPG</t>
  </si>
  <si>
    <t>UED.ktoe.LV.NFM.OTHER_NFM.OTH_FINISHING_STEAM.STEAM.DIESEL_LIQBIO</t>
  </si>
  <si>
    <t>UED.ktoe.LV.NFM.OTHER_NFM.OTH_FINISHING_STEAM.STEAM.RFO</t>
  </si>
  <si>
    <t>UED.ktoe.LV.NFM.OTHER_NFM.OTH_FINISHING_STEAM.STEAM.OTHER</t>
  </si>
  <si>
    <t>UED.ktoe.LV.NFM.OTHER_NFM.OTH_FINISHING_STEAM.STEAM.NG_BIOGAS</t>
  </si>
  <si>
    <t>UED.ktoe.LV.NFM.OTHER_NFM.OTH_FINISHING_STEAM.STEAM.DERIVED</t>
  </si>
  <si>
    <t>UED.ktoe.LV.NFM.OTHER_NFM.OTH_FINISHING_STEAM.STEAM.BIOMASS_WASTE</t>
  </si>
  <si>
    <t>UED.ktoe.LV.NFM.OTHER_NFM.OTH_FINISHING_STEAM.STEAM.STEAM_DISTR</t>
  </si>
  <si>
    <t>UED.ktoe.LV.NFM.OTHER_NFM.OTH_FINISHING.ELEC.ELEC</t>
  </si>
  <si>
    <t>FUEL_EMI.ktCO2.LV.NFM.ALUMINA.TOTAL.TOTAL.TOTAL</t>
  </si>
  <si>
    <t>FUEL_EMI.ktCO2.LV.NFM.ALUMINA.LIGHT.GENERIC.ELEC</t>
  </si>
  <si>
    <t>FUEL_EMI.ktCO2.LV.NFM.ALUMINA.AIRCOMP.GENERIC.ELEC</t>
  </si>
  <si>
    <t>FUEL_EMI.ktCO2.LV.NFM.ALUMINA.MOTOR.GENERIC.ELEC</t>
  </si>
  <si>
    <t>FUEL_EMI.ktCO2.LV.NFM.ALUMINA.FANS.GENERIC.ELEC</t>
  </si>
  <si>
    <t>FUEL_EMI.ktCO2.LV.NFM.ALUMINA.LOW_ENTH.TOTAL.TOTAL</t>
  </si>
  <si>
    <t>FUEL_EMI.ktCO2.LV.NFM.ALUMINA.LOW_ENTH.THERM.DIESEL_LIQBIO</t>
  </si>
  <si>
    <t>FUEL_EMI.ktCO2.LV.NFM.ALUMINA.LOW_ENTH.THERM.NG_BIOGAS</t>
  </si>
  <si>
    <t>FUEL_EMI.ktCO2.LV.NFM.ALUMINA.LOW_ENTH.THERM.SOLAR_GEO</t>
  </si>
  <si>
    <t>FUEL_EMI.ktCO2.LV.NFM.ALUMINA.LOW_ENTH.HP.AMBIENT</t>
  </si>
  <si>
    <t>FUEL_EMI.ktCO2.LV.NFM.ALUMINA.LOW_ENTH.THERM.ELEC</t>
  </si>
  <si>
    <t>FUEL_EMI.ktCO2.LV.NFM.ALUMINA.A_PRODUCTION.TOTAL.TOTAL</t>
  </si>
  <si>
    <t>FUEL_EMI.ktCO2.LV.NFM.ALUMINA.A_PRODUCTION.STEAM.SOLIDS</t>
  </si>
  <si>
    <t>FUEL_EMI.ktCO2.LV.NFM.ALUMINA.A_PRODUCTION.STEAM.RFG</t>
  </si>
  <si>
    <t>FUEL_EMI.ktCO2.LV.NFM.ALUMINA.A_PRODUCTION.STEAM.LPG</t>
  </si>
  <si>
    <t>FUEL_EMI.ktCO2.LV.NFM.ALUMINA.A_PRODUCTION.STEAM.DIESEL_LIQBIO</t>
  </si>
  <si>
    <t>FUEL_EMI.ktCO2.LV.NFM.ALUMINA.A_PRODUCTION.STEAM.RFO</t>
  </si>
  <si>
    <t>FUEL_EMI.ktCO2.LV.NFM.ALUMINA.A_PRODUCTION.STEAM.OTHER</t>
  </si>
  <si>
    <t>FUEL_EMI.ktCO2.LV.NFM.ALUMINA.A_PRODUCTION.STEAM.NG_BIOGAS</t>
  </si>
  <si>
    <t>FUEL_EMI.ktCO2.LV.NFM.ALUMINA.A_PRODUCTION.STEAM.DERIVED</t>
  </si>
  <si>
    <t>FUEL_EMI.ktCO2.LV.NFM.ALUMINA.A_PRODUCTION.STEAM.BIOMASS_WASTE</t>
  </si>
  <si>
    <t>FUEL_EMI.ktCO2.LV.NFM.ALUMINA.A_PRODUCTION.STEAM.STEAM_DISTR</t>
  </si>
  <si>
    <t>FUEL_EMI.ktCO2.LV.NFM.ALUMINA.A_REFINING.TOTAL.TOTAL</t>
  </si>
  <si>
    <t>FUEL_EMI.ktCO2.LV.NFM.ALUMINA.A_REFINING.THERM.LPG</t>
  </si>
  <si>
    <t>FUEL_EMI.ktCO2.LV.NFM.ALUMINA.A_REFINING.THERM.DIESEL_LIQBIO</t>
  </si>
  <si>
    <t>FUEL_EMI.ktCO2.LV.NFM.ALUMINA.A_REFINING.THERM.RFO</t>
  </si>
  <si>
    <t>FUEL_EMI.ktCO2.LV.NFM.ALUMINA.A_REFINING.THERM.NG_BIOGAS</t>
  </si>
  <si>
    <t>FUEL_EMI.ktCO2.LV.NFM.ALUMINA.A_REFINING.THERM.ELEC</t>
  </si>
  <si>
    <t>FUEL_EMI.ktCO2.LV.NFM.PRIM_ALU.LIGHT.GENERIC.ELEC</t>
  </si>
  <si>
    <t>FUEL_EMI.ktCO2.LV.NFM.PRIM_ALU.AIRCOMP.GENERIC.ELEC</t>
  </si>
  <si>
    <t>FUEL_EMI.ktCO2.LV.NFM.PRIM_ALU.MOTOR.GENERIC.ELEC</t>
  </si>
  <si>
    <t>FUEL_EMI.ktCO2.LV.NFM.PRIM_ALU.FANS.GENERIC.ELEC</t>
  </si>
  <si>
    <t>FUEL_EMI.ktCO2.LV.NFM.PRIM_ALU.LOW_ENTH.TOTAL.TOTAL</t>
  </si>
  <si>
    <t>FUEL_EMI.ktCO2.LV.NFM.PRIM_ALU.LOW_ENTH.THERM.DIESEL_LIQBIO</t>
  </si>
  <si>
    <t>FUEL_EMI.ktCO2.LV.NFM.PRIM_ALU.LOW_ENTH.THERM.NG_BIOGAS</t>
  </si>
  <si>
    <t>FUEL_EMI.ktCO2.LV.NFM.PRIM_ALU.LOW_ENTH.THERM.SOLAR_GEO</t>
  </si>
  <si>
    <t>FUEL_EMI.ktCO2.LV.NFM.PRIM_ALU.LOW_ENTH.HP.AMBIENT</t>
  </si>
  <si>
    <t>FUEL_EMI.ktCO2.LV.NFM.PRIM_ALU.LOW_ENTH.THERM.ELEC</t>
  </si>
  <si>
    <t>FUEL_EMI.ktCO2.LV.NFM.PRIM_ALU.SMELTING.ELEC.ELEC</t>
  </si>
  <si>
    <t>FUEL_EMI.ktCO2.LV.NFM.PRIM_ALU.PROCESSING.TOTAL.TOTAL</t>
  </si>
  <si>
    <t>FUEL_EMI.ktCO2.LV.NFM.PRIM_ALU.PROCESSING.THERM.TOTAL</t>
  </si>
  <si>
    <t>FUEL_EMI.ktCO2.LV.NFM.PRIM_ALU.PROCESSING.THERM.LPG</t>
  </si>
  <si>
    <t>FUEL_EMI.ktCO2.LV.NFM.PRIM_ALU.PROCESSING.THERM.DIESEL_LIQBIO</t>
  </si>
  <si>
    <t>FUEL_EMI.ktCO2.LV.NFM.PRIM_ALU.PROCESSING.THERM.RFO</t>
  </si>
  <si>
    <t>FUEL_EMI.ktCO2.LV.NFM.PRIM_ALU.PROCESSING.THERM.NG_BIOGAS</t>
  </si>
  <si>
    <t>FUEL_EMI.ktCO2.LV.NFM.PRIM_ALU.PROCESSING.ELEC.ELEC</t>
  </si>
  <si>
    <t>FUEL_EMI.ktCO2.LV.NFM.PRIM_ALU.FINISHING.THERM.TOTAL</t>
  </si>
  <si>
    <t>FUEL_EMI.ktCO2.LV.NFM.PRIM_ALU.FINISHING.THERM.LPG</t>
  </si>
  <si>
    <t>FUEL_EMI.ktCO2.LV.NFM.PRIM_ALU.FINISHING.THERM.DIESEL_LIQBIO</t>
  </si>
  <si>
    <t>FUEL_EMI.ktCO2.LV.NFM.PRIM_ALU.FINISHING.THERM.NG_BIOGAS</t>
  </si>
  <si>
    <t>FUEL_EMI.ktCO2.LV.NFM.PRIM_ALU.FINISHING_STEAM.TOTAL.TOTAL</t>
  </si>
  <si>
    <t>FUEL_EMI.ktCO2.LV.NFM.PRIM_ALU.FINISHING_STEAM.STEAM.SOLIDS</t>
  </si>
  <si>
    <t>FUEL_EMI.ktCO2.LV.NFM.PRIM_ALU.FINISHING_STEAM.STEAM.RFG</t>
  </si>
  <si>
    <t>FUEL_EMI.ktCO2.LV.NFM.PRIM_ALU.FINISHING_STEAM.STEAM.LPG</t>
  </si>
  <si>
    <t>FUEL_EMI.ktCO2.LV.NFM.PRIM_ALU.FINISHING_STEAM.STEAM.DIESEL_LIQBIO</t>
  </si>
  <si>
    <t>FUEL_EMI.ktCO2.LV.NFM.PRIM_ALU.FINISHING_STEAM.STEAM.RFO</t>
  </si>
  <si>
    <t>FUEL_EMI.ktCO2.LV.NFM.PRIM_ALU.FINISHING_STEAM.STEAM.OTHER</t>
  </si>
  <si>
    <t>FUEL_EMI.ktCO2.LV.NFM.PRIM_ALU.FINISHING_STEAM.STEAM.NG_BIOGAS</t>
  </si>
  <si>
    <t>FUEL_EMI.ktCO2.LV.NFM.PRIM_ALU.FINISHING_STEAM.STEAM.DERIVED</t>
  </si>
  <si>
    <t>FUEL_EMI.ktCO2.LV.NFM.PRIM_ALU.FINISHING_STEAM.STEAM.BIOMASS_WASTE</t>
  </si>
  <si>
    <t>FUEL_EMI.ktCO2.LV.NFM.PRIM_ALU.FINISHING_STEAM.STEAM.STEAM_DISTR</t>
  </si>
  <si>
    <t>FUEL_EMI.ktCO2.LV.NFM.PRIM_ALU.FINISHING.ELEC.ELEC</t>
  </si>
  <si>
    <t>PROCESS_EMI.ktCO2.LV.NFM.PRIM_ALU</t>
  </si>
  <si>
    <t>FUEL_EMI.ktCO2.LV.NFM.SEC_ALU.TOTAL.TOTAL.TOTAL</t>
  </si>
  <si>
    <t>FUEL_EMI.ktCO2.LV.NFM.SEC_ALU.LIGHT.GENERIC.ELEC</t>
  </si>
  <si>
    <t>FUEL_EMI.ktCO2.LV.NFM.SEC_ALU.AIRCOMP.GENERIC.ELEC</t>
  </si>
  <si>
    <t>FUEL_EMI.ktCO2.LV.NFM.SEC_ALU.MOTOR.GENERIC.ELEC</t>
  </si>
  <si>
    <t>FUEL_EMI.ktCO2.LV.NFM.SEC_ALU.FANS.GENERIC.ELEC</t>
  </si>
  <si>
    <t>FUEL_EMI.ktCO2.LV.NFM.SEC_ALU.LOW_ENTH.TOTAL.TOTAL</t>
  </si>
  <si>
    <t>FUEL_EMI.ktCO2.LV.NFM.SEC_ALU.LOW_ENTH.THERM.DIESEL_LIQBIO</t>
  </si>
  <si>
    <t>FUEL_EMI.ktCO2.LV.NFM.SEC_ALU.LOW_ENTH.THERM.NG_BIOGAS</t>
  </si>
  <si>
    <t>FUEL_EMI.ktCO2.LV.NFM.SEC_ALU.LOW_ENTH.THERM.SOLAR_GEO</t>
  </si>
  <si>
    <t>FUEL_EMI.ktCO2.LV.NFM.SEC_ALU.LOW_ENTH.HP.AMBIENT</t>
  </si>
  <si>
    <t>FUEL_EMI.ktCO2.LV.NFM.SEC_ALU.LOW_ENTH.THERM.ELEC</t>
  </si>
  <si>
    <t>FUEL_EMI.ktCO2.LV.NFM.SEC_ALU.SEC_REMELTING.TOTAL.TOTAL</t>
  </si>
  <si>
    <t>FUEL_EMI.ktCO2.LV.NFM.SEC_ALU.SEC_REMELTING.THERM.TOTAL</t>
  </si>
  <si>
    <t>FUEL_EMI.ktCO2.LV.NFM.SEC_ALU.SEC_REMELTING.THERM.LPG</t>
  </si>
  <si>
    <t>FUEL_EMI.ktCO2.LV.NFM.SEC_ALU.SEC_REMELTING.THERM.DIESEL_LIQBIO</t>
  </si>
  <si>
    <t>FUEL_EMI.ktCO2.LV.NFM.SEC_ALU.SEC_REMELTING.THERM.RFO</t>
  </si>
  <si>
    <t>FUEL_EMI.ktCO2.LV.NFM.SEC_ALU.SEC_REMELTING.THERM.NG_BIOGAS</t>
  </si>
  <si>
    <t>FUEL_EMI.ktCO2.LV.NFM.SEC_ALU.SEC_REMELTING.ELEC.ELEC</t>
  </si>
  <si>
    <t>FUEL_EMI.ktCO2.LV.NFM.SEC_ALU.SEC_PROCESSING.TOTAL.TOTAL</t>
  </si>
  <si>
    <t>FUEL_EMI.ktCO2.LV.NFM.SEC_ALU.SEC_PROCESSING.THERM.TOTAL</t>
  </si>
  <si>
    <t>FUEL_EMI.ktCO2.LV.NFM.SEC_ALU.SEC_PROCESSING.THERM.LPG</t>
  </si>
  <si>
    <t>FUEL_EMI.ktCO2.LV.NFM.SEC_ALU.SEC_PROCESSING.THERM.DIESEL_LIQBIO</t>
  </si>
  <si>
    <t>FUEL_EMI.ktCO2.LV.NFM.SEC_ALU.SEC_PROCESSING.THERM.RFO</t>
  </si>
  <si>
    <t>FUEL_EMI.ktCO2.LV.NFM.SEC_ALU.SEC_PROCESSING.THERM.NG_BIOGAS</t>
  </si>
  <si>
    <t>FUEL_EMI.ktCO2.LV.NFM.SEC_ALU.SEC_PROCESSING.ELEC.ELEC</t>
  </si>
  <si>
    <t>FUEL_EMI.ktCO2.LV.NFM.SEC_ALU.SEC_FINISHING.THERM.TOTAL</t>
  </si>
  <si>
    <t>FUEL_EMI.ktCO2.LV.NFM.SEC_ALU.SEC_FINISHING.THERM.LPG</t>
  </si>
  <si>
    <t>FUEL_EMI.ktCO2.LV.NFM.SEC_ALU.SEC_FINISHING.THERM.DIESEL_LIQBIO</t>
  </si>
  <si>
    <t>FUEL_EMI.ktCO2.LV.NFM.SEC_ALU.SEC_FINISHING.THERM.NG_BIOGAS</t>
  </si>
  <si>
    <t>FUEL_EMI.ktCO2.LV.NFM.SEC_ALU.SEC_FINISHING_STEAM.TOTAL.TOTAL</t>
  </si>
  <si>
    <t>FUEL_EMI.ktCO2.LV.NFM.SEC_ALU.SEC_FINISHING_STEAM.STEAM.SOLIDS</t>
  </si>
  <si>
    <t>FUEL_EMI.ktCO2.LV.NFM.SEC_ALU.SEC_FINISHING_STEAM.STEAM.RFG</t>
  </si>
  <si>
    <t>FUEL_EMI.ktCO2.LV.NFM.SEC_ALU.SEC_FINISHING_STEAM.STEAM.LPG</t>
  </si>
  <si>
    <t>FUEL_EMI.ktCO2.LV.NFM.SEC_ALU.SEC_FINISHING_STEAM.STEAM.DIESEL_LIQBIO</t>
  </si>
  <si>
    <t>FUEL_EMI.ktCO2.LV.NFM.SEC_ALU.SEC_FINISHING_STEAM.STEAM.RFO</t>
  </si>
  <si>
    <t>FUEL_EMI.ktCO2.LV.NFM.SEC_ALU.SEC_FINISHING_STEAM.STEAM.OTHER</t>
  </si>
  <si>
    <t>FUEL_EMI.ktCO2.LV.NFM.SEC_ALU.SEC_FINISHING_STEAM.STEAM.NG_BIOGAS</t>
  </si>
  <si>
    <t>FUEL_EMI.ktCO2.LV.NFM.SEC_ALU.SEC_FINISHING_STEAM.STEAM.DERIVED</t>
  </si>
  <si>
    <t>FUEL_EMI.ktCO2.LV.NFM.SEC_ALU.SEC_FINISHING_STEAM.STEAM.BIOMASS_WASTE</t>
  </si>
  <si>
    <t>FUEL_EMI.ktCO2.LV.NFM.SEC_ALU.SEC_FINISHING_STEAM.STEAM.STEAM_DISTR</t>
  </si>
  <si>
    <t>FUEL_EMI.ktCO2.LV.NFM.SEC_ALU.SEC_FINISHING.ELEC.ELEC</t>
  </si>
  <si>
    <t>FUEL_EMI.ktCO2.LV.NFM.OTHER_NFM.LIGHT.GENERIC.ELEC</t>
  </si>
  <si>
    <t>FUEL_EMI.ktCO2.LV.NFM.OTHER_NFM.AIRCOMP.GENERIC.ELEC</t>
  </si>
  <si>
    <t>FUEL_EMI.ktCO2.LV.NFM.OTHER_NFM.MOTOR.GENERIC.ELEC</t>
  </si>
  <si>
    <t>FUEL_EMI.ktCO2.LV.NFM.OTHER_NFM.FANS.GENERIC.ELEC</t>
  </si>
  <si>
    <t>FUEL_EMI.ktCO2.LV.NFM.OTHER_NFM.LOW_ENTH.TOTAL.TOTAL</t>
  </si>
  <si>
    <t>FUEL_EMI.ktCO2.LV.NFM.OTHER_NFM.LOW_ENTH.THERM.DIESEL_LIQBIO</t>
  </si>
  <si>
    <t>FUEL_EMI.ktCO2.LV.NFM.OTHER_NFM.LOW_ENTH.THERM.NG_BIOGAS</t>
  </si>
  <si>
    <t>FUEL_EMI.ktCO2.LV.NFM.OTHER_NFM.LOW_ENTH.THERM.SOLAR_GEO</t>
  </si>
  <si>
    <t>FUEL_EMI.ktCO2.LV.NFM.OTHER_NFM.LOW_ENTH.HP.AMBIENT</t>
  </si>
  <si>
    <t>FUEL_EMI.ktCO2.LV.NFM.OTHER_NFM.LOW_ENTH.THERM.ELEC</t>
  </si>
  <si>
    <t>FUEL_EMI.ktCO2.LV.NFM.OTHER_NFM.OTH_PRODUCTION.TOTAL.TOTAL</t>
  </si>
  <si>
    <t>FUEL_EMI.ktCO2.LV.NFM.OTHER_NFM.OTH_PRODUCTION.THERM.TOTAL</t>
  </si>
  <si>
    <t>FUEL_EMI.ktCO2.LV.NFM.OTHER_NFM.OTH_PRODUCTION.THERM.SOLIDS</t>
  </si>
  <si>
    <t>FUEL_EMI.ktCO2.LV.NFM.OTHER_NFM.OTH_PRODUCTION.THERM.LPG</t>
  </si>
  <si>
    <t>FUEL_EMI.ktCO2.LV.NFM.OTHER_NFM.OTH_PRODUCTION.THERM.DIESEL_LIQBIO</t>
  </si>
  <si>
    <t>FUEL_EMI.ktCO2.LV.NFM.OTHER_NFM.OTH_PRODUCTION.THERM.RFO</t>
  </si>
  <si>
    <t>FUEL_EMI.ktCO2.LV.NFM.OTHER_NFM.OTH_PRODUCTION.THERM.NG_BIOGAS</t>
  </si>
  <si>
    <t>FUEL_EMI.ktCO2.LV.NFM.OTHER_NFM.OTH_PRODUCTION.ELEC.ELEC</t>
  </si>
  <si>
    <t>FUEL_EMI.ktCO2.LV.NFM.OTHER_NFM.OTH_PROCESSING.TOTAL.TOTAL</t>
  </si>
  <si>
    <t>FUEL_EMI.ktCO2.LV.NFM.OTHER_NFM.OTH_PROCESSING.THERM.TOTAL</t>
  </si>
  <si>
    <t>FUEL_EMI.ktCO2.LV.NFM.OTHER_NFM.OTH_PROCESSING.THERM.LPG</t>
  </si>
  <si>
    <t>FUEL_EMI.ktCO2.LV.NFM.OTHER_NFM.OTH_PROCESSING.THERM.DIESEL_LIQBIO</t>
  </si>
  <si>
    <t>FUEL_EMI.ktCO2.LV.NFM.OTHER_NFM.OTH_PROCESSING.THERM.RFO</t>
  </si>
  <si>
    <t>FUEL_EMI.ktCO2.LV.NFM.OTHER_NFM.OTH_PROCESSING.THERM.NG_BIOGAS</t>
  </si>
  <si>
    <t>FUEL_EMI.ktCO2.LV.NFM.OTHER_NFM.OTH_PROCESSING.ELEC.ELEC</t>
  </si>
  <si>
    <t>FUEL_EMI.ktCO2.LV.NFM.OTHER_NFM.OTH_FINISHING.THERM.TOTAL</t>
  </si>
  <si>
    <t>FUEL_EMI.ktCO2.LV.NFM.OTHER_NFM.OTH_FINISHING.THERM.LPG</t>
  </si>
  <si>
    <t>FUEL_EMI.ktCO2.LV.NFM.OTHER_NFM.OTH_FINISHING.THERM.DIESEL_LIQBIO</t>
  </si>
  <si>
    <t>FUEL_EMI.ktCO2.LV.NFM.OTHER_NFM.OTH_FINISHING.THERM.NG_BIOGAS</t>
  </si>
  <si>
    <t>FUEL_EMI.ktCO2.LV.NFM.OTHER_NFM.OTH_FINISHING_STEAM.TOTAL.TOTAL</t>
  </si>
  <si>
    <t>FUEL_EMI.ktCO2.LV.NFM.OTHER_NFM.OTH_FINISHING_STEAM.STEAM.SOLIDS</t>
  </si>
  <si>
    <t>FUEL_EMI.ktCO2.LV.NFM.OTHER_NFM.OTH_FINISHING_STEAM.STEAM.RFG</t>
  </si>
  <si>
    <t>FUEL_EMI.ktCO2.LV.NFM.OTHER_NFM.OTH_FINISHING_STEAM.STEAM.LPG</t>
  </si>
  <si>
    <t>FUEL_EMI.ktCO2.LV.NFM.OTHER_NFM.OTH_FINISHING_STEAM.STEAM.DIESEL_LIQBIO</t>
  </si>
  <si>
    <t>FUEL_EMI.ktCO2.LV.NFM.OTHER_NFM.OTH_FINISHING_STEAM.STEAM.RFO</t>
  </si>
  <si>
    <t>FUEL_EMI.ktCO2.LV.NFM.OTHER_NFM.OTH_FINISHING_STEAM.STEAM.OTHER</t>
  </si>
  <si>
    <t>FUEL_EMI.ktCO2.LV.NFM.OTHER_NFM.OTH_FINISHING_STEAM.STEAM.NG_BIOGAS</t>
  </si>
  <si>
    <t>FUEL_EMI.ktCO2.LV.NFM.OTHER_NFM.OTH_FINISHING_STEAM.STEAM.DERIVED</t>
  </si>
  <si>
    <t>FUEL_EMI.ktCO2.LV.NFM.OTHER_NFM.OTH_FINISHING_STEAM.STEAM.BIOMASS_WASTE</t>
  </si>
  <si>
    <t>FUEL_EMI.ktCO2.LV.NFM.OTHER_NFM.OTH_FINISHING_STEAM.STEAM.STEAM_DISTR</t>
  </si>
  <si>
    <t>FUEL_EMI.ktCO2.LV.NFM.OTHER_NFM.OTH_FINISHING.ELEC.ELEC</t>
  </si>
  <si>
    <t>PROCESS_EMI.ktCO2.LV.NFM.OTHER_NFM</t>
  </si>
  <si>
    <t>Aluminium - primary production (without process emissions)</t>
  </si>
  <si>
    <t>Other non-ferrous metals (without process emissions)</t>
  </si>
  <si>
    <t>Basic and other chemicals</t>
  </si>
  <si>
    <t>VA.Meuro2015.LV.CHI.BASIC_CHEM</t>
  </si>
  <si>
    <t>VA.Meuro2015.LV.CHI.OTHER_CHEM</t>
  </si>
  <si>
    <t>VA.Meuro2015.LV.CHI.PHARM</t>
  </si>
  <si>
    <t>Basic chemicals (kt ethylene eq.)</t>
  </si>
  <si>
    <t>OUTPUT.kt.LV.CHI.BASIC_CHEM</t>
  </si>
  <si>
    <t>Other chemicals (kt ethylene eq.)</t>
  </si>
  <si>
    <t>OUTPUT.kt.LV.CHI.OTHER_CHEM</t>
  </si>
  <si>
    <t>Pharmaceutical products etc. (kt ethylene eq.)</t>
  </si>
  <si>
    <t>OUTPUT.kt.LV.CHI.PHARM</t>
  </si>
  <si>
    <t>CAP.kt.LV.CHI.BASIC_CHEM</t>
  </si>
  <si>
    <t>CAP.kt.LV.CHI.OTHER_CHEM</t>
  </si>
  <si>
    <t>CAP.kt.LV.CHI.PHARM</t>
  </si>
  <si>
    <t>NEWCAP.kt.LV.CHI.BASIC_CHEM</t>
  </si>
  <si>
    <t>NEWCAP.kt.LV.CHI.OTHER_CHEM</t>
  </si>
  <si>
    <t>NEWCAP.kt.LV.CHI.PHARM</t>
  </si>
  <si>
    <t>FEC.ktoe.LV.CHI.TOTAL.TOTAL.TOTAL.TOTAL</t>
  </si>
  <si>
    <t>FEC.ktoe.LV.CHI.TOTAL.TOTAL.TOTAL.SOLIDS</t>
  </si>
  <si>
    <t>FEC.ktoe.LV.CHI.TOTAL.TOTAL.TOTAL.RFG</t>
  </si>
  <si>
    <t>FEC.ktoe.LV.CHI.TOTAL.TOTAL.TOTAL.LPG</t>
  </si>
  <si>
    <t>FEC.ktoe.LV.CHI.TOTAL.TOTAL.TOTAL.DIESEL</t>
  </si>
  <si>
    <t>FEC.ktoe.LV.CHI.TOTAL.TOTAL.TOTAL.RFO</t>
  </si>
  <si>
    <t>FEC.ktoe.LV.CHI.TOTAL.TOTAL.TOTAL.OTHER</t>
  </si>
  <si>
    <t>FEC.ktoe.LV.CHI.TOTAL.TOTAL.TOTAL.NG</t>
  </si>
  <si>
    <t>FEC.ktoe.LV.CHI.TOTAL.TOTAL.TOTAL.DERIVED</t>
  </si>
  <si>
    <t>FEC.ktoe.LV.CHI.TOTAL.TOTAL.TOTAL.BIOMASS_WASTE</t>
  </si>
  <si>
    <t>FEC.ktoe.LV.CHI.TOTAL.TOTAL.TOTAL.BIOGAS</t>
  </si>
  <si>
    <t>FEC.ktoe.LV.CHI.TOTAL.TOTAL.TOTAL.LIQBIO</t>
  </si>
  <si>
    <t>FEC.ktoe.LV.CHI.TOTAL.TOTAL.TOTAL.SOLAR</t>
  </si>
  <si>
    <t>FEC.ktoe.LV.CHI.TOTAL.TOTAL.TOTAL.GEO</t>
  </si>
  <si>
    <t>FEC.ktoe.LV.CHI.TOTAL.TOTAL.TOTAL.AMBIENT</t>
  </si>
  <si>
    <t>FEC.ktoe.LV.CHI.TOTAL.TOTAL.TOTAL.STEAM_DISTR</t>
  </si>
  <si>
    <t>FEC.ktoe.LV.CHI.TOTAL.TOTAL.TOTAL.ELEC</t>
  </si>
  <si>
    <t>Non-energy use in the Chemical industry (ktoe)</t>
  </si>
  <si>
    <t>NONENERGY.ktoe.LV.CHI.TOTAL.TOTAL.TOTAL.TOTAL</t>
  </si>
  <si>
    <t>NONENERGY.ktoe.LV.CHI.TOTAL.TOTAL.TOTAL.SOLIDS</t>
  </si>
  <si>
    <t>NONENERGY.ktoe.LV.CHI.TOTAL.TOTAL.TOTAL.RFG</t>
  </si>
  <si>
    <t>NONENERGY.ktoe.LV.CHI.TOTAL.TOTAL.TOTAL.LPG</t>
  </si>
  <si>
    <t>NONENERGY.ktoe.LV.CHI.TOTAL.TOTAL.TOTAL.DIESEL</t>
  </si>
  <si>
    <t>NONENERGY.ktoe.LV.CHI.TOTAL.TOTAL.TOTAL.RFO</t>
  </si>
  <si>
    <t>NONENERGY.ktoe.LV.CHI.TOTAL.TOTAL.TOTAL.OTHER</t>
  </si>
  <si>
    <t>NONENERGY.ktoe.LV.CHI.TOTAL.TOTAL.TOTAL.NAPHTHA</t>
  </si>
  <si>
    <t>NONENERGY.ktoe.LV.CHI.TOTAL.TOTAL.TOTAL.NG_BIOGAS</t>
  </si>
  <si>
    <t>NONENERGY.ktoe.LV.CHI.TOTAL.TOTAL.TOTAL.DERIVED</t>
  </si>
  <si>
    <t>NONENERGY.ktoe.LV.CHI.TOTAL.TOTAL.TOTAL.BIOMASS_WASTE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</si>
  <si>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</si>
  <si>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</si>
  <si>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</si>
  <si>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</si>
  <si>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</si>
  <si>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FEC.ktoe.LV.CHI.BASIC_CHEM.LIGHT.GENERIC.ELEC</t>
  </si>
  <si>
    <t>FEC.ktoe.LV.CHI.BASIC_CHEM.AIRCOMP.GENERIC.ELEC</t>
  </si>
  <si>
    <t>FEC.ktoe.LV.CHI.BASIC_CHEM.MOTOR.GENERIC.ELEC</t>
  </si>
  <si>
    <t>FEC.ktoe.LV.CHI.BASIC_CHEM.FANS.GENERIC.ELEC</t>
  </si>
  <si>
    <t>FEC.ktoe.LV.CHI.BASIC_CHEM.LOW_ENTH.TOTAL.TOTAL</t>
  </si>
  <si>
    <t>FEC.ktoe.LV.CHI.BASIC_CHEM.LOW_ENTH.THERM.DIESEL_LIQBIO</t>
  </si>
  <si>
    <t>FEC.ktoe.LV.CHI.BASIC_CHEM.LOW_ENTH.THERM.NG_BIOGAS</t>
  </si>
  <si>
    <t>FEC.ktoe.LV.CHI.BASIC_CHEM.LOW_ENTH.THERM.SOLAR_GEO</t>
  </si>
  <si>
    <t>FEC.ktoe.LV.CHI.BASIC_CHEM.LOW_ENTH.HP.AMBIENT</t>
  </si>
  <si>
    <t>FEC.ktoe.LV.CHI.BASIC_CHEM.LOW_ENTH.THERM.ELEC</t>
  </si>
  <si>
    <t>Chemicals: Feedstock (energy used as raw material)</t>
  </si>
  <si>
    <t>Chemicals: Steam processing</t>
  </si>
  <si>
    <t>FEC.ktoe.LV.CHI.BASIC_CHEM.PROCESSING.TOTAL.TOTAL</t>
  </si>
  <si>
    <t>FEC.ktoe.LV.CHI.BASIC_CHEM.PROCESSING.STEAM.SOLIDS</t>
  </si>
  <si>
    <t>FEC.ktoe.LV.CHI.BASIC_CHEM.PROCESSING.STEAM.RFG</t>
  </si>
  <si>
    <t>FEC.ktoe.LV.CHI.BASIC_CHEM.PROCESSING.STEAM.LPG</t>
  </si>
  <si>
    <t>FEC.ktoe.LV.CHI.BASIC_CHEM.PROCESSING.STEAM.DIESEL_LIQBIO</t>
  </si>
  <si>
    <t>FEC.ktoe.LV.CHI.BASIC_CHEM.PROCESSING.STEAM.RFO</t>
  </si>
  <si>
    <t>FEC.ktoe.LV.CHI.BASIC_CHEM.PROCESSING.STEAM.OTHER</t>
  </si>
  <si>
    <t>FEC.ktoe.LV.CHI.BASIC_CHEM.PROCESSING.STEAM.NG_BIOGAS</t>
  </si>
  <si>
    <t>FEC.ktoe.LV.CHI.BASIC_CHEM.PROCESSING.STEAM.DERIVED</t>
  </si>
  <si>
    <t>FEC.ktoe.LV.CHI.BASIC_CHEM.PROCESSING.STEAM.BIOMASS_WASTE</t>
  </si>
  <si>
    <t>FEC.ktoe.LV.CHI.BASIC_CHEM.PROCESSING.STEAM.STEAM_DISTR</t>
  </si>
  <si>
    <t>Chemicals: Furnaces</t>
  </si>
  <si>
    <t>FEC.ktoe.LV.CHI.BASIC_CHEM.PROC_HEAT.TOTAL.TOTAL</t>
  </si>
  <si>
    <t>Chemicals: Furnaces - Thermal</t>
  </si>
  <si>
    <t>FEC.ktoe.LV.CHI.BASIC_CHEM.PROC_HEAT.THERM.TOTAL</t>
  </si>
  <si>
    <t>FEC.ktoe.LV.CHI.BASIC_CHEM.PROC_HEAT.THERM.SOLIDS</t>
  </si>
  <si>
    <t>FEC.ktoe.LV.CHI.BASIC_CHEM.PROC_HEAT.THERM.LPG</t>
  </si>
  <si>
    <t>FEC.ktoe.LV.CHI.BASIC_CHEM.PROC_HEAT.THERM.DIESEL_LIQBIO</t>
  </si>
  <si>
    <t>FEC.ktoe.LV.CHI.BASIC_CHEM.PROC_HEAT.THERM.RFO</t>
  </si>
  <si>
    <t>FEC.ktoe.LV.CHI.BASIC_CHEM.PROC_HEAT.THERM.NG_BIOGAS</t>
  </si>
  <si>
    <t>Chemicals: Furnaces - Electric</t>
  </si>
  <si>
    <t>FEC.ktoe.LV.CHI.BASIC_CHEM.PROC_HEAT.ELEC.ELEC</t>
  </si>
  <si>
    <t>Chemicals: Process cooling</t>
  </si>
  <si>
    <t>Chemicals: Process cooling - Natural gas and biogas</t>
  </si>
  <si>
    <t>FEC.ktoe.LV.CHI.BASIC_CHEM.PROC_COOL.THERM.NG_BIOGAS</t>
  </si>
  <si>
    <t>Chemicals: Process cooling - Steam</t>
  </si>
  <si>
    <t>FEC.ktoe.LV.CHI.BASIC_CHEM.PROC_COOL_STEAM.TOTAL.TOTAL</t>
  </si>
  <si>
    <t>FEC.ktoe.LV.CHI.BASIC_CHEM.PROC_COOL_STEAM.STEAM.SOLIDS</t>
  </si>
  <si>
    <t>FEC.ktoe.LV.CHI.BASIC_CHEM.PROC_COOL_STEAM.STEAM.RFG</t>
  </si>
  <si>
    <t>FEC.ktoe.LV.CHI.BASIC_CHEM.PROC_COOL_STEAM.STEAM.LPG</t>
  </si>
  <si>
    <t>FEC.ktoe.LV.CHI.BASIC_CHEM.PROC_COOL_STEAM.STEAM.DIESEL_LIQBIO</t>
  </si>
  <si>
    <t>FEC.ktoe.LV.CHI.BASIC_CHEM.PROC_COOL_STEAM.STEAM.RFO</t>
  </si>
  <si>
    <t>FEC.ktoe.LV.CHI.BASIC_CHEM.PROC_COOL_STEAM.STEAM.OTHER</t>
  </si>
  <si>
    <t>FEC.ktoe.LV.CHI.BASIC_CHEM.PROC_COOL_STEAM.STEAM.NG_BIOGAS</t>
  </si>
  <si>
    <t>FEC.ktoe.LV.CHI.BASIC_CHEM.PROC_COOL_STEAM.STEAM.DERIVED</t>
  </si>
  <si>
    <t>FEC.ktoe.LV.CHI.BASIC_CHEM.PROC_COOL_STEAM.STEAM.BIOMASS_WASTE</t>
  </si>
  <si>
    <t>FEC.ktoe.LV.CHI.BASIC_CHEM.PROC_COOL_STEAM.STEAM.STEAM_DISTR</t>
  </si>
  <si>
    <t>Chemicals: Process cooling - Electric</t>
  </si>
  <si>
    <t>FEC.ktoe.LV.CHI.BASIC_CHEM.PROC_COOL.ELEC.ELEC</t>
  </si>
  <si>
    <t>Chemicals: Generic electric process</t>
  </si>
  <si>
    <t>FEC.ktoe.LV.CHI.BASIC_CHEM.GENERIC.MECH.ELEC</t>
  </si>
  <si>
    <t>FEC.ktoe.LV.CHI.OTHER_CHEM.TOTAL.TOTAL.TOTAL</t>
  </si>
  <si>
    <t>FEC.ktoe.LV.CHI.OTHER_CHEM.LIGHT.GENERIC.ELEC</t>
  </si>
  <si>
    <t>FEC.ktoe.LV.CHI.OTHER_CHEM.AIRCOMP.GENERIC.ELEC</t>
  </si>
  <si>
    <t>FEC.ktoe.LV.CHI.OTHER_CHEM.MOTOR.GENERIC.ELEC</t>
  </si>
  <si>
    <t>FEC.ktoe.LV.CHI.OTHER_CHEM.FANS.GENERIC.ELEC</t>
  </si>
  <si>
    <t>FEC.ktoe.LV.CHI.OTHER_CHEM.LOW_ENTH.TOTAL.TOTAL</t>
  </si>
  <si>
    <t>FEC.ktoe.LV.CHI.OTHER_CHEM.LOW_ENTH.THERM.DIESEL_LIQBIO</t>
  </si>
  <si>
    <t>FEC.ktoe.LV.CHI.OTHER_CHEM.LOW_ENTH.THERM.NG_BIOGAS</t>
  </si>
  <si>
    <t>FEC.ktoe.LV.CHI.OTHER_CHEM.LOW_ENTH.THERM.SOLAR_GEO</t>
  </si>
  <si>
    <t>FEC.ktoe.LV.CHI.OTHER_CHEM.LOW_ENTH.HP.AMBIENT</t>
  </si>
  <si>
    <t>FEC.ktoe.LV.CHI.OTHER_CHEM.LOW_ENTH.THERM.ELEC</t>
  </si>
  <si>
    <t>Chemicals: High-enthalpy heat processing</t>
  </si>
  <si>
    <t>High-enthalpy heat processing - Steam</t>
  </si>
  <si>
    <t>FEC.ktoe.LV.CHI.OTHER_CHEM.PROCESSING_STEAM.TOTAL.TOTAL</t>
  </si>
  <si>
    <t>FEC.ktoe.LV.CHI.OTHER_CHEM.PROCESSING_STEAM.STEAM.SOLIDS</t>
  </si>
  <si>
    <t>FEC.ktoe.LV.CHI.OTHER_CHEM.PROCESSING_STEAM.STEAM.RFG</t>
  </si>
  <si>
    <t>FEC.ktoe.LV.CHI.OTHER_CHEM.PROCESSING_STEAM.STEAM.LPG</t>
  </si>
  <si>
    <t>FEC.ktoe.LV.CHI.OTHER_CHEM.PROCESSING_STEAM.STEAM.DIESEL_LIQBIO</t>
  </si>
  <si>
    <t>FEC.ktoe.LV.CHI.OTHER_CHEM.PROCESSING_STEAM.STEAM.RFO</t>
  </si>
  <si>
    <t>FEC.ktoe.LV.CHI.OTHER_CHEM.PROCESSING_STEAM.STEAM.OTHER</t>
  </si>
  <si>
    <t>FEC.ktoe.LV.CHI.OTHER_CHEM.PROCESSING_STEAM.STEAM.NG_BIOGAS</t>
  </si>
  <si>
    <t>FEC.ktoe.LV.CHI.OTHER_CHEM.PROCESSING_STEAM.STEAM.DERIVED</t>
  </si>
  <si>
    <t>FEC.ktoe.LV.CHI.OTHER_CHEM.PROCESSING_STEAM.STEAM.BIOMASS_WASTE</t>
  </si>
  <si>
    <t>FEC.ktoe.LV.CHI.OTHER_CHEM.PROCESSING_STEAM.STEAM.STEAM_DISTR</t>
  </si>
  <si>
    <t>High-enthalpy heat processing - Electric (microwave)</t>
  </si>
  <si>
    <t>FEC.ktoe.LV.CHI.OTHER_CHEM.PROCESSING.MICROW.ELEC</t>
  </si>
  <si>
    <t>FEC.ktoe.LV.CHI.OTHER_CHEM.PROC_HEAT.TOTAL.TOTAL</t>
  </si>
  <si>
    <t>FEC.ktoe.LV.CHI.OTHER_CHEM.PROC_HEAT.THERM.TOTAL</t>
  </si>
  <si>
    <t>FEC.ktoe.LV.CHI.OTHER_CHEM.PROC_HEAT.THERM.SOLIDS</t>
  </si>
  <si>
    <t>FEC.ktoe.LV.CHI.OTHER_CHEM.PROC_HEAT.THERM.LPG</t>
  </si>
  <si>
    <t>FEC.ktoe.LV.CHI.OTHER_CHEM.PROC_HEAT.THERM.DIESEL_LIQBIO</t>
  </si>
  <si>
    <t>FEC.ktoe.LV.CHI.OTHER_CHEM.PROC_HEAT.THERM.RFO</t>
  </si>
  <si>
    <t>FEC.ktoe.LV.CHI.OTHER_CHEM.PROC_HEAT.THERM.NG_BIOGAS</t>
  </si>
  <si>
    <t>FEC.ktoe.LV.CHI.OTHER_CHEM.PROC_HEAT.ELEC.ELEC</t>
  </si>
  <si>
    <t>FEC.ktoe.LV.CHI.OTHER_CHEM.PROC_COOL.THERM.NG_BIOGAS</t>
  </si>
  <si>
    <t>FEC.ktoe.LV.CHI.OTHER_CHEM.PROC_COOL_STEAM.TOTAL.TOTAL</t>
  </si>
  <si>
    <t>FEC.ktoe.LV.CHI.OTHER_CHEM.PROC_COOL_STEAM.STEAM.SOLIDS</t>
  </si>
  <si>
    <t>FEC.ktoe.LV.CHI.OTHER_CHEM.PROC_COOL_STEAM.STEAM.RFG</t>
  </si>
  <si>
    <t>FEC.ktoe.LV.CHI.OTHER_CHEM.PROC_COOL_STEAM.STEAM.LPG</t>
  </si>
  <si>
    <t>FEC.ktoe.LV.CHI.OTHER_CHEM.PROC_COOL_STEAM.STEAM.DIESEL_LIQBIO</t>
  </si>
  <si>
    <t>FEC.ktoe.LV.CHI.OTHER_CHEM.PROC_COOL_STEAM.STEAM.RFO</t>
  </si>
  <si>
    <t>FEC.ktoe.LV.CHI.OTHER_CHEM.PROC_COOL_STEAM.STEAM.OTHER</t>
  </si>
  <si>
    <t>FEC.ktoe.LV.CHI.OTHER_CHEM.PROC_COOL_STEAM.STEAM.NG_BIOGAS</t>
  </si>
  <si>
    <t>FEC.ktoe.LV.CHI.OTHER_CHEM.PROC_COOL_STEAM.STEAM.DERIVED</t>
  </si>
  <si>
    <t>FEC.ktoe.LV.CHI.OTHER_CHEM.PROC_COOL_STEAM.STEAM.BIOMASS_WASTE</t>
  </si>
  <si>
    <t>FEC.ktoe.LV.CHI.OTHER_CHEM.PROC_COOL_STEAM.STEAM.STEAM_DISTR</t>
  </si>
  <si>
    <t>FEC.ktoe.LV.CHI.OTHER_CHEM.PROC_COOL.ELEC.ELEC</t>
  </si>
  <si>
    <t>FEC.ktoe.LV.CHI.OTHER_CHEM.GENERIC.MECH.ELEC</t>
  </si>
  <si>
    <t>FEC.ktoe.LV.CHI.PHARM.TOTAL.TOTAL.TOTAL</t>
  </si>
  <si>
    <t>FEC.ktoe.LV.CHI.PHARM.LIGHT.GENERIC.ELEC</t>
  </si>
  <si>
    <t>FEC.ktoe.LV.CHI.PHARM.AIRCOMP.GENERIC.ELEC</t>
  </si>
  <si>
    <t>FEC.ktoe.LV.CHI.PHARM.MOTOR.GENERIC.ELEC</t>
  </si>
  <si>
    <t>FEC.ktoe.LV.CHI.PHARM.FANS.GENERIC.ELEC</t>
  </si>
  <si>
    <t>FEC.ktoe.LV.CHI.PHARM.LOW_ENTH.TOTAL.TOTAL</t>
  </si>
  <si>
    <t>FEC.ktoe.LV.CHI.PHARM.LOW_ENTH.THERM.DIESEL_LIQBIO</t>
  </si>
  <si>
    <t>FEC.ktoe.LV.CHI.PHARM.LOW_ENTH.THERM.NG_BIOGAS</t>
  </si>
  <si>
    <t>FEC.ktoe.LV.CHI.PHARM.LOW_ENTH.THERM.SOLAR_GEO</t>
  </si>
  <si>
    <t>FEC.ktoe.LV.CHI.PHARM.LOW_ENTH.HP.AMBIENT</t>
  </si>
  <si>
    <t>FEC.ktoe.LV.CHI.PHARM.LOW_ENTH.THERM.ELEC</t>
  </si>
  <si>
    <t>FEC.ktoe.LV.CHI.PHARM.PROCESSING_STEAM.TOTAL.TOTAL</t>
  </si>
  <si>
    <t>FEC.ktoe.LV.CHI.PHARM.PROCESSING_STEAM.STEAM.SOLIDS</t>
  </si>
  <si>
    <t>FEC.ktoe.LV.CHI.PHARM.PROCESSING_STEAM.STEAM.RFG</t>
  </si>
  <si>
    <t>FEC.ktoe.LV.CHI.PHARM.PROCESSING_STEAM.STEAM.LPG</t>
  </si>
  <si>
    <t>FEC.ktoe.LV.CHI.PHARM.PROCESSING_STEAM.STEAM.DIESEL_LIQBIO</t>
  </si>
  <si>
    <t>FEC.ktoe.LV.CHI.PHARM.PROCESSING_STEAM.STEAM.RFO</t>
  </si>
  <si>
    <t>FEC.ktoe.LV.CHI.PHARM.PROCESSING_STEAM.STEAM.OTHER</t>
  </si>
  <si>
    <t>FEC.ktoe.LV.CHI.PHARM.PROCESSING_STEAM.STEAM.NG_BIOGAS</t>
  </si>
  <si>
    <t>FEC.ktoe.LV.CHI.PHARM.PROCESSING_STEAM.STEAM.DERIVED</t>
  </si>
  <si>
    <t>FEC.ktoe.LV.CHI.PHARM.PROCESSING_STEAM.STEAM.BIOMASS_WASTE</t>
  </si>
  <si>
    <t>FEC.ktoe.LV.CHI.PHARM.PROCESSING_STEAM.STEAM.STEAM_DISTR</t>
  </si>
  <si>
    <t>FEC.ktoe.LV.CHI.PHARM.PROCESSING.MICROW.ELEC</t>
  </si>
  <si>
    <t>FEC.ktoe.LV.CHI.PHARM.PROC_HEAT.TOTAL.TOTAL</t>
  </si>
  <si>
    <t>FEC.ktoe.LV.CHI.PHARM.PROC_HEAT.THERM.TOTAL</t>
  </si>
  <si>
    <t>FEC.ktoe.LV.CHI.PHARM.PROC_HEAT.THERM.SOLIDS</t>
  </si>
  <si>
    <t>FEC.ktoe.LV.CHI.PHARM.PROC_HEAT.THERM.LPG</t>
  </si>
  <si>
    <t>FEC.ktoe.LV.CHI.PHARM.PROC_HEAT.THERM.DIESEL_LIQBIO</t>
  </si>
  <si>
    <t>FEC.ktoe.LV.CHI.PHARM.PROC_HEAT.THERM.RFO</t>
  </si>
  <si>
    <t>FEC.ktoe.LV.CHI.PHARM.PROC_HEAT.THERM.NG_BIOGAS</t>
  </si>
  <si>
    <t>FEC.ktoe.LV.CHI.PHARM.PROC_HEAT.ELEC.ELEC</t>
  </si>
  <si>
    <t>FEC.ktoe.LV.CHI.PHARM.PROC_COOL.THERM.NG_BIOGAS</t>
  </si>
  <si>
    <t>FEC.ktoe.LV.CHI.PHARM.PROC_COOL_STEAM.TOTAL.TOTAL</t>
  </si>
  <si>
    <t>FEC.ktoe.LV.CHI.PHARM.PROC_COOL_STEAM.STEAM.SOLIDS</t>
  </si>
  <si>
    <t>FEC.ktoe.LV.CHI.PHARM.PROC_COOL_STEAM.STEAM.RFG</t>
  </si>
  <si>
    <t>FEC.ktoe.LV.CHI.PHARM.PROC_COOL_STEAM.STEAM.LPG</t>
  </si>
  <si>
    <t>FEC.ktoe.LV.CHI.PHARM.PROC_COOL_STEAM.STEAM.DIESEL_LIQBIO</t>
  </si>
  <si>
    <t>FEC.ktoe.LV.CHI.PHARM.PROC_COOL_STEAM.STEAM.RFO</t>
  </si>
  <si>
    <t>FEC.ktoe.LV.CHI.PHARM.PROC_COOL_STEAM.STEAM.OTHER</t>
  </si>
  <si>
    <t>FEC.ktoe.LV.CHI.PHARM.PROC_COOL_STEAM.STEAM.NG_BIOGAS</t>
  </si>
  <si>
    <t>FEC.ktoe.LV.CHI.PHARM.PROC_COOL_STEAM.STEAM.DERIVED</t>
  </si>
  <si>
    <t>FEC.ktoe.LV.CHI.PHARM.PROC_COOL_STEAM.STEAM.BIOMASS_WASTE</t>
  </si>
  <si>
    <t>FEC.ktoe.LV.CHI.PHARM.PROC_COOL_STEAM.STEAM.STEAM_DISTR</t>
  </si>
  <si>
    <t>FEC.ktoe.LV.CHI.PHARM.PROC_COOL.ELEC.ELEC</t>
  </si>
  <si>
    <t>FEC.ktoe.LV.CHI.PHARM.GENERIC.MECH.ELEC</t>
  </si>
  <si>
    <t>Chemicals: Process cooling - Natural gas</t>
  </si>
  <si>
    <t>UED.ktoe.LV.CHI.BASIC_CHEM.LIGHT.GENERIC.ELEC</t>
  </si>
  <si>
    <t>UED.ktoe.LV.CHI.BASIC_CHEM.AIRCOMP.GENERIC.ELEC</t>
  </si>
  <si>
    <t>UED.ktoe.LV.CHI.BASIC_CHEM.MOTOR.GENERIC.ELEC</t>
  </si>
  <si>
    <t>UED.ktoe.LV.CHI.BASIC_CHEM.FANS.GENERIC.ELEC</t>
  </si>
  <si>
    <t>UED.ktoe.LV.CHI.BASIC_CHEM.LOW_ENTH.TOTAL.TOTAL</t>
  </si>
  <si>
    <t>UED.ktoe.LV.CHI.BASIC_CHEM.LOW_ENTH.THERM.DIESEL_LIQBIO</t>
  </si>
  <si>
    <t>UED.ktoe.LV.CHI.BASIC_CHEM.LOW_ENTH.THERM.NG_BIOGAS</t>
  </si>
  <si>
    <t>UED.ktoe.LV.CHI.BASIC_CHEM.LOW_ENTH.THERM.SOLAR_GEO</t>
  </si>
  <si>
    <t>UED.ktoe.LV.CHI.BASIC_CHEM.LOW_ENTH.HP.AMBIENT</t>
  </si>
  <si>
    <t>UED.ktoe.LV.CHI.BASIC_CHEM.LOW_ENTH.THERM.ELEC</t>
  </si>
  <si>
    <t>UED.ktoe.LV.CHI.BASIC_CHEM.PROCESSING.TOTAL.TOTAL</t>
  </si>
  <si>
    <t>UED.ktoe.LV.CHI.BASIC_CHEM.PROCESSING.STEAM.SOLIDS</t>
  </si>
  <si>
    <t>UED.ktoe.LV.CHI.BASIC_CHEM.PROCESSING.STEAM.RFG</t>
  </si>
  <si>
    <t>UED.ktoe.LV.CHI.BASIC_CHEM.PROCESSING.STEAM.LPG</t>
  </si>
  <si>
    <t>UED.ktoe.LV.CHI.BASIC_CHEM.PROCESSING.STEAM.DIESEL_LIQBIO</t>
  </si>
  <si>
    <t>UED.ktoe.LV.CHI.BASIC_CHEM.PROCESSING.STEAM.RFO</t>
  </si>
  <si>
    <t>UED.ktoe.LV.CHI.BASIC_CHEM.PROCESSING.STEAM.OTHER</t>
  </si>
  <si>
    <t>UED.ktoe.LV.CHI.BASIC_CHEM.PROCESSING.STEAM.NG_BIOGAS</t>
  </si>
  <si>
    <t>UED.ktoe.LV.CHI.BASIC_CHEM.PROCESSING.STEAM.DERIVED</t>
  </si>
  <si>
    <t>UED.ktoe.LV.CHI.BASIC_CHEM.PROCESSING.STEAM.BIOMASS_WASTE</t>
  </si>
  <si>
    <t>UED.ktoe.LV.CHI.BASIC_CHEM.PROCESSING.STEAM.STEAM_DISTR</t>
  </si>
  <si>
    <t>UED.ktoe.LV.CHI.BASIC_CHEM.PROC_HEAT.TOTAL.TOTAL</t>
  </si>
  <si>
    <t>UED.ktoe.LV.CHI.BASIC_CHEM.PROC_HEAT.THERM.TOTAL</t>
  </si>
  <si>
    <t>UED.ktoe.LV.CHI.BASIC_CHEM.PROC_HEAT.THERM.SOLIDS</t>
  </si>
  <si>
    <t>UED.ktoe.LV.CHI.BASIC_CHEM.PROC_HEAT.THERM.LPG</t>
  </si>
  <si>
    <t>UED.ktoe.LV.CHI.BASIC_CHEM.PROC_HEAT.THERM.DIESEL_LIQBIO</t>
  </si>
  <si>
    <t>UED.ktoe.LV.CHI.BASIC_CHEM.PROC_HEAT.THERM.RFO</t>
  </si>
  <si>
    <t>UED.ktoe.LV.CHI.BASIC_CHEM.PROC_HEAT.THERM.NG_BIOGAS</t>
  </si>
  <si>
    <t>UED.ktoe.LV.CHI.BASIC_CHEM.PROC_HEAT.ELEC.ELEC</t>
  </si>
  <si>
    <t>UED.ktoe.LV.CHI.BASIC_CHEM.PROC_COOL.THERM.NG_BIOGAS</t>
  </si>
  <si>
    <t>UED.ktoe.LV.CHI.BASIC_CHEM.PROC_COOL_STEAM.TOTAL.TOTAL</t>
  </si>
  <si>
    <t>UED.ktoe.LV.CHI.BASIC_CHEM.PROC_COOL_STEAM.STEAM.SOLIDS</t>
  </si>
  <si>
    <t>UED.ktoe.LV.CHI.BASIC_CHEM.PROC_COOL_STEAM.STEAM.RFG</t>
  </si>
  <si>
    <t>UED.ktoe.LV.CHI.BASIC_CHEM.PROC_COOL_STEAM.STEAM.LPG</t>
  </si>
  <si>
    <t>UED.ktoe.LV.CHI.BASIC_CHEM.PROC_COOL_STEAM.STEAM.DIESEL_LIQBIO</t>
  </si>
  <si>
    <t>UED.ktoe.LV.CHI.BASIC_CHEM.PROC_COOL_STEAM.STEAM.RFO</t>
  </si>
  <si>
    <t>UED.ktoe.LV.CHI.BASIC_CHEM.PROC_COOL_STEAM.STEAM.OTHER</t>
  </si>
  <si>
    <t>UED.ktoe.LV.CHI.BASIC_CHEM.PROC_COOL_STEAM.STEAM.NG_BIOGAS</t>
  </si>
  <si>
    <t>UED.ktoe.LV.CHI.BASIC_CHEM.PROC_COOL_STEAM.STEAM.DERIVED</t>
  </si>
  <si>
    <t>UED.ktoe.LV.CHI.BASIC_CHEM.PROC_COOL_STEAM.STEAM.BIOMASS_WASTE</t>
  </si>
  <si>
    <t>UED.ktoe.LV.CHI.BASIC_CHEM.PROC_COOL_STEAM.STEAM.STEAM_DISTR</t>
  </si>
  <si>
    <t>UED.ktoe.LV.CHI.BASIC_CHEM.PROC_COOL.ELEC.ELEC</t>
  </si>
  <si>
    <t>UED.ktoe.LV.CHI.BASIC_CHEM.GENERIC.MECH.ELEC</t>
  </si>
  <si>
    <t>UED.ktoe.LV.CHI.OTHER_CHEM.TOTAL.TOTAL.TOTAL</t>
  </si>
  <si>
    <t>UED.ktoe.LV.CHI.OTHER_CHEM.LIGHT.GENERIC.ELEC</t>
  </si>
  <si>
    <t>UED.ktoe.LV.CHI.OTHER_CHEM.AIRCOMP.GENERIC.ELEC</t>
  </si>
  <si>
    <t>UED.ktoe.LV.CHI.OTHER_CHEM.MOTOR.GENERIC.ELEC</t>
  </si>
  <si>
    <t>UED.ktoe.LV.CHI.OTHER_CHEM.FANS.GENERIC.ELEC</t>
  </si>
  <si>
    <t>UED.ktoe.LV.CHI.OTHER_CHEM.LOW_ENTH.TOTAL.TOTAL</t>
  </si>
  <si>
    <t>UED.ktoe.LV.CHI.OTHER_CHEM.LOW_ENTH.THERM.DIESEL_LIQBIO</t>
  </si>
  <si>
    <t>UED.ktoe.LV.CHI.OTHER_CHEM.LOW_ENTH.THERM.NG_BIOGAS</t>
  </si>
  <si>
    <t>UED.ktoe.LV.CHI.OTHER_CHEM.LOW_ENTH.THERM.SOLAR_GEO</t>
  </si>
  <si>
    <t>UED.ktoe.LV.CHI.OTHER_CHEM.LOW_ENTH.HP.AMBIENT</t>
  </si>
  <si>
    <t>UED.ktoe.LV.CHI.OTHER_CHEM.LOW_ENTH.THERM.ELEC</t>
  </si>
  <si>
    <t>UED.ktoe.LV.CHI.OTHER_CHEM.PROCESSING_STEAM.TOTAL.TOTAL</t>
  </si>
  <si>
    <t>UED.ktoe.LV.CHI.OTHER_CHEM.PROCESSING_STEAM.STEAM.SOLIDS</t>
  </si>
  <si>
    <t>UED.ktoe.LV.CHI.OTHER_CHEM.PROCESSING_STEAM.STEAM.RFG</t>
  </si>
  <si>
    <t>UED.ktoe.LV.CHI.OTHER_CHEM.PROCESSING_STEAM.STEAM.LPG</t>
  </si>
  <si>
    <t>UED.ktoe.LV.CHI.OTHER_CHEM.PROCESSING_STEAM.STEAM.DIESEL_LIQBIO</t>
  </si>
  <si>
    <t>UED.ktoe.LV.CHI.OTHER_CHEM.PROCESSING_STEAM.STEAM.RFO</t>
  </si>
  <si>
    <t>UED.ktoe.LV.CHI.OTHER_CHEM.PROCESSING_STEAM.STEAM.OTHER</t>
  </si>
  <si>
    <t>UED.ktoe.LV.CHI.OTHER_CHEM.PROCESSING_STEAM.STEAM.NG_BIOGAS</t>
  </si>
  <si>
    <t>UED.ktoe.LV.CHI.OTHER_CHEM.PROCESSING_STEAM.STEAM.DERIVED</t>
  </si>
  <si>
    <t>UED.ktoe.LV.CHI.OTHER_CHEM.PROCESSING_STEAM.STEAM.BIOMASS_WASTE</t>
  </si>
  <si>
    <t>UED.ktoe.LV.CHI.OTHER_CHEM.PROCESSING_STEAM.STEAM.STEAM_DISTR</t>
  </si>
  <si>
    <t>UED.ktoe.LV.CHI.OTHER_CHEM.PROCESSING.MICROW.ELEC</t>
  </si>
  <si>
    <t>UED.ktoe.LV.CHI.OTHER_CHEM.PROC_HEAT.TOTAL.TOTAL</t>
  </si>
  <si>
    <t>UED.ktoe.LV.CHI.OTHER_CHEM.PROC_HEAT.THERM.TOTAL</t>
  </si>
  <si>
    <t>UED.ktoe.LV.CHI.OTHER_CHEM.PROC_HEAT.THERM.SOLIDS</t>
  </si>
  <si>
    <t>UED.ktoe.LV.CHI.OTHER_CHEM.PROC_HEAT.THERM.LPG</t>
  </si>
  <si>
    <t>UED.ktoe.LV.CHI.OTHER_CHEM.PROC_HEAT.THERM.DIESEL_LIQBIO</t>
  </si>
  <si>
    <t>UED.ktoe.LV.CHI.OTHER_CHEM.PROC_HEAT.THERM.RFO</t>
  </si>
  <si>
    <t>UED.ktoe.LV.CHI.OTHER_CHEM.PROC_HEAT.THERM.NG_BIOGAS</t>
  </si>
  <si>
    <t>UED.ktoe.LV.CHI.OTHER_CHEM.PROC_HEAT.ELEC.ELEC</t>
  </si>
  <si>
    <t>UED.ktoe.LV.CHI.OTHER_CHEM.PROC_COOL.THERM.NG_BIOGAS</t>
  </si>
  <si>
    <t>UED.ktoe.LV.CHI.OTHER_CHEM.PROC_COOL_STEAM.TOTAL.TOTAL</t>
  </si>
  <si>
    <t>UED.ktoe.LV.CHI.OTHER_CHEM.PROC_COOL_STEAM.STEAM.SOLIDS</t>
  </si>
  <si>
    <t>UED.ktoe.LV.CHI.OTHER_CHEM.PROC_COOL_STEAM.STEAM.RFG</t>
  </si>
  <si>
    <t>UED.ktoe.LV.CHI.OTHER_CHEM.PROC_COOL_STEAM.STEAM.LPG</t>
  </si>
  <si>
    <t>UED.ktoe.LV.CHI.OTHER_CHEM.PROC_COOL_STEAM.STEAM.DIESEL_LIQBIO</t>
  </si>
  <si>
    <t>UED.ktoe.LV.CHI.OTHER_CHEM.PROC_COOL_STEAM.STEAM.RFO</t>
  </si>
  <si>
    <t>UED.ktoe.LV.CHI.OTHER_CHEM.PROC_COOL_STEAM.STEAM.OTHER</t>
  </si>
  <si>
    <t>UED.ktoe.LV.CHI.OTHER_CHEM.PROC_COOL_STEAM.STEAM.NG_BIOGAS</t>
  </si>
  <si>
    <t>UED.ktoe.LV.CHI.OTHER_CHEM.PROC_COOL_STEAM.STEAM.DERIVED</t>
  </si>
  <si>
    <t>UED.ktoe.LV.CHI.OTHER_CHEM.PROC_COOL_STEAM.STEAM.BIOMASS_WASTE</t>
  </si>
  <si>
    <t>UED.ktoe.LV.CHI.OTHER_CHEM.PROC_COOL_STEAM.STEAM.STEAM_DISTR</t>
  </si>
  <si>
    <t>UED.ktoe.LV.CHI.OTHER_CHEM.PROC_COOL.ELEC.ELEC</t>
  </si>
  <si>
    <t>UED.ktoe.LV.CHI.OTHER_CHEM.GENERIC.MECH.ELEC</t>
  </si>
  <si>
    <t>UED.ktoe.LV.CHI.PHARM.TOTAL.TOTAL.TOTAL</t>
  </si>
  <si>
    <t>UED.ktoe.LV.CHI.PHARM.LIGHT.GENERIC.ELEC</t>
  </si>
  <si>
    <t>UED.ktoe.LV.CHI.PHARM.AIRCOMP.GENERIC.ELEC</t>
  </si>
  <si>
    <t>UED.ktoe.LV.CHI.PHARM.MOTOR.GENERIC.ELEC</t>
  </si>
  <si>
    <t>UED.ktoe.LV.CHI.PHARM.FANS.GENERIC.ELEC</t>
  </si>
  <si>
    <t>UED.ktoe.LV.CHI.PHARM.LOW_ENTH.TOTAL.TOTAL</t>
  </si>
  <si>
    <t>UED.ktoe.LV.CHI.PHARM.LOW_ENTH.THERM.DIESEL_LIQBIO</t>
  </si>
  <si>
    <t>UED.ktoe.LV.CHI.PHARM.LOW_ENTH.THERM.NG_BIOGAS</t>
  </si>
  <si>
    <t>UED.ktoe.LV.CHI.PHARM.LOW_ENTH.THERM.SOLAR_GEO</t>
  </si>
  <si>
    <t>UED.ktoe.LV.CHI.PHARM.LOW_ENTH.HP.AMBIENT</t>
  </si>
  <si>
    <t>UED.ktoe.LV.CHI.PHARM.LOW_ENTH.THERM.ELEC</t>
  </si>
  <si>
    <t>UED.ktoe.LV.CHI.PHARM.PROCESSING_STEAM.TOTAL.TOTAL</t>
  </si>
  <si>
    <t>UED.ktoe.LV.CHI.PHARM.PROCESSING_STEAM.STEAM.SOLIDS</t>
  </si>
  <si>
    <t>UED.ktoe.LV.CHI.PHARM.PROCESSING_STEAM.STEAM.RFG</t>
  </si>
  <si>
    <t>UED.ktoe.LV.CHI.PHARM.PROCESSING_STEAM.STEAM.LPG</t>
  </si>
  <si>
    <t>UED.ktoe.LV.CHI.PHARM.PROCESSING_STEAM.STEAM.DIESEL_LIQBIO</t>
  </si>
  <si>
    <t>UED.ktoe.LV.CHI.PHARM.PROCESSING_STEAM.STEAM.RFO</t>
  </si>
  <si>
    <t>UED.ktoe.LV.CHI.PHARM.PROCESSING_STEAM.STEAM.OTHER</t>
  </si>
  <si>
    <t>UED.ktoe.LV.CHI.PHARM.PROCESSING_STEAM.STEAM.NG_BIOGAS</t>
  </si>
  <si>
    <t>UED.ktoe.LV.CHI.PHARM.PROCESSING_STEAM.STEAM.DERIVED</t>
  </si>
  <si>
    <t>UED.ktoe.LV.CHI.PHARM.PROCESSING_STEAM.STEAM.BIOMASS_WASTE</t>
  </si>
  <si>
    <t>UED.ktoe.LV.CHI.PHARM.PROCESSING_STEAM.STEAM.STEAM_DISTR</t>
  </si>
  <si>
    <t>UED.ktoe.LV.CHI.PHARM.PROCESSING.MICROW.ELEC</t>
  </si>
  <si>
    <t>UED.ktoe.LV.CHI.PHARM.PROC_HEAT.TOTAL.TOTAL</t>
  </si>
  <si>
    <t>UED.ktoe.LV.CHI.PHARM.PROC_HEAT.THERM.TOTAL</t>
  </si>
  <si>
    <t>UED.ktoe.LV.CHI.PHARM.PROC_HEAT.THERM.SOLIDS</t>
  </si>
  <si>
    <t>UED.ktoe.LV.CHI.PHARM.PROC_HEAT.THERM.LPG</t>
  </si>
  <si>
    <t>UED.ktoe.LV.CHI.PHARM.PROC_HEAT.THERM.DIESEL_LIQBIO</t>
  </si>
  <si>
    <t>UED.ktoe.LV.CHI.PHARM.PROC_HEAT.THERM.RFO</t>
  </si>
  <si>
    <t>UED.ktoe.LV.CHI.PHARM.PROC_HEAT.THERM.NG_BIOGAS</t>
  </si>
  <si>
    <t>UED.ktoe.LV.CHI.PHARM.PROC_HEAT.ELEC.ELEC</t>
  </si>
  <si>
    <t>UED.ktoe.LV.CHI.PHARM.PROC_COOL.THERM.NG_BIOGAS</t>
  </si>
  <si>
    <t>UED.ktoe.LV.CHI.PHARM.PROC_COOL_STEAM.TOTAL.TOTAL</t>
  </si>
  <si>
    <t>UED.ktoe.LV.CHI.PHARM.PROC_COOL_STEAM.STEAM.SOLIDS</t>
  </si>
  <si>
    <t>UED.ktoe.LV.CHI.PHARM.PROC_COOL_STEAM.STEAM.RFG</t>
  </si>
  <si>
    <t>UED.ktoe.LV.CHI.PHARM.PROC_COOL_STEAM.STEAM.LPG</t>
  </si>
  <si>
    <t>UED.ktoe.LV.CHI.PHARM.PROC_COOL_STEAM.STEAM.DIESEL_LIQBIO</t>
  </si>
  <si>
    <t>UED.ktoe.LV.CHI.PHARM.PROC_COOL_STEAM.STEAM.RFO</t>
  </si>
  <si>
    <t>UED.ktoe.LV.CHI.PHARM.PROC_COOL_STEAM.STEAM.OTHER</t>
  </si>
  <si>
    <t>UED.ktoe.LV.CHI.PHARM.PROC_COOL_STEAM.STEAM.NG_BIOGAS</t>
  </si>
  <si>
    <t>UED.ktoe.LV.CHI.PHARM.PROC_COOL_STEAM.STEAM.DERIVED</t>
  </si>
  <si>
    <t>UED.ktoe.LV.CHI.PHARM.PROC_COOL_STEAM.STEAM.BIOMASS_WASTE</t>
  </si>
  <si>
    <t>UED.ktoe.LV.CHI.PHARM.PROC_COOL_STEAM.STEAM.STEAM_DISTR</t>
  </si>
  <si>
    <t>UED.ktoe.LV.CHI.PHARM.PROC_COOL.ELEC.ELEC</t>
  </si>
  <si>
    <t>UED.ktoe.LV.CHI.PHARM.GENERIC.MECH.ELEC</t>
  </si>
  <si>
    <t>Basic chemicals (energy consumption)</t>
  </si>
  <si>
    <t>FUEL_EMI.ktCO2.LV.CHI.BASIC_CHEM.LIGHT.GENERIC.ELEC</t>
  </si>
  <si>
    <t>FUEL_EMI.ktCO2.LV.CHI.BASIC_CHEM.AIRCOMP.GENERIC.ELEC</t>
  </si>
  <si>
    <t>FUEL_EMI.ktCO2.LV.CHI.BASIC_CHEM.MOTOR.GENERIC.ELEC</t>
  </si>
  <si>
    <t>FUEL_EMI.ktCO2.LV.CHI.BASIC_CHEM.FANS.GENERIC.ELEC</t>
  </si>
  <si>
    <t>FUEL_EMI.ktCO2.LV.CHI.BASIC_CHEM.LOW_ENTH.TOTAL.TOTAL</t>
  </si>
  <si>
    <t>FUEL_EMI.ktCO2.LV.CHI.BASIC_CHEM.LOW_ENTH.THERM.DIESEL_LIQBIO</t>
  </si>
  <si>
    <t>FUEL_EMI.ktCO2.LV.CHI.BASIC_CHEM.LOW_ENTH.THERM.NG_BIOGAS</t>
  </si>
  <si>
    <t>FUEL_EMI.ktCO2.LV.CHI.BASIC_CHEM.LOW_ENTH.THERM.SOLAR_GEO</t>
  </si>
  <si>
    <t>FUEL_EMI.ktCO2.LV.CHI.BASIC_CHEM.LOW_ENTH.HP.AMBIENT</t>
  </si>
  <si>
    <t>FUEL_EMI.ktCO2.LV.CHI.BASIC_CHEM.LOW_ENTH.THERM.ELEC</t>
  </si>
  <si>
    <t>FUEL_EMI.ktCO2.LV.CHI.BASIC_CHEM.PROCESSING.TOTAL.TOTAL</t>
  </si>
  <si>
    <t>FUEL_EMI.ktCO2.LV.CHI.BASIC_CHEM.PROCESSING.STEAM.SOLIDS</t>
  </si>
  <si>
    <t>FUEL_EMI.ktCO2.LV.CHI.BASIC_CHEM.PROCESSING.STEAM.RFG</t>
  </si>
  <si>
    <t>FUEL_EMI.ktCO2.LV.CHI.BASIC_CHEM.PROCESSING.STEAM.LPG</t>
  </si>
  <si>
    <t>FUEL_EMI.ktCO2.LV.CHI.BASIC_CHEM.PROCESSING.STEAM.DIESEL_LIQBIO</t>
  </si>
  <si>
    <t>FUEL_EMI.ktCO2.LV.CHI.BASIC_CHEM.PROCESSING.STEAM.RFO</t>
  </si>
  <si>
    <t>FUEL_EMI.ktCO2.LV.CHI.BASIC_CHEM.PROCESSING.STEAM.OTHER</t>
  </si>
  <si>
    <t>FUEL_EMI.ktCO2.LV.CHI.BASIC_CHEM.PROCESSING.STEAM.NG_BIOGAS</t>
  </si>
  <si>
    <t>FUEL_EMI.ktCO2.LV.CHI.BASIC_CHEM.PROCESSING.STEAM.DERIVED</t>
  </si>
  <si>
    <t>FUEL_EMI.ktCO2.LV.CHI.BASIC_CHEM.PROCESSING.STEAM.BIOMASS_WASTE</t>
  </si>
  <si>
    <t>FUEL_EMI.ktCO2.LV.CHI.BASIC_CHEM.PROCESSING.STEAM.STEAM_DISTR</t>
  </si>
  <si>
    <t>FUEL_EMI.ktCO2.LV.CHI.BASIC_CHEM.PROC_HEAT.TOTAL.TOTAL</t>
  </si>
  <si>
    <t>FUEL_EMI.ktCO2.LV.CHI.BASIC_CHEM.PROC_HEAT.THERM.TOTAL</t>
  </si>
  <si>
    <t>FUEL_EMI.ktCO2.LV.CHI.BASIC_CHEM.PROC_HEAT.THERM.SOLIDS</t>
  </si>
  <si>
    <t>FUEL_EMI.ktCO2.LV.CHI.BASIC_CHEM.PROC_HEAT.THERM.LPG</t>
  </si>
  <si>
    <t>FUEL_EMI.ktCO2.LV.CHI.BASIC_CHEM.PROC_HEAT.THERM.DIESEL_LIQBIO</t>
  </si>
  <si>
    <t>FUEL_EMI.ktCO2.LV.CHI.BASIC_CHEM.PROC_HEAT.THERM.RFO</t>
  </si>
  <si>
    <t>FUEL_EMI.ktCO2.LV.CHI.BASIC_CHEM.PROC_HEAT.THERM.NG_BIOGAS</t>
  </si>
  <si>
    <t>FUEL_EMI.ktCO2.LV.CHI.BASIC_CHEM.PROC_HEAT.ELEC.ELEC</t>
  </si>
  <si>
    <t>FUEL_EMI.ktCO2.LV.CHI.BASIC_CHEM.PROC_COOL.THERM.NG_BIOGAS</t>
  </si>
  <si>
    <t>FUEL_EMI.ktCO2.LV.CHI.BASIC_CHEM.PROC_COOL_STEAM.TOTAL.TOTAL</t>
  </si>
  <si>
    <t>FUEL_EMI.ktCO2.LV.CHI.BASIC_CHEM.PROC_COOL_STEAM.STEAM.SOLIDS</t>
  </si>
  <si>
    <t>FUEL_EMI.ktCO2.LV.CHI.BASIC_CHEM.PROC_COOL_STEAM.STEAM.RFG</t>
  </si>
  <si>
    <t>FUEL_EMI.ktCO2.LV.CHI.BASIC_CHEM.PROC_COOL_STEAM.STEAM.LPG</t>
  </si>
  <si>
    <t>FUEL_EMI.ktCO2.LV.CHI.BASIC_CHEM.PROC_COOL_STEAM.STEAM.DIESEL_LIQBIO</t>
  </si>
  <si>
    <t>FUEL_EMI.ktCO2.LV.CHI.BASIC_CHEM.PROC_COOL_STEAM.STEAM.RFO</t>
  </si>
  <si>
    <t>FUEL_EMI.ktCO2.LV.CHI.BASIC_CHEM.PROC_COOL_STEAM.STEAM.OTHER</t>
  </si>
  <si>
    <t>FUEL_EMI.ktCO2.LV.CHI.BASIC_CHEM.PROC_COOL_STEAM.STEAM.NG_BIOGAS</t>
  </si>
  <si>
    <t>FUEL_EMI.ktCO2.LV.CHI.BASIC_CHEM.PROC_COOL_STEAM.STEAM.DERIVED</t>
  </si>
  <si>
    <t>FUEL_EMI.ktCO2.LV.CHI.BASIC_CHEM.PROC_COOL_STEAM.STEAM.BIOMASS_WASTE</t>
  </si>
  <si>
    <t>FUEL_EMI.ktCO2.LV.CHI.BASIC_CHEM.PROC_COOL_STEAM.STEAM.STEAM_DISTR</t>
  </si>
  <si>
    <t>FUEL_EMI.ktCO2.LV.CHI.BASIC_CHEM.PROC_COOL.ELEC.ELEC</t>
  </si>
  <si>
    <t>FUEL_EMI.ktCO2.LV.CHI.BASIC_CHEM.GENERIC.MECH.ELEC</t>
  </si>
  <si>
    <t>PROCESS_EMI.ktCO2.LV.CHI.BASIC_CHEM</t>
  </si>
  <si>
    <t>FUEL_EMI.ktCO2.LV.CHI.OTHER_CHEM.LIGHT.GENERIC.ELEC</t>
  </si>
  <si>
    <t>FUEL_EMI.ktCO2.LV.CHI.OTHER_CHEM.AIRCOMP.GENERIC.ELEC</t>
  </si>
  <si>
    <t>FUEL_EMI.ktCO2.LV.CHI.OTHER_CHEM.MOTOR.GENERIC.ELEC</t>
  </si>
  <si>
    <t>FUEL_EMI.ktCO2.LV.CHI.OTHER_CHEM.FANS.GENERIC.ELEC</t>
  </si>
  <si>
    <t>FUEL_EMI.ktCO2.LV.CHI.OTHER_CHEM.LOW_ENTH.TOTAL.TOTAL</t>
  </si>
  <si>
    <t>FUEL_EMI.ktCO2.LV.CHI.OTHER_CHEM.LOW_ENTH.THERM.DIESEL_LIQBIO</t>
  </si>
  <si>
    <t>FUEL_EMI.ktCO2.LV.CHI.OTHER_CHEM.LOW_ENTH.THERM.NG_BIOGAS</t>
  </si>
  <si>
    <t>FUEL_EMI.ktCO2.LV.CHI.OTHER_CHEM.LOW_ENTH.THERM.SOLAR_GEO</t>
  </si>
  <si>
    <t>FUEL_EMI.ktCO2.LV.CHI.OTHER_CHEM.LOW_ENTH.HP.AMBIENT</t>
  </si>
  <si>
    <t>FUEL_EMI.ktCO2.LV.CHI.OTHER_CHEM.LOW_ENTH.THERM.ELEC</t>
  </si>
  <si>
    <t>FUEL_EMI.ktCO2.LV.CHI.OTHER_CHEM.PROCESSING_STEAM.TOTAL.TOTAL</t>
  </si>
  <si>
    <t>FUEL_EMI.ktCO2.LV.CHI.OTHER_CHEM.PROCESSING_STEAM.STEAM.SOLIDS</t>
  </si>
  <si>
    <t>FUEL_EMI.ktCO2.LV.CHI.OTHER_CHEM.PROCESSING_STEAM.STEAM.RFG</t>
  </si>
  <si>
    <t>FUEL_EMI.ktCO2.LV.CHI.OTHER_CHEM.PROCESSING_STEAM.STEAM.LPG</t>
  </si>
  <si>
    <t>FUEL_EMI.ktCO2.LV.CHI.OTHER_CHEM.PROCESSING_STEAM.STEAM.DIESEL_LIQBIO</t>
  </si>
  <si>
    <t>FUEL_EMI.ktCO2.LV.CHI.OTHER_CHEM.PROCESSING_STEAM.STEAM.RFO</t>
  </si>
  <si>
    <t>FUEL_EMI.ktCO2.LV.CHI.OTHER_CHEM.PROCESSING_STEAM.STEAM.OTHER</t>
  </si>
  <si>
    <t>FUEL_EMI.ktCO2.LV.CHI.OTHER_CHEM.PROCESSING_STEAM.STEAM.NG_BIOGAS</t>
  </si>
  <si>
    <t>FUEL_EMI.ktCO2.LV.CHI.OTHER_CHEM.PROCESSING_STEAM.STEAM.DERIVED</t>
  </si>
  <si>
    <t>FUEL_EMI.ktCO2.LV.CHI.OTHER_CHEM.PROCESSING_STEAM.STEAM.BIOMASS_WASTE</t>
  </si>
  <si>
    <t>FUEL_EMI.ktCO2.LV.CHI.OTHER_CHEM.PROCESSING_STEAM.STEAM.STEAM_DISTR</t>
  </si>
  <si>
    <t>FUEL_EMI.ktCO2.LV.CHI.OTHER_CHEM.PROCESSING.MICROW.ELEC</t>
  </si>
  <si>
    <t>FUEL_EMI.ktCO2.LV.CHI.OTHER_CHEM.PROC_HEAT.TOTAL.TOTAL</t>
  </si>
  <si>
    <t>FUEL_EMI.ktCO2.LV.CHI.OTHER_CHEM.PROC_HEAT.THERM.TOTAL</t>
  </si>
  <si>
    <t>FUEL_EMI.ktCO2.LV.CHI.OTHER_CHEM.PROC_HEAT.THERM.SOLIDS</t>
  </si>
  <si>
    <t>FUEL_EMI.ktCO2.LV.CHI.OTHER_CHEM.PROC_HEAT.THERM.LPG</t>
  </si>
  <si>
    <t>FUEL_EMI.ktCO2.LV.CHI.OTHER_CHEM.PROC_HEAT.THERM.DIESEL_LIQBIO</t>
  </si>
  <si>
    <t>FUEL_EMI.ktCO2.LV.CHI.OTHER_CHEM.PROC_HEAT.THERM.RFO</t>
  </si>
  <si>
    <t>FUEL_EMI.ktCO2.LV.CHI.OTHER_CHEM.PROC_HEAT.THERM.NG_BIOGAS</t>
  </si>
  <si>
    <t>FUEL_EMI.ktCO2.LV.CHI.OTHER_CHEM.PROC_HEAT.ELEC.ELEC</t>
  </si>
  <si>
    <t>FUEL_EMI.ktCO2.LV.CHI.OTHER_CHEM.PROC_COOL.THERM.NG_BIOGAS</t>
  </si>
  <si>
    <t>FUEL_EMI.ktCO2.LV.CHI.OTHER_CHEM.PROC_COOL_STEAM.TOTAL.TOTAL</t>
  </si>
  <si>
    <t>FUEL_EMI.ktCO2.LV.CHI.OTHER_CHEM.PROC_COOL_STEAM.STEAM.SOLIDS</t>
  </si>
  <si>
    <t>FUEL_EMI.ktCO2.LV.CHI.OTHER_CHEM.PROC_COOL_STEAM.STEAM.RFG</t>
  </si>
  <si>
    <t>FUEL_EMI.ktCO2.LV.CHI.OTHER_CHEM.PROC_COOL_STEAM.STEAM.LPG</t>
  </si>
  <si>
    <t>FUEL_EMI.ktCO2.LV.CHI.OTHER_CHEM.PROC_COOL_STEAM.STEAM.DIESEL_LIQBIO</t>
  </si>
  <si>
    <t>FUEL_EMI.ktCO2.LV.CHI.OTHER_CHEM.PROC_COOL_STEAM.STEAM.RFO</t>
  </si>
  <si>
    <t>FUEL_EMI.ktCO2.LV.CHI.OTHER_CHEM.PROC_COOL_STEAM.STEAM.OTHER</t>
  </si>
  <si>
    <t>FUEL_EMI.ktCO2.LV.CHI.OTHER_CHEM.PROC_COOL_STEAM.STEAM.NG_BIOGAS</t>
  </si>
  <si>
    <t>FUEL_EMI.ktCO2.LV.CHI.OTHER_CHEM.PROC_COOL_STEAM.STEAM.DERIVED</t>
  </si>
  <si>
    <t>FUEL_EMI.ktCO2.LV.CHI.OTHER_CHEM.PROC_COOL_STEAM.STEAM.BIOMASS_WASTE</t>
  </si>
  <si>
    <t>FUEL_EMI.ktCO2.LV.CHI.OTHER_CHEM.PROC_COOL_STEAM.STEAM.STEAM_DISTR</t>
  </si>
  <si>
    <t>FUEL_EMI.ktCO2.LV.CHI.OTHER_CHEM.PROC_COOL.ELEC.ELEC</t>
  </si>
  <si>
    <t>FUEL_EMI.ktCO2.LV.CHI.OTHER_CHEM.GENERIC.MECH.ELEC</t>
  </si>
  <si>
    <t>PROCESS_EMI.ktCO2.LV.CHI.OTHER_CHEM</t>
  </si>
  <si>
    <t>FUEL_EMI.ktCO2.LV.CHI.PHARM.TOTAL.TOTAL.TOTAL</t>
  </si>
  <si>
    <t>FUEL_EMI.ktCO2.LV.CHI.PHARM.LIGHT.GENERIC.ELEC</t>
  </si>
  <si>
    <t>FUEL_EMI.ktCO2.LV.CHI.PHARM.AIRCOMP.GENERIC.ELEC</t>
  </si>
  <si>
    <t>FUEL_EMI.ktCO2.LV.CHI.PHARM.MOTOR.GENERIC.ELEC</t>
  </si>
  <si>
    <t>FUEL_EMI.ktCO2.LV.CHI.PHARM.FANS.GENERIC.ELEC</t>
  </si>
  <si>
    <t>FUEL_EMI.ktCO2.LV.CHI.PHARM.LOW_ENTH.TOTAL.TOTAL</t>
  </si>
  <si>
    <t>FUEL_EMI.ktCO2.LV.CHI.PHARM.LOW_ENTH.THERM.DIESEL_LIQBIO</t>
  </si>
  <si>
    <t>FUEL_EMI.ktCO2.LV.CHI.PHARM.LOW_ENTH.THERM.NG_BIOGAS</t>
  </si>
  <si>
    <t>FUEL_EMI.ktCO2.LV.CHI.PHARM.LOW_ENTH.THERM.SOLAR_GEO</t>
  </si>
  <si>
    <t>FUEL_EMI.ktCO2.LV.CHI.PHARM.LOW_ENTH.HP.AMBIENT</t>
  </si>
  <si>
    <t>FUEL_EMI.ktCO2.LV.CHI.PHARM.LOW_ENTH.THERM.ELEC</t>
  </si>
  <si>
    <t>FUEL_EMI.ktCO2.LV.CHI.PHARM.PROCESSING_STEAM.TOTAL.TOTAL</t>
  </si>
  <si>
    <t>FUEL_EMI.ktCO2.LV.CHI.PHARM.PROCESSING_STEAM.STEAM.SOLIDS</t>
  </si>
  <si>
    <t>FUEL_EMI.ktCO2.LV.CHI.PHARM.PROCESSING_STEAM.STEAM.RFG</t>
  </si>
  <si>
    <t>FUEL_EMI.ktCO2.LV.CHI.PHARM.PROCESSING_STEAM.STEAM.LPG</t>
  </si>
  <si>
    <t>FUEL_EMI.ktCO2.LV.CHI.PHARM.PROCESSING_STEAM.STEAM.DIESEL_LIQBIO</t>
  </si>
  <si>
    <t>FUEL_EMI.ktCO2.LV.CHI.PHARM.PROCESSING_STEAM.STEAM.RFO</t>
  </si>
  <si>
    <t>FUEL_EMI.ktCO2.LV.CHI.PHARM.PROCESSING_STEAM.STEAM.OTHER</t>
  </si>
  <si>
    <t>FUEL_EMI.ktCO2.LV.CHI.PHARM.PROCESSING_STEAM.STEAM.NG_BIOGAS</t>
  </si>
  <si>
    <t>FUEL_EMI.ktCO2.LV.CHI.PHARM.PROCESSING_STEAM.STEAM.DERIVED</t>
  </si>
  <si>
    <t>FUEL_EMI.ktCO2.LV.CHI.PHARM.PROCESSING_STEAM.STEAM.BIOMASS_WASTE</t>
  </si>
  <si>
    <t>FUEL_EMI.ktCO2.LV.CHI.PHARM.PROCESSING_STEAM.STEAM.STEAM_DISTR</t>
  </si>
  <si>
    <t>FUEL_EMI.ktCO2.LV.CHI.PHARM.PROCESSING.MICROW.ELEC</t>
  </si>
  <si>
    <t>FUEL_EMI.ktCO2.LV.CHI.PHARM.PROC_HEAT.TOTAL.TOTAL</t>
  </si>
  <si>
    <t>FUEL_EMI.ktCO2.LV.CHI.PHARM.PROC_HEAT.THERM.TOTAL</t>
  </si>
  <si>
    <t>FUEL_EMI.ktCO2.LV.CHI.PHARM.PROC_HEAT.THERM.SOLIDS</t>
  </si>
  <si>
    <t>FUEL_EMI.ktCO2.LV.CHI.PHARM.PROC_HEAT.THERM.LPG</t>
  </si>
  <si>
    <t>FUEL_EMI.ktCO2.LV.CHI.PHARM.PROC_HEAT.THERM.DIESEL_LIQBIO</t>
  </si>
  <si>
    <t>FUEL_EMI.ktCO2.LV.CHI.PHARM.PROC_HEAT.THERM.RFO</t>
  </si>
  <si>
    <t>FUEL_EMI.ktCO2.LV.CHI.PHARM.PROC_HEAT.THERM.NG_BIOGAS</t>
  </si>
  <si>
    <t>FUEL_EMI.ktCO2.LV.CHI.PHARM.PROC_HEAT.ELEC.ELEC</t>
  </si>
  <si>
    <t>FUEL_EMI.ktCO2.LV.CHI.PHARM.PROC_COOL.THERM.NG_BIOGAS</t>
  </si>
  <si>
    <t>FUEL_EMI.ktCO2.LV.CHI.PHARM.PROC_COOL_STEAM.TOTAL.TOTAL</t>
  </si>
  <si>
    <t>FUEL_EMI.ktCO2.LV.CHI.PHARM.PROC_COOL_STEAM.STEAM.SOLIDS</t>
  </si>
  <si>
    <t>FUEL_EMI.ktCO2.LV.CHI.PHARM.PROC_COOL_STEAM.STEAM.RFG</t>
  </si>
  <si>
    <t>FUEL_EMI.ktCO2.LV.CHI.PHARM.PROC_COOL_STEAM.STEAM.LPG</t>
  </si>
  <si>
    <t>FUEL_EMI.ktCO2.LV.CHI.PHARM.PROC_COOL_STEAM.STEAM.DIESEL_LIQBIO</t>
  </si>
  <si>
    <t>FUEL_EMI.ktCO2.LV.CHI.PHARM.PROC_COOL_STEAM.STEAM.RFO</t>
  </si>
  <si>
    <t>FUEL_EMI.ktCO2.LV.CHI.PHARM.PROC_COOL_STEAM.STEAM.OTHER</t>
  </si>
  <si>
    <t>FUEL_EMI.ktCO2.LV.CHI.PHARM.PROC_COOL_STEAM.STEAM.NG_BIOGAS</t>
  </si>
  <si>
    <t>FUEL_EMI.ktCO2.LV.CHI.PHARM.PROC_COOL_STEAM.STEAM.DERIVED</t>
  </si>
  <si>
    <t>FUEL_EMI.ktCO2.LV.CHI.PHARM.PROC_COOL_STEAM.STEAM.BIOMASS_WASTE</t>
  </si>
  <si>
    <t>FUEL_EMI.ktCO2.LV.CHI.PHARM.PROC_COOL_STEAM.STEAM.STEAM_DISTR</t>
  </si>
  <si>
    <t>FUEL_EMI.ktCO2.LV.CHI.PHARM.PROC_COOL.ELEC.ELEC</t>
  </si>
  <si>
    <t>FUEL_EMI.ktCO2.LV.CHI.PHARM.GENERIC.MECH.ELEC</t>
  </si>
  <si>
    <t>Basic chemicals (over energy consumption, without process emissions)</t>
  </si>
  <si>
    <t>Other chemicals (without process emissions)</t>
  </si>
  <si>
    <t>VA.Meuro2015.LV.NMM.CEM</t>
  </si>
  <si>
    <t>VA.Meuro2015.LV.NMM.CER</t>
  </si>
  <si>
    <t>VA.Meuro2015.LV.NMM.GLASS</t>
  </si>
  <si>
    <t>Cement (kt)</t>
  </si>
  <si>
    <t>OUTPUT.kt.LV.NMM.CEM</t>
  </si>
  <si>
    <t>Ceramics &amp; other NMM (kt bricks eq.)</t>
  </si>
  <si>
    <t>OUTPUT.kt.LV.NMM.CER</t>
  </si>
  <si>
    <t>Glass production  (kt)</t>
  </si>
  <si>
    <t>OUTPUT.kt.LV.NMM.GLASS</t>
  </si>
  <si>
    <t>CAP.kt.LV.NMM.CEM</t>
  </si>
  <si>
    <t>CAP.kt.LV.NMM.CER</t>
  </si>
  <si>
    <t>CAP.kt.LV.NMM.GLASS</t>
  </si>
  <si>
    <t>NEWCAP.kt.LV.NMM.CEM</t>
  </si>
  <si>
    <t>NEWCAP.kt.LV.NMM.CER</t>
  </si>
  <si>
    <t>NEWCAP.kt.LV.NMM.GLASS</t>
  </si>
  <si>
    <t>FEC.ktoe.LV.NMM.TOTAL.TOTAL.TOTAL.TOTAL</t>
  </si>
  <si>
    <t>FEC.ktoe.LV.NMM.TOTAL.TOTAL.TOTAL.SOLIDS</t>
  </si>
  <si>
    <t>FEC.ktoe.LV.NMM.TOTAL.TOTAL.TOTAL.RFG</t>
  </si>
  <si>
    <t>FEC.ktoe.LV.NMM.TOTAL.TOTAL.TOTAL.LPG</t>
  </si>
  <si>
    <t>FEC.ktoe.LV.NMM.TOTAL.TOTAL.TOTAL.DIESEL</t>
  </si>
  <si>
    <t>FEC.ktoe.LV.NMM.TOTAL.TOTAL.TOTAL.RFO</t>
  </si>
  <si>
    <t>FEC.ktoe.LV.NMM.TOTAL.TOTAL.TOTAL.OTHER</t>
  </si>
  <si>
    <t>FEC.ktoe.LV.NMM.TOTAL.TOTAL.TOTAL.NG</t>
  </si>
  <si>
    <t>FEC.ktoe.LV.NMM.TOTAL.TOTAL.TOTAL.DERIVED</t>
  </si>
  <si>
    <t>FEC.ktoe.LV.NMM.TOTAL.TOTAL.TOTAL.BIOMASS_WASTE</t>
  </si>
  <si>
    <t>FEC.ktoe.LV.NMM.TOTAL.TOTAL.TOTAL.BIOGAS</t>
  </si>
  <si>
    <t>FEC.ktoe.LV.NMM.TOTAL.TOTAL.TOTAL.LIQBIO</t>
  </si>
  <si>
    <t>FEC.ktoe.LV.NMM.TOTAL.TOTAL.TOTAL.SOLAR</t>
  </si>
  <si>
    <t>FEC.ktoe.LV.NMM.TOTAL.TOTAL.TOTAL.GEO</t>
  </si>
  <si>
    <t>FEC.ktoe.LV.NMM.TOTAL.TOTAL.TOTAL.AMBIENT</t>
  </si>
  <si>
    <t>FEC.ktoe.LV.NMM.TOTAL.TOTAL.TOTAL.STEAM_DISTR</t>
  </si>
  <si>
    <t>FEC.ktoe.LV.NMM.TOTAL.TOTAL.TOTAL.ELEC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</si>
  <si>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</si>
  <si>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</si>
  <si>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</si>
  <si>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FEC.ktoe.LV.NMM.CEM.TOTAL.TOTAL.TOTAL</t>
  </si>
  <si>
    <t>FEC.ktoe.LV.NMM.CEM.LIGHT.GENERIC.ELEC</t>
  </si>
  <si>
    <t>FEC.ktoe.LV.NMM.CEM.AIRCOMP.GENERIC.ELEC</t>
  </si>
  <si>
    <t>FEC.ktoe.LV.NMM.CEM.MOTOR.GENERIC.ELEC</t>
  </si>
  <si>
    <t>FEC.ktoe.LV.NMM.CEM.FANS.GENERIC.ELEC</t>
  </si>
  <si>
    <t>FEC.ktoe.LV.NMM.CEM.LOW_ENTH.TOTAL.TOTAL</t>
  </si>
  <si>
    <t>FEC.ktoe.LV.NMM.CEM.LOW_ENTH.THERM.DIESEL_LIQBIO</t>
  </si>
  <si>
    <t>FEC.ktoe.LV.NMM.CEM.LOW_ENTH.THERM.NG_BIOGAS</t>
  </si>
  <si>
    <t>FEC.ktoe.LV.NMM.CEM.LOW_ENTH.THERM.SOLAR_GEO</t>
  </si>
  <si>
    <t>FEC.ktoe.LV.NMM.CEM.LOW_ENTH.HP.AMBIENT</t>
  </si>
  <si>
    <t>FEC.ktoe.LV.NMM.CEM.LOW_ENTH.THERM.ELEC</t>
  </si>
  <si>
    <t>Cement: Grinding, milling of raw material</t>
  </si>
  <si>
    <t>FEC.ktoe.LV.NMM.CEM.GRINDING_RAW.MECH.ELEC</t>
  </si>
  <si>
    <t>Cement: Pre-heating and pre-calcination</t>
  </si>
  <si>
    <t>FEC.ktoe.LV.NMM.CEM.PREHEAT.TOTAL.TOTAL</t>
  </si>
  <si>
    <t>FEC.ktoe.LV.NMM.CEM.PREHEAT.THERM.SOLIDS</t>
  </si>
  <si>
    <t>FEC.ktoe.LV.NMM.CEM.PREHEAT.THERM.LPG</t>
  </si>
  <si>
    <t>FEC.ktoe.LV.NMM.CEM.PREHEAT.THERM.DIESEL_LIQBIO</t>
  </si>
  <si>
    <t>FEC.ktoe.LV.NMM.CEM.PREHEAT.THERM.RFO</t>
  </si>
  <si>
    <t>FEC.ktoe.LV.NMM.CEM.PREHEAT.THERM.OTHER</t>
  </si>
  <si>
    <t>FEC.ktoe.LV.NMM.CEM.PREHEAT.THERM.NG_BIOGAS</t>
  </si>
  <si>
    <t>FEC.ktoe.LV.NMM.CEM.PREHEAT.THERM.BIOMASS_WASTE</t>
  </si>
  <si>
    <t>Cement: Clinker production (kilns)</t>
  </si>
  <si>
    <t>FEC.ktoe.LV.NMM.CEM.KILN.TOTAL.TOTAL</t>
  </si>
  <si>
    <t>FEC.ktoe.LV.NMM.CEM.KILN.THERM.SOLIDS</t>
  </si>
  <si>
    <t>FEC.ktoe.LV.NMM.CEM.KILN.THERM.LPG</t>
  </si>
  <si>
    <t>FEC.ktoe.LV.NMM.CEM.KILN.THERM.DIESEL_LIQBIO</t>
  </si>
  <si>
    <t>FEC.ktoe.LV.NMM.CEM.KILN.THERM.RFO</t>
  </si>
  <si>
    <t>FEC.ktoe.LV.NMM.CEM.KILN.THERM.OTHER</t>
  </si>
  <si>
    <t>FEC.ktoe.LV.NMM.CEM.KILN.THERM.NG_BIOGAS</t>
  </si>
  <si>
    <t>FEC.ktoe.LV.NMM.CEM.KILN.THERM.BIOMASS_WASTE</t>
  </si>
  <si>
    <t>Cement: Grinding, packaging and precasting</t>
  </si>
  <si>
    <t>Cement: Grinding, packaging and precasting (electricity)</t>
  </si>
  <si>
    <t>FEC.ktoe.LV.NMM.CEM.PRECAST.MECH.ELEC</t>
  </si>
  <si>
    <t>Cement: Precasting - Steam</t>
  </si>
  <si>
    <t>FEC.ktoe.LV.NMM.CEM.PRECAST_STEAM.TOTAL.TOTAL</t>
  </si>
  <si>
    <t>FEC.ktoe.LV.NMM.CEM.PRECAST_STEAM.STEAM.SOLIDS</t>
  </si>
  <si>
    <t>FEC.ktoe.LV.NMM.CEM.PRECAST_STEAM.STEAM.RFG</t>
  </si>
  <si>
    <t>FEC.ktoe.LV.NMM.CEM.PRECAST_STEAM.STEAM.LPG</t>
  </si>
  <si>
    <t>FEC.ktoe.LV.NMM.CEM.PRECAST_STEAM.STEAM.DIESEL_LIQBIO</t>
  </si>
  <si>
    <t>FEC.ktoe.LV.NMM.CEM.PRECAST_STEAM.STEAM.RFO</t>
  </si>
  <si>
    <t>FEC.ktoe.LV.NMM.CEM.PRECAST_STEAM.STEAM.OTHER</t>
  </si>
  <si>
    <t>FEC.ktoe.LV.NMM.CEM.PRECAST_STEAM.STEAM.NG_BIOGAS</t>
  </si>
  <si>
    <t>FEC.ktoe.LV.NMM.CEM.PRECAST_STEAM.STEAM.DERIVED</t>
  </si>
  <si>
    <t>FEC.ktoe.LV.NMM.CEM.PRECAST_STEAM.STEAM.BIOMASS_WASTE</t>
  </si>
  <si>
    <t>FEC.ktoe.LV.NMM.CEM.PRECAST_STEAM.STEAM.STEAM_DISTR</t>
  </si>
  <si>
    <t>FEC.ktoe.LV.NMM.CER.TOTAL.TOTAL.TOTAL</t>
  </si>
  <si>
    <t>FEC.ktoe.LV.NMM.CER.LIGHT.GENERIC.ELEC</t>
  </si>
  <si>
    <t>FEC.ktoe.LV.NMM.CER.AIRCOMP.GENERIC.ELEC</t>
  </si>
  <si>
    <t>FEC.ktoe.LV.NMM.CER.MOTOR.GENERIC.ELEC</t>
  </si>
  <si>
    <t>FEC.ktoe.LV.NMM.CER.FANS.GENERIC.ELEC</t>
  </si>
  <si>
    <t>FEC.ktoe.LV.NMM.CER.LOW_ENTH.TOTAL.TOTAL</t>
  </si>
  <si>
    <t>FEC.ktoe.LV.NMM.CER.LOW_ENTH.THERM.DIESEL_LIQBIO</t>
  </si>
  <si>
    <t>FEC.ktoe.LV.NMM.CER.LOW_ENTH.THERM.NG_BIOGAS</t>
  </si>
  <si>
    <t>FEC.ktoe.LV.NMM.CER.LOW_ENTH.THERM.SOLAR_GEO</t>
  </si>
  <si>
    <t>FEC.ktoe.LV.NMM.CER.LOW_ENTH.HP.AMBIENT</t>
  </si>
  <si>
    <t>FEC.ktoe.LV.NMM.CER.LOW_ENTH.THERM.ELEC</t>
  </si>
  <si>
    <t>Ceramics: Mixing of raw material</t>
  </si>
  <si>
    <t>FEC.ktoe.LV.NMM.CER.MIXING.MECH.ELEC</t>
  </si>
  <si>
    <t>Ceramics: Drying and sintering of raw material</t>
  </si>
  <si>
    <t>Ceramics: Thermal drying and sintering</t>
  </si>
  <si>
    <t>FEC.ktoe.LV.NMM.CER.DRYING.TOTAL.TOTAL</t>
  </si>
  <si>
    <t>FEC.ktoe.LV.NMM.CER.DRYING.THERM.SOLIDS</t>
  </si>
  <si>
    <t>FEC.ktoe.LV.NMM.CER.DRYING.THERM.LPG</t>
  </si>
  <si>
    <t>FEC.ktoe.LV.NMM.CER.DRYING.THERM.DIESEL_LIQBIO</t>
  </si>
  <si>
    <t>FEC.ktoe.LV.NMM.CER.DRYING.THERM.RFO</t>
  </si>
  <si>
    <t>FEC.ktoe.LV.NMM.CER.DRYING.THERM.NG_BIOGAS</t>
  </si>
  <si>
    <t>Ceramics: Steam drying and sintering</t>
  </si>
  <si>
    <t>FEC.ktoe.LV.NMM.CER.DRYING_STEAM.TOTAL.TOTAL</t>
  </si>
  <si>
    <t>FEC.ktoe.LV.NMM.CER.DRYING_STEAM.STEAM.SOLIDS</t>
  </si>
  <si>
    <t>FEC.ktoe.LV.NMM.CER.DRYING_STEAM.STEAM.RFG</t>
  </si>
  <si>
    <t>FEC.ktoe.LV.NMM.CER.DRYING_STEAM.STEAM.LPG</t>
  </si>
  <si>
    <t>FEC.ktoe.LV.NMM.CER.DRYING_STEAM.STEAM.DIESEL_LIQBIO</t>
  </si>
  <si>
    <t>FEC.ktoe.LV.NMM.CER.DRYING_STEAM.STEAM.RFO</t>
  </si>
  <si>
    <t>FEC.ktoe.LV.NMM.CER.DRYING_STEAM.STEAM.OTHER</t>
  </si>
  <si>
    <t>FEC.ktoe.LV.NMM.CER.DRYING_STEAM.STEAM.NG_BIOGAS</t>
  </si>
  <si>
    <t>FEC.ktoe.LV.NMM.CER.DRYING_STEAM.STEAM.DERIVED</t>
  </si>
  <si>
    <t>FEC.ktoe.LV.NMM.CER.DRYING_STEAM.STEAM.BIOMASS_WASTE</t>
  </si>
  <si>
    <t>FEC.ktoe.LV.NMM.CER.DRYING_STEAM.STEAM.STEAM_DISTR</t>
  </si>
  <si>
    <t>Ceramics: Microwave drying and sintering</t>
  </si>
  <si>
    <t>FEC.ktoe.LV.NMM.CER.DRYING_MICROW.MICROW.ELEC</t>
  </si>
  <si>
    <t>Ceramics: Primary production process</t>
  </si>
  <si>
    <t>Ceramics: Thermal kiln</t>
  </si>
  <si>
    <t>FEC.ktoe.LV.NMM.CER.KILN_THERM.TOTAL.TOTAL</t>
  </si>
  <si>
    <t>FEC.ktoe.LV.NMM.CER.KILN_THERM.THERM.SOLIDS</t>
  </si>
  <si>
    <t>FEC.ktoe.LV.NMM.CER.KILN_THERM.THERM.LPG</t>
  </si>
  <si>
    <t>FEC.ktoe.LV.NMM.CER.KILN_THERM.THERM.DIESEL_LIQBIO</t>
  </si>
  <si>
    <t>FEC.ktoe.LV.NMM.CER.KILN_THERM.THERM.RFO</t>
  </si>
  <si>
    <t>FEC.ktoe.LV.NMM.CER.KILN_THERM.THERM.OTHER</t>
  </si>
  <si>
    <t>FEC.ktoe.LV.NMM.CER.KILN_THERM.THERM.NG_BIOGAS</t>
  </si>
  <si>
    <t>FEC.ktoe.LV.NMM.CER.KILN_THERM.THERM.BIOMASS_WASTE</t>
  </si>
  <si>
    <t>Ceramics: Electric kiln</t>
  </si>
  <si>
    <t>FEC.ktoe.LV.NMM.CER.KILN_ELEC.ELEC.ELEC</t>
  </si>
  <si>
    <t>Ceramics: Product finishing</t>
  </si>
  <si>
    <t>Ceramics: Thermal furnace</t>
  </si>
  <si>
    <t>FEC.ktoe.LV.NMM.CER.FINISHING.TOTAL.TOTAL</t>
  </si>
  <si>
    <t>FEC.ktoe.LV.NMM.CER.FINISHING.THERM.SOLIDS</t>
  </si>
  <si>
    <t>FEC.ktoe.LV.NMM.CER.FINISHING.THERM.LPG</t>
  </si>
  <si>
    <t>FEC.ktoe.LV.NMM.CER.FINISHING.THERM.DIESEL_LIQBIO</t>
  </si>
  <si>
    <t>FEC.ktoe.LV.NMM.CER.FINISHING.THERM.RFO</t>
  </si>
  <si>
    <t>FEC.ktoe.LV.NMM.CER.FINISHING.THERM.NG_BIOGAS</t>
  </si>
  <si>
    <t>Ceramics: Electric furnace</t>
  </si>
  <si>
    <t>FEC.ktoe.LV.NMM.CER.FINISHING_ELEC.ELEC.ELEC</t>
  </si>
  <si>
    <t>FEC.ktoe.LV.NMM.GLASS.TOTAL.TOTAL.TOTAL</t>
  </si>
  <si>
    <t>FEC.ktoe.LV.NMM.GLASS.LIGHT.GENERIC.ELEC</t>
  </si>
  <si>
    <t>FEC.ktoe.LV.NMM.GLASS.AIRCOMP.GENERIC.ELEC</t>
  </si>
  <si>
    <t>FEC.ktoe.LV.NMM.GLASS.MOTOR.GENERIC.ELEC</t>
  </si>
  <si>
    <t>FEC.ktoe.LV.NMM.GLASS.FANS.GENERIC.ELEC</t>
  </si>
  <si>
    <t>FEC.ktoe.LV.NMM.GLASS.LOW_ENTH.TOTAL.TOTAL</t>
  </si>
  <si>
    <t>FEC.ktoe.LV.NMM.GLASS.LOW_ENTH.THERM.DIESEL_LIQBIO</t>
  </si>
  <si>
    <t>FEC.ktoe.LV.NMM.GLASS.LOW_ENTH.THERM.NG_BIOGAS</t>
  </si>
  <si>
    <t>FEC.ktoe.LV.NMM.GLASS.LOW_ENTH.THERM.SOLAR_GEO</t>
  </si>
  <si>
    <t>FEC.ktoe.LV.NMM.GLASS.LOW_ENTH.HP.AMBIENT</t>
  </si>
  <si>
    <t>FEC.ktoe.LV.NMM.GLASS.LOW_ENTH.THERM.ELEC</t>
  </si>
  <si>
    <t>Glass: Melting tank</t>
  </si>
  <si>
    <t>Glass: Thermal melting tank</t>
  </si>
  <si>
    <t>FEC.ktoe.LV.NMM.GLASS.MELTING.TOTAL.TOTAL</t>
  </si>
  <si>
    <t>FEC.ktoe.LV.NMM.GLASS.MELTING.THERM.SOLIDS</t>
  </si>
  <si>
    <t>FEC.ktoe.LV.NMM.GLASS.MELTING.THERM.LPG</t>
  </si>
  <si>
    <t>FEC.ktoe.LV.NMM.GLASS.MELTING.THERM.DIESEL_LIQBIO</t>
  </si>
  <si>
    <t>FEC.ktoe.LV.NMM.GLASS.MELTING.THERM.RFO</t>
  </si>
  <si>
    <t>FEC.ktoe.LV.NMM.GLASS.MELTING.THERM.NG_BIOGAS</t>
  </si>
  <si>
    <t>Glass: Electric melting tank</t>
  </si>
  <si>
    <t>FEC.ktoe.LV.NMM.GLASS.MELTING_ELEC.ELEC.ELEC</t>
  </si>
  <si>
    <t>Glass: Forming</t>
  </si>
  <si>
    <t>FEC.ktoe.LV.NMM.GLASS.FORMING.ELEC.ELEC</t>
  </si>
  <si>
    <t>Glass: Annealing</t>
  </si>
  <si>
    <t>Glass: Annealing - thermal</t>
  </si>
  <si>
    <t>FEC.ktoe.LV.NMM.GLASS.ANNEALING.TOTAL.TOTAL</t>
  </si>
  <si>
    <t>FEC.ktoe.LV.NMM.GLASS.ANNEALING.THERM.SOLIDS</t>
  </si>
  <si>
    <t>FEC.ktoe.LV.NMM.GLASS.ANNEALING.THERM.LPG</t>
  </si>
  <si>
    <t>FEC.ktoe.LV.NMM.GLASS.ANNEALING.THERM.DIESEL_LIQBIO</t>
  </si>
  <si>
    <t>FEC.ktoe.LV.NMM.GLASS.ANNEALING.THERM.RFO</t>
  </si>
  <si>
    <t>FEC.ktoe.LV.NMM.GLASS.ANNEALING.THERM.NG_BIOGAS</t>
  </si>
  <si>
    <t>Glass: Annealing - electric</t>
  </si>
  <si>
    <t>FEC.ktoe.LV.NMM.GLASS.ANNEALING_ELEC.ELEC.ELEC</t>
  </si>
  <si>
    <t>Glass: Finishing processes</t>
  </si>
  <si>
    <t>FEC.ktoe.LV.NMM.GLASS.FINISHING.ELEC.ELEC</t>
  </si>
  <si>
    <t>Cement: Grinding, packaging - electric</t>
  </si>
  <si>
    <t>Cement: Precasting - steam</t>
  </si>
  <si>
    <t>UED.ktoe.LV.NMM.CEM.TOTAL.TOTAL.TOTAL</t>
  </si>
  <si>
    <t>UED.ktoe.LV.NMM.CEM.LIGHT.GENERIC.ELEC</t>
  </si>
  <si>
    <t>UED.ktoe.LV.NMM.CEM.AIRCOMP.GENERIC.ELEC</t>
  </si>
  <si>
    <t>UED.ktoe.LV.NMM.CEM.MOTOR.GENERIC.ELEC</t>
  </si>
  <si>
    <t>UED.ktoe.LV.NMM.CEM.FANS.GENERIC.ELEC</t>
  </si>
  <si>
    <t>UED.ktoe.LV.NMM.CEM.LOW_ENTH.TOTAL.TOTAL</t>
  </si>
  <si>
    <t>UED.ktoe.LV.NMM.CEM.LOW_ENTH.THERM.DIESEL_LIQBIO</t>
  </si>
  <si>
    <t>UED.ktoe.LV.NMM.CEM.LOW_ENTH.THERM.NG_BIOGAS</t>
  </si>
  <si>
    <t>UED.ktoe.LV.NMM.CEM.LOW_ENTH.THERM.SOLAR_GEO</t>
  </si>
  <si>
    <t>UED.ktoe.LV.NMM.CEM.LOW_ENTH.HP.AMBIENT</t>
  </si>
  <si>
    <t>UED.ktoe.LV.NMM.CEM.LOW_ENTH.THERM.ELEC</t>
  </si>
  <si>
    <t>UED.ktoe.LV.NMM.CEM.GRINDING_RAW.MECH.ELEC</t>
  </si>
  <si>
    <t>UED.ktoe.LV.NMM.CEM.PREHEAT.TOTAL.TOTAL</t>
  </si>
  <si>
    <t>UED.ktoe.LV.NMM.CEM.PREHEAT.THERM.SOLIDS</t>
  </si>
  <si>
    <t>UED.ktoe.LV.NMM.CEM.PREHEAT.THERM.LPG</t>
  </si>
  <si>
    <t>UED.ktoe.LV.NMM.CEM.PREHEAT.THERM.DIESEL_LIQBIO</t>
  </si>
  <si>
    <t>UED.ktoe.LV.NMM.CEM.PREHEAT.THERM.RFO</t>
  </si>
  <si>
    <t>UED.ktoe.LV.NMM.CEM.PREHEAT.THERM.OTHER</t>
  </si>
  <si>
    <t>UED.ktoe.LV.NMM.CEM.PREHEAT.THERM.NG_BIOGAS</t>
  </si>
  <si>
    <t>UED.ktoe.LV.NMM.CEM.PREHEAT.THERM.BIOMASS_WASTE</t>
  </si>
  <si>
    <t>UED.ktoe.LV.NMM.CEM.KILN.TOTAL.TOTAL</t>
  </si>
  <si>
    <t>UED.ktoe.LV.NMM.CEM.KILN.THERM.SOLIDS</t>
  </si>
  <si>
    <t>UED.ktoe.LV.NMM.CEM.KILN.THERM.LPG</t>
  </si>
  <si>
    <t>UED.ktoe.LV.NMM.CEM.KILN.THERM.DIESEL_LIQBIO</t>
  </si>
  <si>
    <t>UED.ktoe.LV.NMM.CEM.KILN.THERM.RFO</t>
  </si>
  <si>
    <t>UED.ktoe.LV.NMM.CEM.KILN.THERM.OTHER</t>
  </si>
  <si>
    <t>UED.ktoe.LV.NMM.CEM.KILN.THERM.NG_BIOGAS</t>
  </si>
  <si>
    <t>UED.ktoe.LV.NMM.CEM.KILN.THERM.BIOMASS_WASTE</t>
  </si>
  <si>
    <t>UED.ktoe.LV.NMM.CEM.PRECAST.MECH.ELEC</t>
  </si>
  <si>
    <t>UED.ktoe.LV.NMM.CEM.PRECAST_STEAM.TOTAL.TOTAL</t>
  </si>
  <si>
    <t>UED.ktoe.LV.NMM.CEM.PRECAST_STEAM.STEAM.SOLIDS</t>
  </si>
  <si>
    <t>UED.ktoe.LV.NMM.CEM.PRECAST_STEAM.STEAM.RFG</t>
  </si>
  <si>
    <t>UED.ktoe.LV.NMM.CEM.PRECAST_STEAM.STEAM.LPG</t>
  </si>
  <si>
    <t>UED.ktoe.LV.NMM.CEM.PRECAST_STEAM.STEAM.DIESEL_LIQBIO</t>
  </si>
  <si>
    <t>UED.ktoe.LV.NMM.CEM.PRECAST_STEAM.STEAM.RFO</t>
  </si>
  <si>
    <t>UED.ktoe.LV.NMM.CEM.PRECAST_STEAM.STEAM.OTHER</t>
  </si>
  <si>
    <t>UED.ktoe.LV.NMM.CEM.PRECAST_STEAM.STEAM.NG_BIOGAS</t>
  </si>
  <si>
    <t>UED.ktoe.LV.NMM.CEM.PRECAST_STEAM.STEAM.DERIVED</t>
  </si>
  <si>
    <t>UED.ktoe.LV.NMM.CEM.PRECAST_STEAM.STEAM.BIOMASS_WASTE</t>
  </si>
  <si>
    <t>UED.ktoe.LV.NMM.CEM.PRECAST_STEAM.STEAM.STEAM_DISTR</t>
  </si>
  <si>
    <t>UED.ktoe.LV.NMM.CER.TOTAL.TOTAL.TOTAL</t>
  </si>
  <si>
    <t>UED.ktoe.LV.NMM.CER.LIGHT.GENERIC.ELEC</t>
  </si>
  <si>
    <t>UED.ktoe.LV.NMM.CER.AIRCOMP.GENERIC.ELEC</t>
  </si>
  <si>
    <t>UED.ktoe.LV.NMM.CER.MOTOR.GENERIC.ELEC</t>
  </si>
  <si>
    <t>UED.ktoe.LV.NMM.CER.FANS.GENERIC.ELEC</t>
  </si>
  <si>
    <t>UED.ktoe.LV.NMM.CER.LOW_ENTH.TOTAL.TOTAL</t>
  </si>
  <si>
    <t>UED.ktoe.LV.NMM.CER.LOW_ENTH.THERM.DIESEL_LIQBIO</t>
  </si>
  <si>
    <t>UED.ktoe.LV.NMM.CER.LOW_ENTH.THERM.NG_BIOGAS</t>
  </si>
  <si>
    <t>UED.ktoe.LV.NMM.CER.LOW_ENTH.THERM.SOLAR_GEO</t>
  </si>
  <si>
    <t>UED.ktoe.LV.NMM.CER.LOW_ENTH.HP.AMBIENT</t>
  </si>
  <si>
    <t>UED.ktoe.LV.NMM.CER.LOW_ENTH.THERM.ELEC</t>
  </si>
  <si>
    <t>UED.ktoe.LV.NMM.CER.MIXING.MECH.ELEC</t>
  </si>
  <si>
    <t>UED.ktoe.LV.NMM.CER.DRYING.TOTAL.TOTAL</t>
  </si>
  <si>
    <t>UED.ktoe.LV.NMM.CER.DRYING.THERM.SOLIDS</t>
  </si>
  <si>
    <t>UED.ktoe.LV.NMM.CER.DRYING.THERM.LPG</t>
  </si>
  <si>
    <t>UED.ktoe.LV.NMM.CER.DRYING.THERM.DIESEL_LIQBIO</t>
  </si>
  <si>
    <t>UED.ktoe.LV.NMM.CER.DRYING.THERM.RFO</t>
  </si>
  <si>
    <t>UED.ktoe.LV.NMM.CER.DRYING.THERM.NG_BIOGAS</t>
  </si>
  <si>
    <t>UED.ktoe.LV.NMM.CER.DRYING_STEAM.TOTAL.TOTAL</t>
  </si>
  <si>
    <t>UED.ktoe.LV.NMM.CER.DRYING_STEAM.STEAM.SOLIDS</t>
  </si>
  <si>
    <t>UED.ktoe.LV.NMM.CER.DRYING_STEAM.STEAM.RFG</t>
  </si>
  <si>
    <t>UED.ktoe.LV.NMM.CER.DRYING_STEAM.STEAM.LPG</t>
  </si>
  <si>
    <t>UED.ktoe.LV.NMM.CER.DRYING_STEAM.STEAM.DIESEL_LIQBIO</t>
  </si>
  <si>
    <t>UED.ktoe.LV.NMM.CER.DRYING_STEAM.STEAM.RFO</t>
  </si>
  <si>
    <t>UED.ktoe.LV.NMM.CER.DRYING_STEAM.STEAM.OTHER</t>
  </si>
  <si>
    <t>UED.ktoe.LV.NMM.CER.DRYING_STEAM.STEAM.NG_BIOGAS</t>
  </si>
  <si>
    <t>UED.ktoe.LV.NMM.CER.DRYING_STEAM.STEAM.DERIVED</t>
  </si>
  <si>
    <t>UED.ktoe.LV.NMM.CER.DRYING_STEAM.STEAM.BIOMASS_WASTE</t>
  </si>
  <si>
    <t>UED.ktoe.LV.NMM.CER.DRYING_STEAM.STEAM.STEAM_DISTR</t>
  </si>
  <si>
    <t>UED.ktoe.LV.NMM.CER.DRYING_MICROW.MICROW.ELEC</t>
  </si>
  <si>
    <t>UED.ktoe.LV.NMM.CER.KILN_THERM.TOTAL.TOTAL</t>
  </si>
  <si>
    <t>UED.ktoe.LV.NMM.CER.KILN_THERM.THERM.SOLIDS</t>
  </si>
  <si>
    <t>UED.ktoe.LV.NMM.CER.KILN_THERM.THERM.LPG</t>
  </si>
  <si>
    <t>UED.ktoe.LV.NMM.CER.KILN_THERM.THERM.DIESEL_LIQBIO</t>
  </si>
  <si>
    <t>UED.ktoe.LV.NMM.CER.KILN_THERM.THERM.RFO</t>
  </si>
  <si>
    <t>UED.ktoe.LV.NMM.CER.KILN_THERM.THERM.OTHER</t>
  </si>
  <si>
    <t>UED.ktoe.LV.NMM.CER.KILN_THERM.THERM.NG_BIOGAS</t>
  </si>
  <si>
    <t>UED.ktoe.LV.NMM.CER.KILN_THERM.THERM.BIOMASS_WASTE</t>
  </si>
  <si>
    <t>UED.ktoe.LV.NMM.CER.KILN_ELEC.ELEC.ELEC</t>
  </si>
  <si>
    <t>UED.ktoe.LV.NMM.CER.FINISHING.TOTAL.TOTAL</t>
  </si>
  <si>
    <t>UED.ktoe.LV.NMM.CER.FINISHING.THERM.SOLIDS</t>
  </si>
  <si>
    <t>UED.ktoe.LV.NMM.CER.FINISHING.THERM.LPG</t>
  </si>
  <si>
    <t>UED.ktoe.LV.NMM.CER.FINISHING.THERM.DIESEL_LIQBIO</t>
  </si>
  <si>
    <t>UED.ktoe.LV.NMM.CER.FINISHING.THERM.RFO</t>
  </si>
  <si>
    <t>UED.ktoe.LV.NMM.CER.FINISHING.THERM.NG_BIOGAS</t>
  </si>
  <si>
    <t>UED.ktoe.LV.NMM.CER.FINISHING_ELEC.ELEC.ELEC</t>
  </si>
  <si>
    <t>UED.ktoe.LV.NMM.GLASS.TOTAL.TOTAL.TOTAL</t>
  </si>
  <si>
    <t>UED.ktoe.LV.NMM.GLASS.LIGHT.GENERIC.ELEC</t>
  </si>
  <si>
    <t>UED.ktoe.LV.NMM.GLASS.AIRCOMP.GENERIC.ELEC</t>
  </si>
  <si>
    <t>UED.ktoe.LV.NMM.GLASS.MOTOR.GENERIC.ELEC</t>
  </si>
  <si>
    <t>UED.ktoe.LV.NMM.GLASS.FANS.GENERIC.ELEC</t>
  </si>
  <si>
    <t>UED.ktoe.LV.NMM.GLASS.LOW_ENTH.TOTAL.TOTAL</t>
  </si>
  <si>
    <t>UED.ktoe.LV.NMM.GLASS.LOW_ENTH.THERM.DIESEL_LIQBIO</t>
  </si>
  <si>
    <t>UED.ktoe.LV.NMM.GLASS.LOW_ENTH.THERM.NG_BIOGAS</t>
  </si>
  <si>
    <t>UED.ktoe.LV.NMM.GLASS.LOW_ENTH.THERM.SOLAR_GEO</t>
  </si>
  <si>
    <t>UED.ktoe.LV.NMM.GLASS.LOW_ENTH.HP.AMBIENT</t>
  </si>
  <si>
    <t>UED.ktoe.LV.NMM.GLASS.LOW_ENTH.THERM.ELEC</t>
  </si>
  <si>
    <t>UED.ktoe.LV.NMM.GLASS.MELTING.TOTAL.TOTAL</t>
  </si>
  <si>
    <t>UED.ktoe.LV.NMM.GLASS.MELTING.THERM.SOLIDS</t>
  </si>
  <si>
    <t>UED.ktoe.LV.NMM.GLASS.MELTING.THERM.LPG</t>
  </si>
  <si>
    <t>UED.ktoe.LV.NMM.GLASS.MELTING.THERM.DIESEL_LIQBIO</t>
  </si>
  <si>
    <t>UED.ktoe.LV.NMM.GLASS.MELTING.THERM.RFO</t>
  </si>
  <si>
    <t>UED.ktoe.LV.NMM.GLASS.MELTING.THERM.NG_BIOGAS</t>
  </si>
  <si>
    <t>UED.ktoe.LV.NMM.GLASS.MELTING_ELEC.ELEC.ELEC</t>
  </si>
  <si>
    <t>UED.ktoe.LV.NMM.GLASS.FORMING.ELEC.ELEC</t>
  </si>
  <si>
    <t>UED.ktoe.LV.NMM.GLASS.ANNEALING.TOTAL.TOTAL</t>
  </si>
  <si>
    <t>UED.ktoe.LV.NMM.GLASS.ANNEALING.THERM.SOLIDS</t>
  </si>
  <si>
    <t>UED.ktoe.LV.NMM.GLASS.ANNEALING.THERM.LPG</t>
  </si>
  <si>
    <t>UED.ktoe.LV.NMM.GLASS.ANNEALING.THERM.DIESEL_LIQBIO</t>
  </si>
  <si>
    <t>UED.ktoe.LV.NMM.GLASS.ANNEALING.THERM.RFO</t>
  </si>
  <si>
    <t>UED.ktoe.LV.NMM.GLASS.ANNEALING.THERM.NG_BIOGAS</t>
  </si>
  <si>
    <t>UED.ktoe.LV.NMM.GLASS.ANNEALING_ELEC.ELEC.ELEC</t>
  </si>
  <si>
    <t>UED.ktoe.LV.NMM.GLASS.FINISHING.ELEC.ELEC</t>
  </si>
  <si>
    <t>FUEL_EMI.ktCO2.LV.NMM.CEM.LIGHT.GENERIC.ELEC</t>
  </si>
  <si>
    <t>FUEL_EMI.ktCO2.LV.NMM.CEM.AIRCOMP.GENERIC.ELEC</t>
  </si>
  <si>
    <t>FUEL_EMI.ktCO2.LV.NMM.CEM.MOTOR.GENERIC.ELEC</t>
  </si>
  <si>
    <t>FUEL_EMI.ktCO2.LV.NMM.CEM.FANS.GENERIC.ELEC</t>
  </si>
  <si>
    <t>FUEL_EMI.ktCO2.LV.NMM.CEM.LOW_ENTH.TOTAL.TOTAL</t>
  </si>
  <si>
    <t>FUEL_EMI.ktCO2.LV.NMM.CEM.LOW_ENTH.THERM.DIESEL_LIQBIO</t>
  </si>
  <si>
    <t>FUEL_EMI.ktCO2.LV.NMM.CEM.LOW_ENTH.THERM.NG_BIOGAS</t>
  </si>
  <si>
    <t>FUEL_EMI.ktCO2.LV.NMM.CEM.LOW_ENTH.THERM.SOLAR_GEO</t>
  </si>
  <si>
    <t>FUEL_EMI.ktCO2.LV.NMM.CEM.LOW_ENTH.HP.AMBIENT</t>
  </si>
  <si>
    <t>FUEL_EMI.ktCO2.LV.NMM.CEM.LOW_ENTH.THERM.ELEC</t>
  </si>
  <si>
    <t>FUEL_EMI.ktCO2.LV.NMM.CEM.GRINDING_RAW.MECH.ELEC</t>
  </si>
  <si>
    <t>FUEL_EMI.ktCO2.LV.NMM.CEM.PREHEAT.TOTAL.TOTAL</t>
  </si>
  <si>
    <t>FUEL_EMI.ktCO2.LV.NMM.CEM.PREHEAT.THERM.SOLIDS</t>
  </si>
  <si>
    <t>FUEL_EMI.ktCO2.LV.NMM.CEM.PREHEAT.THERM.LPG</t>
  </si>
  <si>
    <t>FUEL_EMI.ktCO2.LV.NMM.CEM.PREHEAT.THERM.DIESEL_LIQBIO</t>
  </si>
  <si>
    <t>FUEL_EMI.ktCO2.LV.NMM.CEM.PREHEAT.THERM.RFO</t>
  </si>
  <si>
    <t>FUEL_EMI.ktCO2.LV.NMM.CEM.PREHEAT.THERM.OTHER</t>
  </si>
  <si>
    <t>FUEL_EMI.ktCO2.LV.NMM.CEM.PREHEAT.THERM.NG_BIOGAS</t>
  </si>
  <si>
    <t>FUEL_EMI.ktCO2.LV.NMM.CEM.PREHEAT.THERM.BIOMASS_WASTE</t>
  </si>
  <si>
    <t>FUEL_EMI.ktCO2.LV.NMM.CEM.KILN.TOTAL.TOTAL</t>
  </si>
  <si>
    <t>FUEL_EMI.ktCO2.LV.NMM.CEM.KILN.THERM.SOLIDS</t>
  </si>
  <si>
    <t>FUEL_EMI.ktCO2.LV.NMM.CEM.KILN.THERM.LPG</t>
  </si>
  <si>
    <t>FUEL_EMI.ktCO2.LV.NMM.CEM.KILN.THERM.DIESEL_LIQBIO</t>
  </si>
  <si>
    <t>FUEL_EMI.ktCO2.LV.NMM.CEM.KILN.THERM.RFO</t>
  </si>
  <si>
    <t>FUEL_EMI.ktCO2.LV.NMM.CEM.KILN.THERM.OTHER</t>
  </si>
  <si>
    <t>FUEL_EMI.ktCO2.LV.NMM.CEM.KILN.THERM.NG_BIOGAS</t>
  </si>
  <si>
    <t>FUEL_EMI.ktCO2.LV.NMM.CEM.KILN.THERM.BIOMASS_WASTE</t>
  </si>
  <si>
    <t>FUEL_EMI.ktCO2.LV.NMM.CEM.PRECAST.MECH.ELEC</t>
  </si>
  <si>
    <t>FUEL_EMI.ktCO2.LV.NMM.CEM.PRECAST_STEAM.TOTAL.TOTAL</t>
  </si>
  <si>
    <t>FUEL_EMI.ktCO2.LV.NMM.CEM.PRECAST_STEAM.STEAM.SOLIDS</t>
  </si>
  <si>
    <t>FUEL_EMI.ktCO2.LV.NMM.CEM.PRECAST_STEAM.STEAM.RFG</t>
  </si>
  <si>
    <t>FUEL_EMI.ktCO2.LV.NMM.CEM.PRECAST_STEAM.STEAM.LPG</t>
  </si>
  <si>
    <t>FUEL_EMI.ktCO2.LV.NMM.CEM.PRECAST_STEAM.STEAM.DIESEL_LIQBIO</t>
  </si>
  <si>
    <t>FUEL_EMI.ktCO2.LV.NMM.CEM.PRECAST_STEAM.STEAM.RFO</t>
  </si>
  <si>
    <t>FUEL_EMI.ktCO2.LV.NMM.CEM.PRECAST_STEAM.STEAM.OTHER</t>
  </si>
  <si>
    <t>FUEL_EMI.ktCO2.LV.NMM.CEM.PRECAST_STEAM.STEAM.NG_BIOGAS</t>
  </si>
  <si>
    <t>FUEL_EMI.ktCO2.LV.NMM.CEM.PRECAST_STEAM.STEAM.DERIVED</t>
  </si>
  <si>
    <t>FUEL_EMI.ktCO2.LV.NMM.CEM.PRECAST_STEAM.STEAM.BIOMASS_WASTE</t>
  </si>
  <si>
    <t>FUEL_EMI.ktCO2.LV.NMM.CEM.PRECAST_STEAM.STEAM.STEAM_DISTR</t>
  </si>
  <si>
    <t>PROCESS_EMI.ktCO2.LV.NMM.CEM</t>
  </si>
  <si>
    <t>FUEL_EMI.ktCO2.LV.NMM.CER.LIGHT.GENERIC.ELEC</t>
  </si>
  <si>
    <t>FUEL_EMI.ktCO2.LV.NMM.CER.AIRCOMP.GENERIC.ELEC</t>
  </si>
  <si>
    <t>FUEL_EMI.ktCO2.LV.NMM.CER.MOTOR.GENERIC.ELEC</t>
  </si>
  <si>
    <t>FUEL_EMI.ktCO2.LV.NMM.CER.FANS.GENERIC.ELEC</t>
  </si>
  <si>
    <t>FUEL_EMI.ktCO2.LV.NMM.CER.LOW_ENTH.TOTAL.TOTAL</t>
  </si>
  <si>
    <t>FUEL_EMI.ktCO2.LV.NMM.CER.LOW_ENTH.THERM.DIESEL_LIQBIO</t>
  </si>
  <si>
    <t>FUEL_EMI.ktCO2.LV.NMM.CER.LOW_ENTH.THERM.NG_BIOGAS</t>
  </si>
  <si>
    <t>FUEL_EMI.ktCO2.LV.NMM.CER.LOW_ENTH.THERM.SOLAR_GEO</t>
  </si>
  <si>
    <t>FUEL_EMI.ktCO2.LV.NMM.CER.LOW_ENTH.HP.AMBIENT</t>
  </si>
  <si>
    <t>FUEL_EMI.ktCO2.LV.NMM.CER.LOW_ENTH.THERM.ELEC</t>
  </si>
  <si>
    <t>FUEL_EMI.ktCO2.LV.NMM.CER.MIXING.MECH.ELEC</t>
  </si>
  <si>
    <t>FUEL_EMI.ktCO2.LV.NMM.CER.DRYING.TOTAL.TOTAL</t>
  </si>
  <si>
    <t>FUEL_EMI.ktCO2.LV.NMM.CER.DRYING.THERM.SOLIDS</t>
  </si>
  <si>
    <t>FUEL_EMI.ktCO2.LV.NMM.CER.DRYING.THERM.LPG</t>
  </si>
  <si>
    <t>FUEL_EMI.ktCO2.LV.NMM.CER.DRYING.THERM.DIESEL_LIQBIO</t>
  </si>
  <si>
    <t>FUEL_EMI.ktCO2.LV.NMM.CER.DRYING.THERM.RFO</t>
  </si>
  <si>
    <t>FUEL_EMI.ktCO2.LV.NMM.CER.DRYING.THERM.NG_BIOGAS</t>
  </si>
  <si>
    <t>FUEL_EMI.ktCO2.LV.NMM.CER.DRYING_STEAM.TOTAL.TOTAL</t>
  </si>
  <si>
    <t>FUEL_EMI.ktCO2.LV.NMM.CER.DRYING_STEAM.STEAM.SOLIDS</t>
  </si>
  <si>
    <t>FUEL_EMI.ktCO2.LV.NMM.CER.DRYING_STEAM.STEAM.RFG</t>
  </si>
  <si>
    <t>FUEL_EMI.ktCO2.LV.NMM.CER.DRYING_STEAM.STEAM.LPG</t>
  </si>
  <si>
    <t>FUEL_EMI.ktCO2.LV.NMM.CER.DRYING_STEAM.STEAM.DIESEL_LIQBIO</t>
  </si>
  <si>
    <t>FUEL_EMI.ktCO2.LV.NMM.CER.DRYING_STEAM.STEAM.RFO</t>
  </si>
  <si>
    <t>FUEL_EMI.ktCO2.LV.NMM.CER.DRYING_STEAM.STEAM.OTHER</t>
  </si>
  <si>
    <t>FUEL_EMI.ktCO2.LV.NMM.CER.DRYING_STEAM.STEAM.NG_BIOGAS</t>
  </si>
  <si>
    <t>FUEL_EMI.ktCO2.LV.NMM.CER.DRYING_STEAM.STEAM.DERIVED</t>
  </si>
  <si>
    <t>FUEL_EMI.ktCO2.LV.NMM.CER.DRYING_STEAM.STEAM.BIOMASS_WASTE</t>
  </si>
  <si>
    <t>FUEL_EMI.ktCO2.LV.NMM.CER.DRYING_STEAM.STEAM.STEAM_DISTR</t>
  </si>
  <si>
    <t>FUEL_EMI.ktCO2.LV.NMM.CER.DRYING_MICROW.MICROW.ELEC</t>
  </si>
  <si>
    <t>FUEL_EMI.ktCO2.LV.NMM.CER.KILN_THERM.TOTAL.TOTAL</t>
  </si>
  <si>
    <t>FUEL_EMI.ktCO2.LV.NMM.CER.KILN_THERM.THERM.SOLIDS</t>
  </si>
  <si>
    <t>FUEL_EMI.ktCO2.LV.NMM.CER.KILN_THERM.THERM.LPG</t>
  </si>
  <si>
    <t>FUEL_EMI.ktCO2.LV.NMM.CER.KILN_THERM.THERM.DIESEL_LIQBIO</t>
  </si>
  <si>
    <t>FUEL_EMI.ktCO2.LV.NMM.CER.KILN_THERM.THERM.RFO</t>
  </si>
  <si>
    <t>FUEL_EMI.ktCO2.LV.NMM.CER.KILN_THERM.THERM.OTHER</t>
  </si>
  <si>
    <t>FUEL_EMI.ktCO2.LV.NMM.CER.KILN_THERM.THERM.NG_BIOGAS</t>
  </si>
  <si>
    <t>FUEL_EMI.ktCO2.LV.NMM.CER.KILN_THERM.THERM.BIOMASS_WASTE</t>
  </si>
  <si>
    <t>FUEL_EMI.ktCO2.LV.NMM.CER.KILN_ELEC.ELEC.ELEC</t>
  </si>
  <si>
    <t>FUEL_EMI.ktCO2.LV.NMM.CER.FINISHING.TOTAL.TOTAL</t>
  </si>
  <si>
    <t>FUEL_EMI.ktCO2.LV.NMM.CER.FINISHING.THERM.SOLIDS</t>
  </si>
  <si>
    <t>FUEL_EMI.ktCO2.LV.NMM.CER.FINISHING.THERM.LPG</t>
  </si>
  <si>
    <t>FUEL_EMI.ktCO2.LV.NMM.CER.FINISHING.THERM.DIESEL_LIQBIO</t>
  </si>
  <si>
    <t>FUEL_EMI.ktCO2.LV.NMM.CER.FINISHING.THERM.RFO</t>
  </si>
  <si>
    <t>FUEL_EMI.ktCO2.LV.NMM.CER.FINISHING.THERM.NG_BIOGAS</t>
  </si>
  <si>
    <t>FUEL_EMI.ktCO2.LV.NMM.CER.FINISHING_ELEC.ELEC.ELEC</t>
  </si>
  <si>
    <t>PROCESS_EMI.ktCO2.LV.NMM.CER</t>
  </si>
  <si>
    <t>FUEL_EMI.ktCO2.LV.NMM.GLASS.LIGHT.GENERIC.ELEC</t>
  </si>
  <si>
    <t>FUEL_EMI.ktCO2.LV.NMM.GLASS.AIRCOMP.GENERIC.ELEC</t>
  </si>
  <si>
    <t>FUEL_EMI.ktCO2.LV.NMM.GLASS.MOTOR.GENERIC.ELEC</t>
  </si>
  <si>
    <t>FUEL_EMI.ktCO2.LV.NMM.GLASS.FANS.GENERIC.ELEC</t>
  </si>
  <si>
    <t>FUEL_EMI.ktCO2.LV.NMM.GLASS.LOW_ENTH.TOTAL.TOTAL</t>
  </si>
  <si>
    <t>FUEL_EMI.ktCO2.LV.NMM.GLASS.LOW_ENTH.THERM.DIESEL_LIQBIO</t>
  </si>
  <si>
    <t>FUEL_EMI.ktCO2.LV.NMM.GLASS.LOW_ENTH.THERM.NG_BIOGAS</t>
  </si>
  <si>
    <t>FUEL_EMI.ktCO2.LV.NMM.GLASS.LOW_ENTH.THERM.SOLAR_GEO</t>
  </si>
  <si>
    <t>FUEL_EMI.ktCO2.LV.NMM.GLASS.LOW_ENTH.HP.AMBIENT</t>
  </si>
  <si>
    <t>FUEL_EMI.ktCO2.LV.NMM.GLASS.LOW_ENTH.THERM.ELEC</t>
  </si>
  <si>
    <t>FUEL_EMI.ktCO2.LV.NMM.GLASS.MELTING.TOTAL.TOTAL</t>
  </si>
  <si>
    <t>FUEL_EMI.ktCO2.LV.NMM.GLASS.MELTING.THERM.SOLIDS</t>
  </si>
  <si>
    <t>FUEL_EMI.ktCO2.LV.NMM.GLASS.MELTING.THERM.LPG</t>
  </si>
  <si>
    <t>FUEL_EMI.ktCO2.LV.NMM.GLASS.MELTING.THERM.DIESEL_LIQBIO</t>
  </si>
  <si>
    <t>FUEL_EMI.ktCO2.LV.NMM.GLASS.MELTING.THERM.RFO</t>
  </si>
  <si>
    <t>FUEL_EMI.ktCO2.LV.NMM.GLASS.MELTING.THERM.NG_BIOGAS</t>
  </si>
  <si>
    <t>FUEL_EMI.ktCO2.LV.NMM.GLASS.MELTING_ELEC.ELEC.ELEC</t>
  </si>
  <si>
    <t>FUEL_EMI.ktCO2.LV.NMM.GLASS.FORMING.ELEC.ELEC</t>
  </si>
  <si>
    <t>FUEL_EMI.ktCO2.LV.NMM.GLASS.ANNEALING.TOTAL.TOTAL</t>
  </si>
  <si>
    <t>FUEL_EMI.ktCO2.LV.NMM.GLASS.ANNEALING.THERM.SOLIDS</t>
  </si>
  <si>
    <t>FUEL_EMI.ktCO2.LV.NMM.GLASS.ANNEALING.THERM.LPG</t>
  </si>
  <si>
    <t>FUEL_EMI.ktCO2.LV.NMM.GLASS.ANNEALING.THERM.DIESEL_LIQBIO</t>
  </si>
  <si>
    <t>FUEL_EMI.ktCO2.LV.NMM.GLASS.ANNEALING.THERM.RFO</t>
  </si>
  <si>
    <t>FUEL_EMI.ktCO2.LV.NMM.GLASS.ANNEALING.THERM.NG_BIOGAS</t>
  </si>
  <si>
    <t>FUEL_EMI.ktCO2.LV.NMM.GLASS.ANNEALING_ELEC.ELEC.ELEC</t>
  </si>
  <si>
    <t>FUEL_EMI.ktCO2.LV.NMM.GLASS.FINISHING.ELEC.ELEC</t>
  </si>
  <si>
    <t>PROCESS_EMI.ktCO2.LV.NMM.GLASS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</si>
  <si>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</si>
  <si>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</si>
  <si>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</si>
  <si>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</si>
  <si>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</si>
  <si>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VA.Meuro2015.LV.PPA.PULP</t>
  </si>
  <si>
    <t>VA.Meuro2015.LV.PPA.PAPER</t>
  </si>
  <si>
    <t>VA.Meuro2015.LV.PPA.PRINT</t>
  </si>
  <si>
    <t>Pulp production (kt)</t>
  </si>
  <si>
    <t>OUTPUT.kt.LV.PPA.PULP</t>
  </si>
  <si>
    <t>Paper production  (kt)</t>
  </si>
  <si>
    <t>OUTPUT.kt.LV.PPA.PAPER</t>
  </si>
  <si>
    <t>Printing and media reproduction (kt paper eq.)</t>
  </si>
  <si>
    <t>OUTPUT.kt.LV.PPA.PRINT</t>
  </si>
  <si>
    <t>CAP.kt.LV.PPA.PULP</t>
  </si>
  <si>
    <t>CAP.kt.LV.PPA.PAPER</t>
  </si>
  <si>
    <t>CAP.kt.LV.PPA.PRINT</t>
  </si>
  <si>
    <t>NEWCAP.kt.LV.PPA.PULP</t>
  </si>
  <si>
    <t>NEWCAP.kt.LV.PPA.PAPER</t>
  </si>
  <si>
    <t>NEWCAP.kt.LV.PPA.PRINT</t>
  </si>
  <si>
    <t>FEC.ktoe.LV.PPA.TOTAL.TOTAL.TOTAL.TOTAL</t>
  </si>
  <si>
    <t>FEC.ktoe.LV.PPA.TOTAL.TOTAL.TOTAL.SOLIDS</t>
  </si>
  <si>
    <t>FEC.ktoe.LV.PPA.TOTAL.TOTAL.TOTAL.RFG</t>
  </si>
  <si>
    <t>FEC.ktoe.LV.PPA.TOTAL.TOTAL.TOTAL.LPG</t>
  </si>
  <si>
    <t>FEC.ktoe.LV.PPA.TOTAL.TOTAL.TOTAL.DIESEL</t>
  </si>
  <si>
    <t>FEC.ktoe.LV.PPA.TOTAL.TOTAL.TOTAL.RFO</t>
  </si>
  <si>
    <t>FEC.ktoe.LV.PPA.TOTAL.TOTAL.TOTAL.OTHER</t>
  </si>
  <si>
    <t>FEC.ktoe.LV.PPA.TOTAL.TOTAL.TOTAL.NG</t>
  </si>
  <si>
    <t>FEC.ktoe.LV.PPA.TOTAL.TOTAL.TOTAL.DERIVED</t>
  </si>
  <si>
    <t>FEC.ktoe.LV.PPA.TOTAL.TOTAL.TOTAL.BIOMASS_WASTE</t>
  </si>
  <si>
    <t>FEC.ktoe.LV.PPA.TOTAL.TOTAL.TOTAL.BIOGAS</t>
  </si>
  <si>
    <t>FEC.ktoe.LV.PPA.TOTAL.TOTAL.TOTAL.LIQBIO</t>
  </si>
  <si>
    <t>FEC.ktoe.LV.PPA.TOTAL.TOTAL.TOTAL.SOLAR</t>
  </si>
  <si>
    <t>FEC.ktoe.LV.PPA.TOTAL.TOTAL.TOTAL.GEO</t>
  </si>
  <si>
    <t>FEC.ktoe.LV.PPA.TOTAL.TOTAL.TOTAL.AMBIENT</t>
  </si>
  <si>
    <t>FEC.ktoe.LV.PPA.TOTAL.TOTAL.TOTAL.STEAM_DISTR</t>
  </si>
  <si>
    <t>FEC.ktoe.LV.PPA.TOTAL.TOTAL.TOTAL.ELEC</t>
  </si>
  <si>
    <t>FEC.ktoe.LV.PPA.PULP.TOTAL.TOTAL.TOTAL</t>
  </si>
  <si>
    <t>FEC.ktoe.LV.PPA.PULP.LIGHT.GENERIC.ELEC</t>
  </si>
  <si>
    <t>FEC.ktoe.LV.PPA.PULP.AIRCOMP.GENERIC.ELEC</t>
  </si>
  <si>
    <t>FEC.ktoe.LV.PPA.PULP.MOTOR.GENERIC.ELEC</t>
  </si>
  <si>
    <t>FEC.ktoe.LV.PPA.PULP.FANS.GENERIC.ELEC</t>
  </si>
  <si>
    <t>FEC.ktoe.LV.PPA.PULP.LOW_ENTH.TOTAL.TOTAL</t>
  </si>
  <si>
    <t>FEC.ktoe.LV.PPA.PULP.LOW_ENTH.THERM.DIESEL_LIQBIO</t>
  </si>
  <si>
    <t>FEC.ktoe.LV.PPA.PULP.LOW_ENTH.THERM.NG_BIOGAS</t>
  </si>
  <si>
    <t>FEC.ktoe.LV.PPA.PULP.LOW_ENTH.THERM.SOLAR_GEO</t>
  </si>
  <si>
    <t>FEC.ktoe.LV.PPA.PULP.LOW_ENTH.HP.AMBIENT</t>
  </si>
  <si>
    <t>FEC.ktoe.LV.PPA.PULP.LOW_ENTH.THERM.ELEC</t>
  </si>
  <si>
    <t>Pulp: Wood preparation, grinding</t>
  </si>
  <si>
    <t>FEC.ktoe.LV.PPA.PULP.PREPARATION.MECH.ELEC</t>
  </si>
  <si>
    <t>Pulp: Pulping</t>
  </si>
  <si>
    <t>Pulp: Pulping thermal</t>
  </si>
  <si>
    <t>FEC.ktoe.LV.PPA.PULP.PULPING.TOTAL.TOTAL</t>
  </si>
  <si>
    <t>FEC.ktoe.LV.PPA.PULP.PULPING.STEAM.SOLIDS</t>
  </si>
  <si>
    <t>FEC.ktoe.LV.PPA.PULP.PULPING.STEAM.RFG</t>
  </si>
  <si>
    <t>FEC.ktoe.LV.PPA.PULP.PULPING.STEAM.LPG</t>
  </si>
  <si>
    <t>FEC.ktoe.LV.PPA.PULP.PULPING.STEAM.DIESEL_LIQBIO</t>
  </si>
  <si>
    <t>FEC.ktoe.LV.PPA.PULP.PULPING.STEAM.RFO</t>
  </si>
  <si>
    <t>FEC.ktoe.LV.PPA.PULP.PULPING.STEAM.OTHER</t>
  </si>
  <si>
    <t>FEC.ktoe.LV.PPA.PULP.PULPING.STEAM.NG_BIOGAS</t>
  </si>
  <si>
    <t>FEC.ktoe.LV.PPA.PULP.PULPING.STEAM.DERIVED</t>
  </si>
  <si>
    <t>FEC.ktoe.LV.PPA.PULP.PULPING.STEAM.BIOMASS_WASTE</t>
  </si>
  <si>
    <t>FEC.ktoe.LV.PPA.PULP.PULPING.STEAM.STEAM_DISTR</t>
  </si>
  <si>
    <t>Pulp: Pulping electric</t>
  </si>
  <si>
    <t>FEC.ktoe.LV.PPA.PULP.PULPING_MECH.MECH.ELEC</t>
  </si>
  <si>
    <t>Pulp: Cleaning</t>
  </si>
  <si>
    <t>FEC.ktoe.LV.PPA.PULP.BLEACHING.THERM.ELEC</t>
  </si>
  <si>
    <t>FEC.ktoe.LV.PPA.PAPER.TOTAL.TOTAL.TOTAL</t>
  </si>
  <si>
    <t>FEC.ktoe.LV.PPA.PAPER.LIGHT.GENERIC.ELEC</t>
  </si>
  <si>
    <t>FEC.ktoe.LV.PPA.PAPER.AIRCOMP.GENERIC.ELEC</t>
  </si>
  <si>
    <t>FEC.ktoe.LV.PPA.PAPER.MOTOR.GENERIC.ELEC</t>
  </si>
  <si>
    <t>FEC.ktoe.LV.PPA.PAPER.FANS.GENERIC.ELEC</t>
  </si>
  <si>
    <t>FEC.ktoe.LV.PPA.PAPER.LOW_ENTH.TOTAL.TOTAL</t>
  </si>
  <si>
    <t>FEC.ktoe.LV.PPA.PAPER.LOW_ENTH.THERM.DIESEL_LIQBIO</t>
  </si>
  <si>
    <t>FEC.ktoe.LV.PPA.PAPER.LOW_ENTH.THERM.NG_BIOGAS</t>
  </si>
  <si>
    <t>FEC.ktoe.LV.PPA.PAPER.LOW_ENTH.THERM.SOLAR_GEO</t>
  </si>
  <si>
    <t>FEC.ktoe.LV.PPA.PAPER.LOW_ENTH.HP.AMBIENT</t>
  </si>
  <si>
    <t>FEC.ktoe.LV.PPA.PAPER.LOW_ENTH.THERM.ELEC</t>
  </si>
  <si>
    <t>Paper: Stock preparation</t>
  </si>
  <si>
    <t>Paper: Stock preparation - Thermal</t>
  </si>
  <si>
    <t>FEC.ktoe.LV.PPA.PAPER.PREPARATION.TOTAL.TOTAL</t>
  </si>
  <si>
    <t>FEC.ktoe.LV.PPA.PAPER.PREPARATION.THERM.SOLIDS</t>
  </si>
  <si>
    <t>FEC.ktoe.LV.PPA.PAPER.PREPARATION.THERM.RFG</t>
  </si>
  <si>
    <t>FEC.ktoe.LV.PPA.PAPER.PREPARATION.THERM.LPG</t>
  </si>
  <si>
    <t>FEC.ktoe.LV.PPA.PAPER.PREPARATION.THERM.DIESEL_LIQBIO</t>
  </si>
  <si>
    <t>FEC.ktoe.LV.PPA.PAPER.PREPARATION.THERM.RFO</t>
  </si>
  <si>
    <t>FEC.ktoe.LV.PPA.PAPER.PREPARATION.THERM.OTHER</t>
  </si>
  <si>
    <t>FEC.ktoe.LV.PPA.PAPER.PREPARATION.THERM.NG_BIOGAS</t>
  </si>
  <si>
    <t>FEC.ktoe.LV.PPA.PAPER.PREPARATION.THERM.DERIVED</t>
  </si>
  <si>
    <t>FEC.ktoe.LV.PPA.PAPER.PREPARATION.THERM.BIOMASS_WASTE</t>
  </si>
  <si>
    <t>FEC.ktoe.LV.PPA.PAPER.PREPARATION.THERM.STEAM_DISTR</t>
  </si>
  <si>
    <t>Paper: Stock preparation - Mechanical</t>
  </si>
  <si>
    <t>FEC.ktoe.LV.PPA.PAPER.PREPARATION_ELEC.MECH.ELEC</t>
  </si>
  <si>
    <t>Paper: Paper machine</t>
  </si>
  <si>
    <t>Paper: Paper machine - Steam use</t>
  </si>
  <si>
    <t>FEC.ktoe.LV.PPA.PAPER.PAPER_MACHINE.TOTAL.TOTAL</t>
  </si>
  <si>
    <t>FEC.ktoe.LV.PPA.PAPER.PAPER_MACHINE.STEAM.SOLIDS</t>
  </si>
  <si>
    <t>FEC.ktoe.LV.PPA.PAPER.PAPER_MACHINE.STEAM.RFG</t>
  </si>
  <si>
    <t>FEC.ktoe.LV.PPA.PAPER.PAPER_MACHINE.STEAM.LPG</t>
  </si>
  <si>
    <t>FEC.ktoe.LV.PPA.PAPER.PAPER_MACHINE.STEAM.DIESEL_LIQBIO</t>
  </si>
  <si>
    <t>FEC.ktoe.LV.PPA.PAPER.PAPER_MACHINE.STEAM.RFO</t>
  </si>
  <si>
    <t>FEC.ktoe.LV.PPA.PAPER.PAPER_MACHINE.STEAM.OTHER</t>
  </si>
  <si>
    <t>FEC.ktoe.LV.PPA.PAPER.PAPER_MACHINE.STEAM.NG_BIOGAS</t>
  </si>
  <si>
    <t>FEC.ktoe.LV.PPA.PAPER.PAPER_MACHINE.STEAM.DERIVED</t>
  </si>
  <si>
    <t>FEC.ktoe.LV.PPA.PAPER.PAPER_MACHINE.STEAM.BIOMASS_WASTE</t>
  </si>
  <si>
    <t>FEC.ktoe.LV.PPA.PAPER.PAPER_MACHINE.STEAM.STEAM_DISTR</t>
  </si>
  <si>
    <t>Paper: Paper machine - Electricity</t>
  </si>
  <si>
    <t>FEC.ktoe.LV.PPA.PAPER.PAPER_MACHINE_ELEC.ELEC.ELEC</t>
  </si>
  <si>
    <t>Paper: Product finishing</t>
  </si>
  <si>
    <t>Paper: Product finishing - Steam use</t>
  </si>
  <si>
    <t>FEC.ktoe.LV.PPA.PAPER.FINISHING.TOTAL.TOTAL</t>
  </si>
  <si>
    <t>FEC.ktoe.LV.PPA.PAPER.FINISHING.STEAM.SOLIDS</t>
  </si>
  <si>
    <t>FEC.ktoe.LV.PPA.PAPER.FINISHING.STEAM.RFG</t>
  </si>
  <si>
    <t>FEC.ktoe.LV.PPA.PAPER.FINISHING.STEAM.LPG</t>
  </si>
  <si>
    <t>FEC.ktoe.LV.PPA.PAPER.FINISHING.STEAM.DIESEL_LIQBIO</t>
  </si>
  <si>
    <t>FEC.ktoe.LV.PPA.PAPER.FINISHING.STEAM.RFO</t>
  </si>
  <si>
    <t>FEC.ktoe.LV.PPA.PAPER.FINISHING.STEAM.OTHER</t>
  </si>
  <si>
    <t>FEC.ktoe.LV.PPA.PAPER.FINISHING.STEAM.NG_BIOGAS</t>
  </si>
  <si>
    <t>FEC.ktoe.LV.PPA.PAPER.FINISHING.STEAM.DERIVED</t>
  </si>
  <si>
    <t>FEC.ktoe.LV.PPA.PAPER.FINISHING.STEAM.BIOMASS_WASTE</t>
  </si>
  <si>
    <t>FEC.ktoe.LV.PPA.PAPER.FINISHING.STEAM.STEAM_DISTR</t>
  </si>
  <si>
    <t>Paper: Product finishing - Electricity</t>
  </si>
  <si>
    <t>FEC.ktoe.LV.PPA.PAPER.FINISHING_ELEC.ELEC.ELEC</t>
  </si>
  <si>
    <t>FEC.ktoe.LV.PPA.PRINT.TOTAL.TOTAL.TOTAL</t>
  </si>
  <si>
    <t>FEC.ktoe.LV.PPA.PRINT.LIGHT.GENERIC.ELEC</t>
  </si>
  <si>
    <t>FEC.ktoe.LV.PPA.PRINT.AIRCOMP.GENERIC.ELEC</t>
  </si>
  <si>
    <t>FEC.ktoe.LV.PPA.PRINT.MOTOR.GENERIC.ELEC</t>
  </si>
  <si>
    <t>FEC.ktoe.LV.PPA.PRINT.FANS.GENERIC.ELEC</t>
  </si>
  <si>
    <t>FEC.ktoe.LV.PPA.PRINT.LOW_ENTH.TOTAL.TOTAL</t>
  </si>
  <si>
    <t>FEC.ktoe.LV.PPA.PRINT.LOW_ENTH.THERM.DIESEL_LIQBIO</t>
  </si>
  <si>
    <t>FEC.ktoe.LV.PPA.PRINT.LOW_ENTH.THERM.NG_BIOGAS</t>
  </si>
  <si>
    <t>FEC.ktoe.LV.PPA.PRINT.LOW_ENTH.THERM.SOLAR_GEO</t>
  </si>
  <si>
    <t>FEC.ktoe.LV.PPA.PRINT.LOW_ENTH.HP.AMBIENT</t>
  </si>
  <si>
    <t>FEC.ktoe.LV.PPA.PRINT.LOW_ENTH.THERM.ELEC</t>
  </si>
  <si>
    <t>Printing and publishing</t>
  </si>
  <si>
    <t>FEC.ktoe.LV.PPA.PRINT.PRINTING.MECH.ELEC</t>
  </si>
  <si>
    <t>UED.ktoe.LV.PPA.PULP.TOTAL.TOTAL.TOTAL</t>
  </si>
  <si>
    <t>UED.ktoe.LV.PPA.PULP.LIGHT.GENERIC.ELEC</t>
  </si>
  <si>
    <t>UED.ktoe.LV.PPA.PULP.AIRCOMP.GENERIC.ELEC</t>
  </si>
  <si>
    <t>UED.ktoe.LV.PPA.PULP.MOTOR.GENERIC.ELEC</t>
  </si>
  <si>
    <t>UED.ktoe.LV.PPA.PULP.FANS.GENERIC.ELEC</t>
  </si>
  <si>
    <t>UED.ktoe.LV.PPA.PULP.LOW_ENTH.TOTAL.TOTAL</t>
  </si>
  <si>
    <t>UED.ktoe.LV.PPA.PULP.LOW_ENTH.THERM.DIESEL_LIQBIO</t>
  </si>
  <si>
    <t>UED.ktoe.LV.PPA.PULP.LOW_ENTH.THERM.NG_BIOGAS</t>
  </si>
  <si>
    <t>UED.ktoe.LV.PPA.PULP.LOW_ENTH.THERM.SOLAR_GEO</t>
  </si>
  <si>
    <t>UED.ktoe.LV.PPA.PULP.LOW_ENTH.HP.AMBIENT</t>
  </si>
  <si>
    <t>UED.ktoe.LV.PPA.PULP.LOW_ENTH.THERM.ELEC</t>
  </si>
  <si>
    <t>UED.ktoe.LV.PPA.PULP.PREPARATION.MECH.ELEC</t>
  </si>
  <si>
    <t>UED.ktoe.LV.PPA.PULP.PULPING.TOTAL.TOTAL</t>
  </si>
  <si>
    <t>UED.ktoe.LV.PPA.PULP.PULPING.STEAM.SOLIDS</t>
  </si>
  <si>
    <t>UED.ktoe.LV.PPA.PULP.PULPING.STEAM.RFG</t>
  </si>
  <si>
    <t>UED.ktoe.LV.PPA.PULP.PULPING.STEAM.LPG</t>
  </si>
  <si>
    <t>UED.ktoe.LV.PPA.PULP.PULPING.STEAM.DIESEL_LIQBIO</t>
  </si>
  <si>
    <t>UED.ktoe.LV.PPA.PULP.PULPING.STEAM.RFO</t>
  </si>
  <si>
    <t>UED.ktoe.LV.PPA.PULP.PULPING.STEAM.OTHER</t>
  </si>
  <si>
    <t>UED.ktoe.LV.PPA.PULP.PULPING.STEAM.NG_BIOGAS</t>
  </si>
  <si>
    <t>UED.ktoe.LV.PPA.PULP.PULPING.STEAM.DERIVED</t>
  </si>
  <si>
    <t>UED.ktoe.LV.PPA.PULP.PULPING.STEAM.BIOMASS_WASTE</t>
  </si>
  <si>
    <t>UED.ktoe.LV.PPA.PULP.PULPING.STEAM.STEAM_DISTR</t>
  </si>
  <si>
    <t>UED.ktoe.LV.PPA.PULP.PULPING_MECH.MECH.ELEC</t>
  </si>
  <si>
    <t>UED.ktoe.LV.PPA.PULP.BLEACHING.THERM.ELEC</t>
  </si>
  <si>
    <t>UED.ktoe.LV.PPA.PAPER.TOTAL.TOTAL.TOTAL</t>
  </si>
  <si>
    <t>UED.ktoe.LV.PPA.PAPER.LIGHT.GENERIC.ELEC</t>
  </si>
  <si>
    <t>UED.ktoe.LV.PPA.PAPER.AIRCOMP.GENERIC.ELEC</t>
  </si>
  <si>
    <t>UED.ktoe.LV.PPA.PAPER.MOTOR.GENERIC.ELEC</t>
  </si>
  <si>
    <t>UED.ktoe.LV.PPA.PAPER.FANS.GENERIC.ELEC</t>
  </si>
  <si>
    <t>UED.ktoe.LV.PPA.PAPER.LOW_ENTH.TOTAL.TOTAL</t>
  </si>
  <si>
    <t>UED.ktoe.LV.PPA.PAPER.LOW_ENTH.THERM.DIESEL_LIQBIO</t>
  </si>
  <si>
    <t>UED.ktoe.LV.PPA.PAPER.LOW_ENTH.THERM.NG_BIOGAS</t>
  </si>
  <si>
    <t>UED.ktoe.LV.PPA.PAPER.LOW_ENTH.THERM.SOLAR_GEO</t>
  </si>
  <si>
    <t>UED.ktoe.LV.PPA.PAPER.LOW_ENTH.HP.AMBIENT</t>
  </si>
  <si>
    <t>UED.ktoe.LV.PPA.PAPER.LOW_ENTH.THERM.ELEC</t>
  </si>
  <si>
    <t>UED.ktoe.LV.PPA.PAPER.PREPARATION.TOTAL.TOTAL</t>
  </si>
  <si>
    <t>UED.ktoe.LV.PPA.PAPER.PREPARATION.THERM.SOLIDS</t>
  </si>
  <si>
    <t>UED.ktoe.LV.PPA.PAPER.PREPARATION.THERM.RFG</t>
  </si>
  <si>
    <t>UED.ktoe.LV.PPA.PAPER.PREPARATION.THERM.LPG</t>
  </si>
  <si>
    <t>UED.ktoe.LV.PPA.PAPER.PREPARATION.THERM.DIESEL_LIQBIO</t>
  </si>
  <si>
    <t>UED.ktoe.LV.PPA.PAPER.PREPARATION.THERM.RFO</t>
  </si>
  <si>
    <t>UED.ktoe.LV.PPA.PAPER.PREPARATION.THERM.OTHER</t>
  </si>
  <si>
    <t>UED.ktoe.LV.PPA.PAPER.PREPARATION.THERM.NG_BIOGAS</t>
  </si>
  <si>
    <t>UED.ktoe.LV.PPA.PAPER.PREPARATION.THERM.DERIVED</t>
  </si>
  <si>
    <t>UED.ktoe.LV.PPA.PAPER.PREPARATION.THERM.BIOMASS_WASTE</t>
  </si>
  <si>
    <t>UED.ktoe.LV.PPA.PAPER.PREPARATION.THERM.STEAM_DISTR</t>
  </si>
  <si>
    <t>UED.ktoe.LV.PPA.PAPER.PREPARATION_ELEC.MECH.ELEC</t>
  </si>
  <si>
    <t>UED.ktoe.LV.PPA.PAPER.PAPER_MACHINE.TOTAL.TOTAL</t>
  </si>
  <si>
    <t>UED.ktoe.LV.PPA.PAPER.PAPER_MACHINE.STEAM.SOLIDS</t>
  </si>
  <si>
    <t>UED.ktoe.LV.PPA.PAPER.PAPER_MACHINE.STEAM.RFG</t>
  </si>
  <si>
    <t>UED.ktoe.LV.PPA.PAPER.PAPER_MACHINE.STEAM.LPG</t>
  </si>
  <si>
    <t>UED.ktoe.LV.PPA.PAPER.PAPER_MACHINE.STEAM.DIESEL_LIQBIO</t>
  </si>
  <si>
    <t>UED.ktoe.LV.PPA.PAPER.PAPER_MACHINE.STEAM.RFO</t>
  </si>
  <si>
    <t>UED.ktoe.LV.PPA.PAPER.PAPER_MACHINE.STEAM.OTHER</t>
  </si>
  <si>
    <t>UED.ktoe.LV.PPA.PAPER.PAPER_MACHINE.STEAM.NG_BIOGAS</t>
  </si>
  <si>
    <t>UED.ktoe.LV.PPA.PAPER.PAPER_MACHINE.STEAM.DERIVED</t>
  </si>
  <si>
    <t>UED.ktoe.LV.PPA.PAPER.PAPER_MACHINE.STEAM.BIOMASS_WASTE</t>
  </si>
  <si>
    <t>UED.ktoe.LV.PPA.PAPER.PAPER_MACHINE.STEAM.STEAM_DISTR</t>
  </si>
  <si>
    <t>UED.ktoe.LV.PPA.PAPER.PAPER_MACHINE_ELEC.ELEC.ELEC</t>
  </si>
  <si>
    <t>UED.ktoe.LV.PPA.PAPER.FINISHING.TOTAL.TOTAL</t>
  </si>
  <si>
    <t>UED.ktoe.LV.PPA.PAPER.FINISHING.STEAM.SOLIDS</t>
  </si>
  <si>
    <t>UED.ktoe.LV.PPA.PAPER.FINISHING.STEAM.RFG</t>
  </si>
  <si>
    <t>UED.ktoe.LV.PPA.PAPER.FINISHING.STEAM.LPG</t>
  </si>
  <si>
    <t>UED.ktoe.LV.PPA.PAPER.FINISHING.STEAM.DIESEL_LIQBIO</t>
  </si>
  <si>
    <t>UED.ktoe.LV.PPA.PAPER.FINISHING.STEAM.RFO</t>
  </si>
  <si>
    <t>UED.ktoe.LV.PPA.PAPER.FINISHING.STEAM.OTHER</t>
  </si>
  <si>
    <t>UED.ktoe.LV.PPA.PAPER.FINISHING.STEAM.NG_BIOGAS</t>
  </si>
  <si>
    <t>UED.ktoe.LV.PPA.PAPER.FINISHING.STEAM.DERIVED</t>
  </si>
  <si>
    <t>UED.ktoe.LV.PPA.PAPER.FINISHING.STEAM.BIOMASS_WASTE</t>
  </si>
  <si>
    <t>UED.ktoe.LV.PPA.PAPER.FINISHING.STEAM.STEAM_DISTR</t>
  </si>
  <si>
    <t>UED.ktoe.LV.PPA.PAPER.FINISHING_ELEC.ELEC.ELEC</t>
  </si>
  <si>
    <t>UED.ktoe.LV.PPA.PRINT.TOTAL.TOTAL.TOTAL</t>
  </si>
  <si>
    <t>UED.ktoe.LV.PPA.PRINT.LIGHT.GENERIC.ELEC</t>
  </si>
  <si>
    <t>UED.ktoe.LV.PPA.PRINT.AIRCOMP.GENERIC.ELEC</t>
  </si>
  <si>
    <t>UED.ktoe.LV.PPA.PRINT.MOTOR.GENERIC.ELEC</t>
  </si>
  <si>
    <t>UED.ktoe.LV.PPA.PRINT.FANS.GENERIC.ELEC</t>
  </si>
  <si>
    <t>UED.ktoe.LV.PPA.PRINT.LOW_ENTH.TOTAL.TOTAL</t>
  </si>
  <si>
    <t>UED.ktoe.LV.PPA.PRINT.LOW_ENTH.THERM.DIESEL_LIQBIO</t>
  </si>
  <si>
    <t>UED.ktoe.LV.PPA.PRINT.LOW_ENTH.THERM.NG_BIOGAS</t>
  </si>
  <si>
    <t>UED.ktoe.LV.PPA.PRINT.LOW_ENTH.THERM.SOLAR_GEO</t>
  </si>
  <si>
    <t>UED.ktoe.LV.PPA.PRINT.LOW_ENTH.HP.AMBIENT</t>
  </si>
  <si>
    <t>UED.ktoe.LV.PPA.PRINT.LOW_ENTH.THERM.ELEC</t>
  </si>
  <si>
    <t>UED.ktoe.LV.PPA.PRINT.PRINTING.MECH.ELEC</t>
  </si>
  <si>
    <t>FUEL_EMI.ktCO2.LV.PPA.PULP.TOTAL.TOTAL.TOTAL</t>
  </si>
  <si>
    <t>FUEL_EMI.ktCO2.LV.PPA.PULP.LIGHT.GENERIC.ELEC</t>
  </si>
  <si>
    <t>FUEL_EMI.ktCO2.LV.PPA.PULP.AIRCOMP.GENERIC.ELEC</t>
  </si>
  <si>
    <t>FUEL_EMI.ktCO2.LV.PPA.PULP.MOTOR.GENERIC.ELEC</t>
  </si>
  <si>
    <t>FUEL_EMI.ktCO2.LV.PPA.PULP.FANS.GENERIC.ELEC</t>
  </si>
  <si>
    <t>FUEL_EMI.ktCO2.LV.PPA.PULP.LOW_ENTH.TOTAL.TOTAL</t>
  </si>
  <si>
    <t>FUEL_EMI.ktCO2.LV.PPA.PULP.LOW_ENTH.THERM.DIESEL_LIQBIO</t>
  </si>
  <si>
    <t>FUEL_EMI.ktCO2.LV.PPA.PULP.LOW_ENTH.THERM.NG_BIOGAS</t>
  </si>
  <si>
    <t>FUEL_EMI.ktCO2.LV.PPA.PULP.LOW_ENTH.THERM.SOLAR_GEO</t>
  </si>
  <si>
    <t>FUEL_EMI.ktCO2.LV.PPA.PULP.LOW_ENTH.HP.AMBIENT</t>
  </si>
  <si>
    <t>FUEL_EMI.ktCO2.LV.PPA.PULP.LOW_ENTH.THERM.ELEC</t>
  </si>
  <si>
    <t>FUEL_EMI.ktCO2.LV.PPA.PULP.PREPARATION.MECH.ELEC</t>
  </si>
  <si>
    <t>FUEL_EMI.ktCO2.LV.PPA.PULP.PULPING.TOTAL.TOTAL</t>
  </si>
  <si>
    <t>FUEL_EMI.ktCO2.LV.PPA.PULP.PULPING.STEAM.SOLIDS</t>
  </si>
  <si>
    <t>FUEL_EMI.ktCO2.LV.PPA.PULP.PULPING.STEAM.RFG</t>
  </si>
  <si>
    <t>FUEL_EMI.ktCO2.LV.PPA.PULP.PULPING.STEAM.LPG</t>
  </si>
  <si>
    <t>FUEL_EMI.ktCO2.LV.PPA.PULP.PULPING.STEAM.DIESEL_LIQBIO</t>
  </si>
  <si>
    <t>FUEL_EMI.ktCO2.LV.PPA.PULP.PULPING.STEAM.RFO</t>
  </si>
  <si>
    <t>FUEL_EMI.ktCO2.LV.PPA.PULP.PULPING.STEAM.OTHER</t>
  </si>
  <si>
    <t>FUEL_EMI.ktCO2.LV.PPA.PULP.PULPING.STEAM.NG_BIOGAS</t>
  </si>
  <si>
    <t>FUEL_EMI.ktCO2.LV.PPA.PULP.PULPING.STEAM.DERIVED</t>
  </si>
  <si>
    <t>FUEL_EMI.ktCO2.LV.PPA.PULP.PULPING.STEAM.BIOMASS_WASTE</t>
  </si>
  <si>
    <t>FUEL_EMI.ktCO2.LV.PPA.PULP.PULPING.STEAM.STEAM_DISTR</t>
  </si>
  <si>
    <t>FUEL_EMI.ktCO2.LV.PPA.PULP.PULPING_MECH.MECH.ELEC</t>
  </si>
  <si>
    <t>FUEL_EMI.ktCO2.LV.PPA.PULP.BLEACHING.THERM.ELEC</t>
  </si>
  <si>
    <t>FUEL_EMI.ktCO2.LV.PPA.PAPER.TOTAL.TOTAL.TOTAL</t>
  </si>
  <si>
    <t>FUEL_EMI.ktCO2.LV.PPA.PAPER.LIGHT.GENERIC.ELEC</t>
  </si>
  <si>
    <t>FUEL_EMI.ktCO2.LV.PPA.PAPER.AIRCOMP.GENERIC.ELEC</t>
  </si>
  <si>
    <t>FUEL_EMI.ktCO2.LV.PPA.PAPER.MOTOR.GENERIC.ELEC</t>
  </si>
  <si>
    <t>FUEL_EMI.ktCO2.LV.PPA.PAPER.FANS.GENERIC.ELEC</t>
  </si>
  <si>
    <t>FUEL_EMI.ktCO2.LV.PPA.PAPER.LOW_ENTH.TOTAL.TOTAL</t>
  </si>
  <si>
    <t>FUEL_EMI.ktCO2.LV.PPA.PAPER.LOW_ENTH.THERM.DIESEL_LIQBIO</t>
  </si>
  <si>
    <t>FUEL_EMI.ktCO2.LV.PPA.PAPER.LOW_ENTH.THERM.NG_BIOGAS</t>
  </si>
  <si>
    <t>FUEL_EMI.ktCO2.LV.PPA.PAPER.LOW_ENTH.THERM.SOLAR_GEO</t>
  </si>
  <si>
    <t>FUEL_EMI.ktCO2.LV.PPA.PAPER.LOW_ENTH.HP.AMBIENT</t>
  </si>
  <si>
    <t>FUEL_EMI.ktCO2.LV.PPA.PAPER.LOW_ENTH.THERM.ELEC</t>
  </si>
  <si>
    <t>FUEL_EMI.ktCO2.LV.PPA.PAPER.PREPARATION.TOTAL.TOTAL</t>
  </si>
  <si>
    <t>FUEL_EMI.ktCO2.LV.PPA.PAPER.PREPARATION.THERM.SOLIDS</t>
  </si>
  <si>
    <t>FUEL_EMI.ktCO2.LV.PPA.PAPER.PREPARATION.THERM.RFG</t>
  </si>
  <si>
    <t>FUEL_EMI.ktCO2.LV.PPA.PAPER.PREPARATION.THERM.LPG</t>
  </si>
  <si>
    <t>FUEL_EMI.ktCO2.LV.PPA.PAPER.PREPARATION.THERM.DIESEL_LIQBIO</t>
  </si>
  <si>
    <t>FUEL_EMI.ktCO2.LV.PPA.PAPER.PREPARATION.THERM.RFO</t>
  </si>
  <si>
    <t>FUEL_EMI.ktCO2.LV.PPA.PAPER.PREPARATION.THERM.OTHER</t>
  </si>
  <si>
    <t>FUEL_EMI.ktCO2.LV.PPA.PAPER.PREPARATION.THERM.NG_BIOGAS</t>
  </si>
  <si>
    <t>FUEL_EMI.ktCO2.LV.PPA.PAPER.PREPARATION.THERM.DERIVED</t>
  </si>
  <si>
    <t>FUEL_EMI.ktCO2.LV.PPA.PAPER.PREPARATION.THERM.BIOMASS_WASTE</t>
  </si>
  <si>
    <t>FUEL_EMI.ktCO2.LV.PPA.PAPER.PREPARATION.THERM.STEAM_DISTR</t>
  </si>
  <si>
    <t>FUEL_EMI.ktCO2.LV.PPA.PAPER.PREPARATION_ELEC.MECH.ELEC</t>
  </si>
  <si>
    <t>FUEL_EMI.ktCO2.LV.PPA.PAPER.PAPER_MACHINE.TOTAL.TOTAL</t>
  </si>
  <si>
    <t>FUEL_EMI.ktCO2.LV.PPA.PAPER.PAPER_MACHINE.STEAM.SOLIDS</t>
  </si>
  <si>
    <t>FUEL_EMI.ktCO2.LV.PPA.PAPER.PAPER_MACHINE.STEAM.RFG</t>
  </si>
  <si>
    <t>FUEL_EMI.ktCO2.LV.PPA.PAPER.PAPER_MACHINE.STEAM.LPG</t>
  </si>
  <si>
    <t>FUEL_EMI.ktCO2.LV.PPA.PAPER.PAPER_MACHINE.STEAM.DIESEL_LIQBIO</t>
  </si>
  <si>
    <t>FUEL_EMI.ktCO2.LV.PPA.PAPER.PAPER_MACHINE.STEAM.RFO</t>
  </si>
  <si>
    <t>FUEL_EMI.ktCO2.LV.PPA.PAPER.PAPER_MACHINE.STEAM.OTHER</t>
  </si>
  <si>
    <t>FUEL_EMI.ktCO2.LV.PPA.PAPER.PAPER_MACHINE.STEAM.NG_BIOGAS</t>
  </si>
  <si>
    <t>FUEL_EMI.ktCO2.LV.PPA.PAPER.PAPER_MACHINE.STEAM.DERIVED</t>
  </si>
  <si>
    <t>FUEL_EMI.ktCO2.LV.PPA.PAPER.PAPER_MACHINE.STEAM.BIOMASS_WASTE</t>
  </si>
  <si>
    <t>FUEL_EMI.ktCO2.LV.PPA.PAPER.PAPER_MACHINE.STEAM.STEAM_DISTR</t>
  </si>
  <si>
    <t>FUEL_EMI.ktCO2.LV.PPA.PAPER.PAPER_MACHINE_ELEC.ELEC.ELEC</t>
  </si>
  <si>
    <t>FUEL_EMI.ktCO2.LV.PPA.PAPER.FINISHING.TOTAL.TOTAL</t>
  </si>
  <si>
    <t>FUEL_EMI.ktCO2.LV.PPA.PAPER.FINISHING.STEAM.SOLIDS</t>
  </si>
  <si>
    <t>FUEL_EMI.ktCO2.LV.PPA.PAPER.FINISHING.STEAM.RFG</t>
  </si>
  <si>
    <t>FUEL_EMI.ktCO2.LV.PPA.PAPER.FINISHING.STEAM.LPG</t>
  </si>
  <si>
    <t>FUEL_EMI.ktCO2.LV.PPA.PAPER.FINISHING.STEAM.DIESEL_LIQBIO</t>
  </si>
  <si>
    <t>FUEL_EMI.ktCO2.LV.PPA.PAPER.FINISHING.STEAM.RFO</t>
  </si>
  <si>
    <t>FUEL_EMI.ktCO2.LV.PPA.PAPER.FINISHING.STEAM.OTHER</t>
  </si>
  <si>
    <t>FUEL_EMI.ktCO2.LV.PPA.PAPER.FINISHING.STEAM.NG_BIOGAS</t>
  </si>
  <si>
    <t>FUEL_EMI.ktCO2.LV.PPA.PAPER.FINISHING.STEAM.DERIVED</t>
  </si>
  <si>
    <t>FUEL_EMI.ktCO2.LV.PPA.PAPER.FINISHING.STEAM.BIOMASS_WASTE</t>
  </si>
  <si>
    <t>FUEL_EMI.ktCO2.LV.PPA.PAPER.FINISHING.STEAM.STEAM_DISTR</t>
  </si>
  <si>
    <t>FUEL_EMI.ktCO2.LV.PPA.PAPER.FINISHING_ELEC.ELEC.ELEC</t>
  </si>
  <si>
    <t>FUEL_EMI.ktCO2.LV.PPA.PRINT.TOTAL.TOTAL.TOTAL</t>
  </si>
  <si>
    <t>FUEL_EMI.ktCO2.LV.PPA.PRINT.LIGHT.GENERIC.ELEC</t>
  </si>
  <si>
    <t>FUEL_EMI.ktCO2.LV.PPA.PRINT.AIRCOMP.GENERIC.ELEC</t>
  </si>
  <si>
    <t>FUEL_EMI.ktCO2.LV.PPA.PRINT.MOTOR.GENERIC.ELEC</t>
  </si>
  <si>
    <t>FUEL_EMI.ktCO2.LV.PPA.PRINT.FANS.GENERIC.ELEC</t>
  </si>
  <si>
    <t>FUEL_EMI.ktCO2.LV.PPA.PRINT.LOW_ENTH.TOTAL.TOTAL</t>
  </si>
  <si>
    <t>FUEL_EMI.ktCO2.LV.PPA.PRINT.LOW_ENTH.THERM.DIESEL_LIQBIO</t>
  </si>
  <si>
    <t>FUEL_EMI.ktCO2.LV.PPA.PRINT.LOW_ENTH.THERM.NG_BIOGAS</t>
  </si>
  <si>
    <t>FUEL_EMI.ktCO2.LV.PPA.PRINT.LOW_ENTH.THERM.SOLAR_GEO</t>
  </si>
  <si>
    <t>FUEL_EMI.ktCO2.LV.PPA.PRINT.LOW_ENTH.HP.AMBIENT</t>
  </si>
  <si>
    <t>FUEL_EMI.ktCO2.LV.PPA.PRINT.LOW_ENTH.THERM.ELEC</t>
  </si>
  <si>
    <t>FUEL_EMI.ktCO2.LV.PPA.PRINT.PRINTING.MECH.ELEC</t>
  </si>
  <si>
    <t>VA.Meuro2015.LV.FBT.FBT</t>
  </si>
  <si>
    <t>Physical output (index)</t>
  </si>
  <si>
    <t>OUTPUT.index.LV.FBT.FBT</t>
  </si>
  <si>
    <t>Installed capacity (production index)</t>
  </si>
  <si>
    <t>CAP.index.LV.FBT.FBT</t>
  </si>
  <si>
    <t>Capacity investment (production index)</t>
  </si>
  <si>
    <t>NEWCAP.index.LV.FBT.FBT</t>
  </si>
  <si>
    <t>Decommissioned capacity (production index)</t>
  </si>
  <si>
    <t>Idle capacity (production index)</t>
  </si>
  <si>
    <t>FEC.ktoe.LV.FBT.FBT.TOTAL.TOTAL.TOTAL</t>
  </si>
  <si>
    <t>FEC.ktoe.LV.FBT.FBT.TOTAL.TOTAL.SOLIDS</t>
  </si>
  <si>
    <t>FEC.ktoe.LV.FBT.FBT.TOTAL.TOTAL.RFG</t>
  </si>
  <si>
    <t>FEC.ktoe.LV.FBT.FBT.TOTAL.TOTAL.LPG</t>
  </si>
  <si>
    <t>FEC.ktoe.LV.FBT.FBT.TOTAL.TOTAL.DIESEL</t>
  </si>
  <si>
    <t>FEC.ktoe.LV.FBT.FBT.TOTAL.TOTAL.RFO</t>
  </si>
  <si>
    <t>FEC.ktoe.LV.FBT.FBT.TOTAL.TOTAL.OTHER</t>
  </si>
  <si>
    <t>FEC.ktoe.LV.FBT.FBT.TOTAL.TOTAL.NG</t>
  </si>
  <si>
    <t>FEC.ktoe.LV.FBT.FBT.TOTAL.TOTAL.DERIVED</t>
  </si>
  <si>
    <t>FEC.ktoe.LV.FBT.FBT.TOTAL.TOTAL.BIOMASS_WASTE</t>
  </si>
  <si>
    <t>FEC.ktoe.LV.FBT.FBT.TOTAL.TOTAL.BIOGAS</t>
  </si>
  <si>
    <t>FEC.ktoe.LV.FBT.FBT.TOTAL.TOTAL.LIQBIO</t>
  </si>
  <si>
    <t>FEC.ktoe.LV.FBT.FBT.TOTAL.TOTAL.SOLAR</t>
  </si>
  <si>
    <t>FEC.ktoe.LV.FBT.FBT.TOTAL.TOTAL.GEO</t>
  </si>
  <si>
    <t>FEC.ktoe.LV.FBT.FBT.TOTAL.TOTAL.AMBIENT</t>
  </si>
  <si>
    <t>FEC.ktoe.LV.FBT.FBT.TOTAL.TOTAL.STEAM_DISTR</t>
  </si>
  <si>
    <t>FEC.ktoe.LV.FBT.FBT.TOTAL.TOTAL.ELEC</t>
  </si>
  <si>
    <t>Energy intensity (toe / physical output index)</t>
  </si>
  <si>
    <t>Useful energy demand intensity (toe useful / physical output index)</t>
  </si>
  <si>
    <t>FEC.ktoe.LV.FBT.FBT.LIGHT.GENERIC.ELEC</t>
  </si>
  <si>
    <t>FEC.ktoe.LV.FBT.FBT.AIRCOMP.GENERIC.ELEC</t>
  </si>
  <si>
    <t>FEC.ktoe.LV.FBT.FBT.MOTOR.GENERIC.ELEC</t>
  </si>
  <si>
    <t>FEC.ktoe.LV.FBT.FBT.FANS.GENERIC.ELEC</t>
  </si>
  <si>
    <t>FEC.ktoe.LV.FBT.FBT.LOW_ENTH.TOTAL.TOTAL</t>
  </si>
  <si>
    <t>FEC.ktoe.LV.FBT.FBT.LOW_ENTH.THERM.DIESEL_LIQBIO</t>
  </si>
  <si>
    <t>FEC.ktoe.LV.FBT.FBT.LOW_ENTH.THERM.NG_BIOGAS</t>
  </si>
  <si>
    <t>FEC.ktoe.LV.FBT.FBT.LOW_ENTH.THERM.SOLAR_GEO</t>
  </si>
  <si>
    <t>FEC.ktoe.LV.FBT.FBT.LOW_ENTH.HP.AMBIENT</t>
  </si>
  <si>
    <t>FEC.ktoe.LV.FBT.FBT.LOW_ENTH.THERM.ELEC</t>
  </si>
  <si>
    <t>Food: Oven (direct heat)</t>
  </si>
  <si>
    <t>Food: Direct Heat - Thermal</t>
  </si>
  <si>
    <t>FEC.ktoe.LV.FBT.FBT.OVEN.THERM.TOTAL</t>
  </si>
  <si>
    <t>FEC.ktoe.LV.FBT.FBT.OVEN.THERM.SOLIDS</t>
  </si>
  <si>
    <t>FEC.ktoe.LV.FBT.FBT.OVEN.THERM.LPG</t>
  </si>
  <si>
    <t>FEC.ktoe.LV.FBT.FBT.OVEN.THERM.DIESEL_LIQBIO</t>
  </si>
  <si>
    <t>FEC.ktoe.LV.FBT.FBT.OVEN.THERM.RFO</t>
  </si>
  <si>
    <t>FEC.ktoe.LV.FBT.FBT.OVEN.THERM.NG_BIOGAS</t>
  </si>
  <si>
    <t>Food: Direct Heat - Electric</t>
  </si>
  <si>
    <t>FEC.ktoe.LV.FBT.FBT.OVEN.ELEC.ELEC</t>
  </si>
  <si>
    <t>Food: Direct Heat - Microwave</t>
  </si>
  <si>
    <t>FEC.ktoe.LV.FBT.FBT.OVEN_MICROW.MICROW.ELEC</t>
  </si>
  <si>
    <t>Food: Specific process heat</t>
  </si>
  <si>
    <t>Food: Process Heat - Thermal</t>
  </si>
  <si>
    <t>FEC.ktoe.LV.FBT.FBT.PROC_HEAT.THERM.TOTAL</t>
  </si>
  <si>
    <t>FEC.ktoe.LV.FBT.FBT.PROC_HEAT.THERM.SOLIDS</t>
  </si>
  <si>
    <t>FEC.ktoe.LV.FBT.FBT.PROC_HEAT.THERM.LPG</t>
  </si>
  <si>
    <t>FEC.ktoe.LV.FBT.FBT.PROC_HEAT.THERM.DIESEL_LIQBIO</t>
  </si>
  <si>
    <t>FEC.ktoe.LV.FBT.FBT.PROC_HEAT.THERM.RFO</t>
  </si>
  <si>
    <t>FEC.ktoe.LV.FBT.FBT.PROC_HEAT.THERM.NG_BIOGAS</t>
  </si>
  <si>
    <t>Food: Process Heat - Electric</t>
  </si>
  <si>
    <t>FEC.ktoe.LV.FBT.FBT.PROC_HEAT.ELEC.ELEC</t>
  </si>
  <si>
    <t>Food: Process Heat - Microwave</t>
  </si>
  <si>
    <t>FEC.ktoe.LV.FBT.FBT.PROC_HEAT_MICROW.MICROW.ELEC</t>
  </si>
  <si>
    <t>Food: Steam processing</t>
  </si>
  <si>
    <t>FEC.ktoe.LV.FBT.FBT.PROCESSING.TOTAL.TOTAL</t>
  </si>
  <si>
    <t>FEC.ktoe.LV.FBT.FBT.PROCESSING.STEAM.SOLIDS</t>
  </si>
  <si>
    <t>FEC.ktoe.LV.FBT.FBT.PROCESSING.STEAM.RFG</t>
  </si>
  <si>
    <t>FEC.ktoe.LV.FBT.FBT.PROCESSING.STEAM.LPG</t>
  </si>
  <si>
    <t>FEC.ktoe.LV.FBT.FBT.PROCESSING.STEAM.DIESEL_LIQBIO</t>
  </si>
  <si>
    <t>FEC.ktoe.LV.FBT.FBT.PROCESSING.STEAM.RFO</t>
  </si>
  <si>
    <t>FEC.ktoe.LV.FBT.FBT.PROCESSING.STEAM.OTHER</t>
  </si>
  <si>
    <t>FEC.ktoe.LV.FBT.FBT.PROCESSING.STEAM.NG_BIOGAS</t>
  </si>
  <si>
    <t>FEC.ktoe.LV.FBT.FBT.PROCESSING.STEAM.DERIVED</t>
  </si>
  <si>
    <t>FEC.ktoe.LV.FBT.FBT.PROCESSING.STEAM.BIOMASS_WASTE</t>
  </si>
  <si>
    <t>FEC.ktoe.LV.FBT.FBT.PROCESSING.STEAM.STEAM_DISTR</t>
  </si>
  <si>
    <t>Food: Drying</t>
  </si>
  <si>
    <t>Food: Thermal drying</t>
  </si>
  <si>
    <t>FEC.ktoe.LV.FBT.FBT.DRYING.TOTAL.TOTAL</t>
  </si>
  <si>
    <t>FEC.ktoe.LV.FBT.FBT.DRYING.THERM.SOLIDS</t>
  </si>
  <si>
    <t>FEC.ktoe.LV.FBT.FBT.DRYING.THERM.LPG</t>
  </si>
  <si>
    <t>FEC.ktoe.LV.FBT.FBT.DRYING.THERM.DIESEL_LIQBIO</t>
  </si>
  <si>
    <t>FEC.ktoe.LV.FBT.FBT.DRYING.THERM.RFO</t>
  </si>
  <si>
    <t>FEC.ktoe.LV.FBT.FBT.DRYING.THERM.NG_BIOGAS</t>
  </si>
  <si>
    <t>Food: Steam drying</t>
  </si>
  <si>
    <t>FEC.ktoe.LV.FBT.FBT.DRYING_STEAM.TOTAL.TOTAL</t>
  </si>
  <si>
    <t>FEC.ktoe.LV.FBT.FBT.DRYING_STEAM.STEAM.SOLIDS</t>
  </si>
  <si>
    <t>FEC.ktoe.LV.FBT.FBT.DRYING_STEAM.STEAM.RFG</t>
  </si>
  <si>
    <t>FEC.ktoe.LV.FBT.FBT.DRYING_STEAM.STEAM.LPG</t>
  </si>
  <si>
    <t>FEC.ktoe.LV.FBT.FBT.DRYING_STEAM.STEAM.DIESEL_LIQBIO</t>
  </si>
  <si>
    <t>FEC.ktoe.LV.FBT.FBT.DRYING_STEAM.STEAM.RFO</t>
  </si>
  <si>
    <t>FEC.ktoe.LV.FBT.FBT.DRYING_STEAM.STEAM.OTHER</t>
  </si>
  <si>
    <t>FEC.ktoe.LV.FBT.FBT.DRYING_STEAM.STEAM.NG_BIOGAS</t>
  </si>
  <si>
    <t>FEC.ktoe.LV.FBT.FBT.DRYING_STEAM.STEAM.DERIVED</t>
  </si>
  <si>
    <t>FEC.ktoe.LV.FBT.FBT.DRYING_STEAM.STEAM.BIOMASS_WASTE</t>
  </si>
  <si>
    <t>FEC.ktoe.LV.FBT.FBT.DRYING_STEAM.STEAM.STEAM_DISTR</t>
  </si>
  <si>
    <t>Food: Electric drying</t>
  </si>
  <si>
    <t>FEC.ktoe.LV.FBT.FBT.DRYING_ELEC.ELEC.ELEC</t>
  </si>
  <si>
    <t>Food: Freeze drying</t>
  </si>
  <si>
    <t>FEC.ktoe.LV.FBT.FBT.DRYING_FREEZE.FREEZE_DRY.ELEC</t>
  </si>
  <si>
    <t>Food: Microwave drying</t>
  </si>
  <si>
    <t>FEC.ktoe.LV.FBT.FBT.DRYING_MICROW.MICROW.ELEC</t>
  </si>
  <si>
    <t>Food: Process cooling and refrigeration</t>
  </si>
  <si>
    <t>Food: Thermal cooling</t>
  </si>
  <si>
    <t>FEC.ktoe.LV.FBT.FBT.PROC_COOL_THERM.THERM.NG_BIOGAS</t>
  </si>
  <si>
    <t>Food: Steam cooling</t>
  </si>
  <si>
    <t>FEC.ktoe.LV.FBT.FBT.PROC_COOL.TOTAL.TOTAL</t>
  </si>
  <si>
    <t>FEC.ktoe.LV.FBT.FBT.PROC_COOL.STEAM.SOLIDS</t>
  </si>
  <si>
    <t>FEC.ktoe.LV.FBT.FBT.PROC_COOL.STEAM.RFG</t>
  </si>
  <si>
    <t>FEC.ktoe.LV.FBT.FBT.PROC_COOL.STEAM.LPG</t>
  </si>
  <si>
    <t>FEC.ktoe.LV.FBT.FBT.PROC_COOL.STEAM.DIESEL_LIQBIO</t>
  </si>
  <si>
    <t>FEC.ktoe.LV.FBT.FBT.PROC_COOL.STEAM.RFO</t>
  </si>
  <si>
    <t>FEC.ktoe.LV.FBT.FBT.PROC_COOL.STEAM.OTHER</t>
  </si>
  <si>
    <t>FEC.ktoe.LV.FBT.FBT.PROC_COOL.STEAM.NG_BIOGAS</t>
  </si>
  <si>
    <t>FEC.ktoe.LV.FBT.FBT.PROC_COOL.STEAM.DERIVED</t>
  </si>
  <si>
    <t>FEC.ktoe.LV.FBT.FBT.PROC_COOL.STEAM.BIOMASS_WASTE</t>
  </si>
  <si>
    <t>FEC.ktoe.LV.FBT.FBT.PROC_COOL.STEAM.STEAM_DISTR</t>
  </si>
  <si>
    <t>Food: Electric cooling</t>
  </si>
  <si>
    <t>FEC.ktoe.LV.FBT.FBT.PROC_COOL_ELEC.ELEC.ELEC</t>
  </si>
  <si>
    <t>Food: Electric machinery</t>
  </si>
  <si>
    <t>FEC.ktoe.LV.FBT.FBT.GENERIC.MECH.ELEC</t>
  </si>
  <si>
    <t>UED.ktoe.LV.FBT.FBT.TOTAL.TOTAL.TOTAL</t>
  </si>
  <si>
    <t>UED.ktoe.LV.FBT.FBT.LIGHT.GENERIC.ELEC</t>
  </si>
  <si>
    <t>UED.ktoe.LV.FBT.FBT.AIRCOMP.GENERIC.ELEC</t>
  </si>
  <si>
    <t>UED.ktoe.LV.FBT.FBT.MOTOR.GENERIC.ELEC</t>
  </si>
  <si>
    <t>UED.ktoe.LV.FBT.FBT.FANS.GENERIC.ELEC</t>
  </si>
  <si>
    <t>UED.ktoe.LV.FBT.FBT.LOW_ENTH.TOTAL.TOTAL</t>
  </si>
  <si>
    <t>UED.ktoe.LV.FBT.FBT.LOW_ENTH.THERM.DIESEL_LIQBIO</t>
  </si>
  <si>
    <t>UED.ktoe.LV.FBT.FBT.LOW_ENTH.THERM.NG_BIOGAS</t>
  </si>
  <si>
    <t>UED.ktoe.LV.FBT.FBT.LOW_ENTH.THERM.SOLAR_GEO</t>
  </si>
  <si>
    <t>UED.ktoe.LV.FBT.FBT.LOW_ENTH.HP.AMBIENT</t>
  </si>
  <si>
    <t>UED.ktoe.LV.FBT.FBT.LOW_ENTH.THERM.ELEC</t>
  </si>
  <si>
    <t>UED.ktoe.LV.FBT.FBT.OVEN.THERM.TOTAL</t>
  </si>
  <si>
    <t>UED.ktoe.LV.FBT.FBT.OVEN.THERM.SOLIDS</t>
  </si>
  <si>
    <t>UED.ktoe.LV.FBT.FBT.OVEN.THERM.LPG</t>
  </si>
  <si>
    <t>UED.ktoe.LV.FBT.FBT.OVEN.THERM.DIESEL_LIQBIO</t>
  </si>
  <si>
    <t>UED.ktoe.LV.FBT.FBT.OVEN.THERM.RFO</t>
  </si>
  <si>
    <t>UED.ktoe.LV.FBT.FBT.OVEN.THERM.NG_BIOGAS</t>
  </si>
  <si>
    <t>UED.ktoe.LV.FBT.FBT.OVEN.ELEC.ELEC</t>
  </si>
  <si>
    <t>UED.ktoe.LV.FBT.FBT.OVEN_MICROW.MICROW.ELEC</t>
  </si>
  <si>
    <t>UED.ktoe.LV.FBT.FBT.PROC_HEAT.THERM.TOTAL</t>
  </si>
  <si>
    <t>UED.ktoe.LV.FBT.FBT.PROC_HEAT.THERM.SOLIDS</t>
  </si>
  <si>
    <t>UED.ktoe.LV.FBT.FBT.PROC_HEAT.THERM.LPG</t>
  </si>
  <si>
    <t>UED.ktoe.LV.FBT.FBT.PROC_HEAT.THERM.DIESEL_LIQBIO</t>
  </si>
  <si>
    <t>UED.ktoe.LV.FBT.FBT.PROC_HEAT.THERM.RFO</t>
  </si>
  <si>
    <t>UED.ktoe.LV.FBT.FBT.PROC_HEAT.THERM.NG_BIOGAS</t>
  </si>
  <si>
    <t>UED.ktoe.LV.FBT.FBT.PROC_HEAT.ELEC.ELEC</t>
  </si>
  <si>
    <t>UED.ktoe.LV.FBT.FBT.PROC_HEAT_MICROW.MICROW.ELEC</t>
  </si>
  <si>
    <t>UED.ktoe.LV.FBT.FBT.PROCESSING.TOTAL.TOTAL</t>
  </si>
  <si>
    <t>UED.ktoe.LV.FBT.FBT.PROCESSING.STEAM.SOLIDS</t>
  </si>
  <si>
    <t>UED.ktoe.LV.FBT.FBT.PROCESSING.STEAM.RFG</t>
  </si>
  <si>
    <t>UED.ktoe.LV.FBT.FBT.PROCESSING.STEAM.LPG</t>
  </si>
  <si>
    <t>UED.ktoe.LV.FBT.FBT.PROCESSING.STEAM.DIESEL_LIQBIO</t>
  </si>
  <si>
    <t>UED.ktoe.LV.FBT.FBT.PROCESSING.STEAM.RFO</t>
  </si>
  <si>
    <t>UED.ktoe.LV.FBT.FBT.PROCESSING.STEAM.OTHER</t>
  </si>
  <si>
    <t>UED.ktoe.LV.FBT.FBT.PROCESSING.STEAM.NG_BIOGAS</t>
  </si>
  <si>
    <t>UED.ktoe.LV.FBT.FBT.PROCESSING.STEAM.DERIVED</t>
  </si>
  <si>
    <t>UED.ktoe.LV.FBT.FBT.PROCESSING.STEAM.BIOMASS_WASTE</t>
  </si>
  <si>
    <t>UED.ktoe.LV.FBT.FBT.PROCESSING.STEAM.STEAM_DISTR</t>
  </si>
  <si>
    <t>UED.ktoe.LV.FBT.FBT.DRYING.TOTAL.TOTAL</t>
  </si>
  <si>
    <t>UED.ktoe.LV.FBT.FBT.DRYING.THERM.SOLIDS</t>
  </si>
  <si>
    <t>UED.ktoe.LV.FBT.FBT.DRYING.THERM.LPG</t>
  </si>
  <si>
    <t>UED.ktoe.LV.FBT.FBT.DRYING.THERM.DIESEL_LIQBIO</t>
  </si>
  <si>
    <t>UED.ktoe.LV.FBT.FBT.DRYING.THERM.RFO</t>
  </si>
  <si>
    <t>UED.ktoe.LV.FBT.FBT.DRYING.THERM.NG_BIOGAS</t>
  </si>
  <si>
    <t>UED.ktoe.LV.FBT.FBT.DRYING_STEAM.TOTAL.TOTAL</t>
  </si>
  <si>
    <t>UED.ktoe.LV.FBT.FBT.DRYING_STEAM.STEAM.SOLIDS</t>
  </si>
  <si>
    <t>UED.ktoe.LV.FBT.FBT.DRYING_STEAM.STEAM.RFG</t>
  </si>
  <si>
    <t>UED.ktoe.LV.FBT.FBT.DRYING_STEAM.STEAM.LPG</t>
  </si>
  <si>
    <t>UED.ktoe.LV.FBT.FBT.DRYING_STEAM.STEAM.DIESEL_LIQBIO</t>
  </si>
  <si>
    <t>UED.ktoe.LV.FBT.FBT.DRYING_STEAM.STEAM.RFO</t>
  </si>
  <si>
    <t>UED.ktoe.LV.FBT.FBT.DRYING_STEAM.STEAM.OTHER</t>
  </si>
  <si>
    <t>UED.ktoe.LV.FBT.FBT.DRYING_STEAM.STEAM.NG_BIOGAS</t>
  </si>
  <si>
    <t>UED.ktoe.LV.FBT.FBT.DRYING_STEAM.STEAM.DERIVED</t>
  </si>
  <si>
    <t>UED.ktoe.LV.FBT.FBT.DRYING_STEAM.STEAM.BIOMASS_WASTE</t>
  </si>
  <si>
    <t>UED.ktoe.LV.FBT.FBT.DRYING_STEAM.STEAM.STEAM_DISTR</t>
  </si>
  <si>
    <t>UED.ktoe.LV.FBT.FBT.DRYING_ELEC.ELEC.ELEC</t>
  </si>
  <si>
    <t>UED.ktoe.LV.FBT.FBT.DRYING_FREEZE.FREEZE_DRY.ELEC</t>
  </si>
  <si>
    <t>UED.ktoe.LV.FBT.FBT.DRYING_MICROW.MICROW.ELEC</t>
  </si>
  <si>
    <t>UED.ktoe.LV.FBT.FBT.PROC_COOL_THERM.THERM.NG_BIOGAS</t>
  </si>
  <si>
    <t>UED.ktoe.LV.FBT.FBT.PROC_COOL.TOTAL.TOTAL</t>
  </si>
  <si>
    <t>UED.ktoe.LV.FBT.FBT.PROC_COOL.STEAM.SOLIDS</t>
  </si>
  <si>
    <t>UED.ktoe.LV.FBT.FBT.PROC_COOL.STEAM.RFG</t>
  </si>
  <si>
    <t>UED.ktoe.LV.FBT.FBT.PROC_COOL.STEAM.LPG</t>
  </si>
  <si>
    <t>UED.ktoe.LV.FBT.FBT.PROC_COOL.STEAM.DIESEL_LIQBIO</t>
  </si>
  <si>
    <t>UED.ktoe.LV.FBT.FBT.PROC_COOL.STEAM.RFO</t>
  </si>
  <si>
    <t>UED.ktoe.LV.FBT.FBT.PROC_COOL.STEAM.OTHER</t>
  </si>
  <si>
    <t>UED.ktoe.LV.FBT.FBT.PROC_COOL.STEAM.NG_BIOGAS</t>
  </si>
  <si>
    <t>UED.ktoe.LV.FBT.FBT.PROC_COOL.STEAM.DERIVED</t>
  </si>
  <si>
    <t>UED.ktoe.LV.FBT.FBT.PROC_COOL.STEAM.BIOMASS_WASTE</t>
  </si>
  <si>
    <t>UED.ktoe.LV.FBT.FBT.PROC_COOL.STEAM.STEAM_DISTR</t>
  </si>
  <si>
    <t>UED.ktoe.LV.FBT.FBT.PROC_COOL_ELEC.ELEC.ELEC</t>
  </si>
  <si>
    <t>UED.ktoe.LV.FBT.FBT.GENERIC.MECH.ELEC</t>
  </si>
  <si>
    <t>FUEL_EMI.ktCO2.LV.FBT.FBT.TOTAL.TOTAL.TOTAL</t>
  </si>
  <si>
    <t>FUEL_EMI.ktCO2.LV.FBT.FBT.LIGHT.GENERIC.ELEC</t>
  </si>
  <si>
    <t>FUEL_EMI.ktCO2.LV.FBT.FBT.AIRCOMP.GENERIC.ELEC</t>
  </si>
  <si>
    <t>FUEL_EMI.ktCO2.LV.FBT.FBT.MOTOR.GENERIC.ELEC</t>
  </si>
  <si>
    <t>FUEL_EMI.ktCO2.LV.FBT.FBT.FANS.GENERIC.ELEC</t>
  </si>
  <si>
    <t>FUEL_EMI.ktCO2.LV.FBT.FBT.LOW_ENTH.TOTAL.TOTAL</t>
  </si>
  <si>
    <t>FUEL_EMI.ktCO2.LV.FBT.FBT.LOW_ENTH.THERM.DIESEL_LIQBIO</t>
  </si>
  <si>
    <t>FUEL_EMI.ktCO2.LV.FBT.FBT.LOW_ENTH.THERM.NG_BIOGAS</t>
  </si>
  <si>
    <t>FUEL_EMI.ktCO2.LV.FBT.FBT.LOW_ENTH.THERM.SOLAR_GEO</t>
  </si>
  <si>
    <t>FUEL_EMI.ktCO2.LV.FBT.FBT.LOW_ENTH.HP.AMBIENT</t>
  </si>
  <si>
    <t>FUEL_EMI.ktCO2.LV.FBT.FBT.LOW_ENTH.THERM.ELEC</t>
  </si>
  <si>
    <t>FUEL_EMI.ktCO2.LV.FBT.FBT.OVEN.THERM.TOTAL</t>
  </si>
  <si>
    <t>FUEL_EMI.ktCO2.LV.FBT.FBT.OVEN.THERM.SOLIDS</t>
  </si>
  <si>
    <t>FUEL_EMI.ktCO2.LV.FBT.FBT.OVEN.THERM.LPG</t>
  </si>
  <si>
    <t>FUEL_EMI.ktCO2.LV.FBT.FBT.OVEN.THERM.DIESEL_LIQBIO</t>
  </si>
  <si>
    <t>FUEL_EMI.ktCO2.LV.FBT.FBT.OVEN.THERM.RFO</t>
  </si>
  <si>
    <t>FUEL_EMI.ktCO2.LV.FBT.FBT.OVEN.THERM.NG_BIOGAS</t>
  </si>
  <si>
    <t>FUEL_EMI.ktCO2.LV.FBT.FBT.OVEN.ELEC.ELEC</t>
  </si>
  <si>
    <t>FUEL_EMI.ktCO2.LV.FBT.FBT.OVEN_MICROW.MICROW.ELEC</t>
  </si>
  <si>
    <t>FUEL_EMI.ktCO2.LV.FBT.FBT.PROC_HEAT.THERM.TOTAL</t>
  </si>
  <si>
    <t>FUEL_EMI.ktCO2.LV.FBT.FBT.PROC_HEAT.THERM.SOLIDS</t>
  </si>
  <si>
    <t>FUEL_EMI.ktCO2.LV.FBT.FBT.PROC_HEAT.THERM.LPG</t>
  </si>
  <si>
    <t>FUEL_EMI.ktCO2.LV.FBT.FBT.PROC_HEAT.THERM.DIESEL_LIQBIO</t>
  </si>
  <si>
    <t>FUEL_EMI.ktCO2.LV.FBT.FBT.PROC_HEAT.THERM.RFO</t>
  </si>
  <si>
    <t>FUEL_EMI.ktCO2.LV.FBT.FBT.PROC_HEAT.THERM.NG_BIOGAS</t>
  </si>
  <si>
    <t>FUEL_EMI.ktCO2.LV.FBT.FBT.PROC_HEAT.ELEC.ELEC</t>
  </si>
  <si>
    <t>FUEL_EMI.ktCO2.LV.FBT.FBT.PROC_HEAT_MICROW.MICROW.ELEC</t>
  </si>
  <si>
    <t>FUEL_EMI.ktCO2.LV.FBT.FBT.PROCESSING.TOTAL.TOTAL</t>
  </si>
  <si>
    <t>FUEL_EMI.ktCO2.LV.FBT.FBT.PROCESSING.STEAM.SOLIDS</t>
  </si>
  <si>
    <t>FUEL_EMI.ktCO2.LV.FBT.FBT.PROCESSING.STEAM.RFG</t>
  </si>
  <si>
    <t>FUEL_EMI.ktCO2.LV.FBT.FBT.PROCESSING.STEAM.LPG</t>
  </si>
  <si>
    <t>FUEL_EMI.ktCO2.LV.FBT.FBT.PROCESSING.STEAM.DIESEL_LIQBIO</t>
  </si>
  <si>
    <t>FUEL_EMI.ktCO2.LV.FBT.FBT.PROCESSING.STEAM.RFO</t>
  </si>
  <si>
    <t>FUEL_EMI.ktCO2.LV.FBT.FBT.PROCESSING.STEAM.OTHER</t>
  </si>
  <si>
    <t>FUEL_EMI.ktCO2.LV.FBT.FBT.PROCESSING.STEAM.NG_BIOGAS</t>
  </si>
  <si>
    <t>FUEL_EMI.ktCO2.LV.FBT.FBT.PROCESSING.STEAM.DERIVED</t>
  </si>
  <si>
    <t>FUEL_EMI.ktCO2.LV.FBT.FBT.PROCESSING.STEAM.BIOMASS_WASTE</t>
  </si>
  <si>
    <t>FUEL_EMI.ktCO2.LV.FBT.FBT.PROCESSING.STEAM.STEAM_DISTR</t>
  </si>
  <si>
    <t>FUEL_EMI.ktCO2.LV.FBT.FBT.DRYING.TOTAL.TOTAL</t>
  </si>
  <si>
    <t>FUEL_EMI.ktCO2.LV.FBT.FBT.DRYING.THERM.SOLIDS</t>
  </si>
  <si>
    <t>FUEL_EMI.ktCO2.LV.FBT.FBT.DRYING.THERM.LPG</t>
  </si>
  <si>
    <t>FUEL_EMI.ktCO2.LV.FBT.FBT.DRYING.THERM.DIESEL_LIQBIO</t>
  </si>
  <si>
    <t>FUEL_EMI.ktCO2.LV.FBT.FBT.DRYING.THERM.RFO</t>
  </si>
  <si>
    <t>FUEL_EMI.ktCO2.LV.FBT.FBT.DRYING.THERM.NG_BIOGAS</t>
  </si>
  <si>
    <t>FUEL_EMI.ktCO2.LV.FBT.FBT.DRYING_STEAM.TOTAL.TOTAL</t>
  </si>
  <si>
    <t>FUEL_EMI.ktCO2.LV.FBT.FBT.DRYING_STEAM.STEAM.SOLIDS</t>
  </si>
  <si>
    <t>FUEL_EMI.ktCO2.LV.FBT.FBT.DRYING_STEAM.STEAM.RFG</t>
  </si>
  <si>
    <t>FUEL_EMI.ktCO2.LV.FBT.FBT.DRYING_STEAM.STEAM.LPG</t>
  </si>
  <si>
    <t>FUEL_EMI.ktCO2.LV.FBT.FBT.DRYING_STEAM.STEAM.DIESEL_LIQBIO</t>
  </si>
  <si>
    <t>FUEL_EMI.ktCO2.LV.FBT.FBT.DRYING_STEAM.STEAM.RFO</t>
  </si>
  <si>
    <t>FUEL_EMI.ktCO2.LV.FBT.FBT.DRYING_STEAM.STEAM.OTHER</t>
  </si>
  <si>
    <t>FUEL_EMI.ktCO2.LV.FBT.FBT.DRYING_STEAM.STEAM.NG_BIOGAS</t>
  </si>
  <si>
    <t>FUEL_EMI.ktCO2.LV.FBT.FBT.DRYING_STEAM.STEAM.DERIVED</t>
  </si>
  <si>
    <t>FUEL_EMI.ktCO2.LV.FBT.FBT.DRYING_STEAM.STEAM.BIOMASS_WASTE</t>
  </si>
  <si>
    <t>FUEL_EMI.ktCO2.LV.FBT.FBT.DRYING_STEAM.STEAM.STEAM_DISTR</t>
  </si>
  <si>
    <t>FUEL_EMI.ktCO2.LV.FBT.FBT.DRYING_ELEC.ELEC.ELEC</t>
  </si>
  <si>
    <t>FUEL_EMI.ktCO2.LV.FBT.FBT.DRYING_FREEZE.FREEZE_DRY.ELEC</t>
  </si>
  <si>
    <t>FUEL_EMI.ktCO2.LV.FBT.FBT.DRYING_MICROW.MICROW.ELEC</t>
  </si>
  <si>
    <t>FUEL_EMI.ktCO2.LV.FBT.FBT.PROC_COOL_THERM.THERM.NG_BIOGAS</t>
  </si>
  <si>
    <t>FUEL_EMI.ktCO2.LV.FBT.FBT.PROC_COOL.TOTAL.TOTAL</t>
  </si>
  <si>
    <t>FUEL_EMI.ktCO2.LV.FBT.FBT.PROC_COOL.STEAM.SOLIDS</t>
  </si>
  <si>
    <t>FUEL_EMI.ktCO2.LV.FBT.FBT.PROC_COOL.STEAM.RFG</t>
  </si>
  <si>
    <t>FUEL_EMI.ktCO2.LV.FBT.FBT.PROC_COOL.STEAM.LPG</t>
  </si>
  <si>
    <t>FUEL_EMI.ktCO2.LV.FBT.FBT.PROC_COOL.STEAM.DIESEL_LIQBIO</t>
  </si>
  <si>
    <t>FUEL_EMI.ktCO2.LV.FBT.FBT.PROC_COOL.STEAM.RFO</t>
  </si>
  <si>
    <t>FUEL_EMI.ktCO2.LV.FBT.FBT.PROC_COOL.STEAM.OTHER</t>
  </si>
  <si>
    <t>FUEL_EMI.ktCO2.LV.FBT.FBT.PROC_COOL.STEAM.NG_BIOGAS</t>
  </si>
  <si>
    <t>FUEL_EMI.ktCO2.LV.FBT.FBT.PROC_COOL.STEAM.DERIVED</t>
  </si>
  <si>
    <t>FUEL_EMI.ktCO2.LV.FBT.FBT.PROC_COOL.STEAM.BIOMASS_WASTE</t>
  </si>
  <si>
    <t>FUEL_EMI.ktCO2.LV.FBT.FBT.PROC_COOL.STEAM.STEAM_DISTR</t>
  </si>
  <si>
    <t>FUEL_EMI.ktCO2.LV.FBT.FBT.PROC_COOL_ELEC.ELEC.ELEC</t>
  </si>
  <si>
    <t>FUEL_EMI.ktCO2.LV.FBT.FBT.GENERIC.MECH.ELEC</t>
  </si>
  <si>
    <t>VA.Meuro2015.LV.TRE.TRE</t>
  </si>
  <si>
    <t>OUTPUT.index.LV.TRE.TRE</t>
  </si>
  <si>
    <t>CAP.index.LV.TRE.TRE</t>
  </si>
  <si>
    <t>NEWCAP.index.LV.TRE.TRE</t>
  </si>
  <si>
    <t>FEC.ktoe.LV.TRE.TRE.TOTAL.TOTAL.TOTAL</t>
  </si>
  <si>
    <t>FEC.ktoe.LV.TRE.TRE.TOTAL.TOTAL.SOLIDS</t>
  </si>
  <si>
    <t>FEC.ktoe.LV.TRE.TRE.TOTAL.TOTAL.RFG</t>
  </si>
  <si>
    <t>FEC.ktoe.LV.TRE.TRE.TOTAL.TOTAL.LPG</t>
  </si>
  <si>
    <t>FEC.ktoe.LV.TRE.TRE.TOTAL.TOTAL.DIESEL</t>
  </si>
  <si>
    <t>FEC.ktoe.LV.TRE.TRE.TOTAL.TOTAL.RFO</t>
  </si>
  <si>
    <t>FEC.ktoe.LV.TRE.TRE.TOTAL.TOTAL.OTHER</t>
  </si>
  <si>
    <t>FEC.ktoe.LV.TRE.TRE.TOTAL.TOTAL.NG</t>
  </si>
  <si>
    <t>FEC.ktoe.LV.TRE.TRE.TOTAL.TOTAL.DERIVED</t>
  </si>
  <si>
    <t>FEC.ktoe.LV.TRE.TRE.TOTAL.TOTAL.BIOMASS_WASTE</t>
  </si>
  <si>
    <t>FEC.ktoe.LV.TRE.TRE.TOTAL.TOTAL.BIOGAS</t>
  </si>
  <si>
    <t>FEC.ktoe.LV.TRE.TRE.TOTAL.TOTAL.LIQBIO</t>
  </si>
  <si>
    <t>FEC.ktoe.LV.TRE.TRE.TOTAL.TOTAL.SOLAR</t>
  </si>
  <si>
    <t>FEC.ktoe.LV.TRE.TRE.TOTAL.TOTAL.GEO</t>
  </si>
  <si>
    <t>FEC.ktoe.LV.TRE.TRE.TOTAL.TOTAL.AMBIENT</t>
  </si>
  <si>
    <t>FEC.ktoe.LV.TRE.TRE.TOTAL.TOTAL.STEAM_DISTR</t>
  </si>
  <si>
    <t>FEC.ktoe.LV.TRE.TRE.TOTAL.TOTAL.ELEC</t>
  </si>
  <si>
    <t>FEC.ktoe.LV.TRE.TRE.LIGHT.GENERIC.ELEC</t>
  </si>
  <si>
    <t>FEC.ktoe.LV.TRE.TRE.AIRCOMP.GENERIC.ELEC</t>
  </si>
  <si>
    <t>FEC.ktoe.LV.TRE.TRE.MOTOR.GENERIC.ELEC</t>
  </si>
  <si>
    <t>FEC.ktoe.LV.TRE.TRE.FANS.GENERIC.ELEC</t>
  </si>
  <si>
    <t>FEC.ktoe.LV.TRE.TRE.LOW_ENTH.TOTAL.TOTAL</t>
  </si>
  <si>
    <t>FEC.ktoe.LV.TRE.TRE.LOW_ENTH.THERM.DIESEL_LIQBIO</t>
  </si>
  <si>
    <t>FEC.ktoe.LV.TRE.TRE.LOW_ENTH.THERM.NG_BIOGAS</t>
  </si>
  <si>
    <t>FEC.ktoe.LV.TRE.TRE.LOW_ENTH.THERM.SOLAR_GEO</t>
  </si>
  <si>
    <t>FEC.ktoe.LV.TRE.TRE.LOW_ENTH.HP.AMBIENT</t>
  </si>
  <si>
    <t>FEC.ktoe.LV.TRE.TRE.LOW_ENTH.THERM.ELEC</t>
  </si>
  <si>
    <t>Trans. Eq.: Foundries</t>
  </si>
  <si>
    <t>Trans. Eq.: Thermal Foundries</t>
  </si>
  <si>
    <t>FEC.ktoe.LV.TRE.TRE.FOUNDRY.THERM.TOTAL</t>
  </si>
  <si>
    <t>FEC.ktoe.LV.TRE.TRE.FOUNDRY.THERM.SOLIDS</t>
  </si>
  <si>
    <t>FEC.ktoe.LV.TRE.TRE.FOUNDRY.THERM.LPG</t>
  </si>
  <si>
    <t>FEC.ktoe.LV.TRE.TRE.FOUNDRY.THERM.DIESEL_LIQBIO</t>
  </si>
  <si>
    <t>FEC.ktoe.LV.TRE.TRE.FOUNDRY.THERM.RFO</t>
  </si>
  <si>
    <t>FEC.ktoe.LV.TRE.TRE.FOUNDRY.THERM.NG_BIOGAS</t>
  </si>
  <si>
    <t>Trans. Eq.: Electric Foundries</t>
  </si>
  <si>
    <t>FEC.ktoe.LV.TRE.TRE.FOUNDRY.ELEC.ELEC</t>
  </si>
  <si>
    <t>Trans. Eq.: Connection techniques</t>
  </si>
  <si>
    <t>Trans. Eq.: Thermal connection</t>
  </si>
  <si>
    <t>FEC.ktoe.LV.TRE.TRE.CONNECTION_THERM.THERM.NG_BIOGAS</t>
  </si>
  <si>
    <t>Trans. Eq.: Electric connection</t>
  </si>
  <si>
    <t>FEC.ktoe.LV.TRE.TRE.CONNECTION_ELEC.ELEC.ELEC</t>
  </si>
  <si>
    <t>Trans. Eq.: Heat treatment</t>
  </si>
  <si>
    <t>Trans. Eq.: Heat treatment - Thermal</t>
  </si>
  <si>
    <t>FEC.ktoe.LV.TRE.TRE.HEAT_TREAT.THERM.TOTAL</t>
  </si>
  <si>
    <t>FEC.ktoe.LV.TRE.TRE.HEAT_TREAT.THERM.SOLIDS</t>
  </si>
  <si>
    <t>FEC.ktoe.LV.TRE.TRE.HEAT_TREAT.THERM.LPG</t>
  </si>
  <si>
    <t>FEC.ktoe.LV.TRE.TRE.HEAT_TREAT.THERM.DIESEL_LIQBIO</t>
  </si>
  <si>
    <t>FEC.ktoe.LV.TRE.TRE.HEAT_TREAT.THERM.RFO</t>
  </si>
  <si>
    <t>FEC.ktoe.LV.TRE.TRE.HEAT_TREAT.THERM.NG_BIOGAS</t>
  </si>
  <si>
    <t>Trans. Eq.: Heat treatment - Electric</t>
  </si>
  <si>
    <t>FEC.ktoe.LV.TRE.TRE.HEAT_TREAT.ELEC.ELEC</t>
  </si>
  <si>
    <t>Trans. Eq.: Steam processing</t>
  </si>
  <si>
    <t>FEC.ktoe.LV.TRE.TRE.PROCESSING.TOTAL.TOTAL</t>
  </si>
  <si>
    <t>FEC.ktoe.LV.TRE.TRE.PROCESSING.STEAM.SOLIDS</t>
  </si>
  <si>
    <t>FEC.ktoe.LV.TRE.TRE.PROCESSING.STEAM.RFG</t>
  </si>
  <si>
    <t>FEC.ktoe.LV.TRE.TRE.PROCESSING.STEAM.LPG</t>
  </si>
  <si>
    <t>FEC.ktoe.LV.TRE.TRE.PROCESSING.STEAM.DIESEL_LIQBIO</t>
  </si>
  <si>
    <t>FEC.ktoe.LV.TRE.TRE.PROCESSING.STEAM.RFO</t>
  </si>
  <si>
    <t>FEC.ktoe.LV.TRE.TRE.PROCESSING.STEAM.OTHER</t>
  </si>
  <si>
    <t>FEC.ktoe.LV.TRE.TRE.PROCESSING.STEAM.NG_BIOGAS</t>
  </si>
  <si>
    <t>FEC.ktoe.LV.TRE.TRE.PROCESSING.STEAM.DERIVED</t>
  </si>
  <si>
    <t>FEC.ktoe.LV.TRE.TRE.PROCESSING.STEAM.BIOMASS_WASTE</t>
  </si>
  <si>
    <t>FEC.ktoe.LV.TRE.TRE.PROCESSING.STEAM.STEAM_DISTR</t>
  </si>
  <si>
    <t>Trans. Eq.: General machinery</t>
  </si>
  <si>
    <t>FEC.ktoe.LV.TRE.TRE.GENERIC.MECH.ELEC</t>
  </si>
  <si>
    <t>Trans. Eq.: Product finishing</t>
  </si>
  <si>
    <t>FEC.ktoe.LV.TRE.TRE.FINISHING.THERM.ELEC</t>
  </si>
  <si>
    <t>UED.ktoe.LV.TRE.TRE.TOTAL.TOTAL.TOTAL</t>
  </si>
  <si>
    <t>UED.ktoe.LV.TRE.TRE.LIGHT.GENERIC.ELEC</t>
  </si>
  <si>
    <t>UED.ktoe.LV.TRE.TRE.AIRCOMP.GENERIC.ELEC</t>
  </si>
  <si>
    <t>UED.ktoe.LV.TRE.TRE.MOTOR.GENERIC.ELEC</t>
  </si>
  <si>
    <t>UED.ktoe.LV.TRE.TRE.FANS.GENERIC.ELEC</t>
  </si>
  <si>
    <t>UED.ktoe.LV.TRE.TRE.LOW_ENTH.TOTAL.TOTAL</t>
  </si>
  <si>
    <t>UED.ktoe.LV.TRE.TRE.LOW_ENTH.THERM.DIESEL_LIQBIO</t>
  </si>
  <si>
    <t>UED.ktoe.LV.TRE.TRE.LOW_ENTH.THERM.NG_BIOGAS</t>
  </si>
  <si>
    <t>UED.ktoe.LV.TRE.TRE.LOW_ENTH.THERM.SOLAR_GEO</t>
  </si>
  <si>
    <t>UED.ktoe.LV.TRE.TRE.LOW_ENTH.HP.AMBIENT</t>
  </si>
  <si>
    <t>UED.ktoe.LV.TRE.TRE.LOW_ENTH.THERM.ELEC</t>
  </si>
  <si>
    <t>UED.ktoe.LV.TRE.TRE.FOUNDRY.THERM.TOTAL</t>
  </si>
  <si>
    <t>UED.ktoe.LV.TRE.TRE.FOUNDRY.THERM.SOLIDS</t>
  </si>
  <si>
    <t>UED.ktoe.LV.TRE.TRE.FOUNDRY.THERM.LPG</t>
  </si>
  <si>
    <t>UED.ktoe.LV.TRE.TRE.FOUNDRY.THERM.DIESEL_LIQBIO</t>
  </si>
  <si>
    <t>UED.ktoe.LV.TRE.TRE.FOUNDRY.THERM.RFO</t>
  </si>
  <si>
    <t>UED.ktoe.LV.TRE.TRE.FOUNDRY.THERM.NG_BIOGAS</t>
  </si>
  <si>
    <t>UED.ktoe.LV.TRE.TRE.FOUNDRY.ELEC.ELEC</t>
  </si>
  <si>
    <t>UED.ktoe.LV.TRE.TRE.CONNECTION_THERM.THERM.NG_BIOGAS</t>
  </si>
  <si>
    <t>UED.ktoe.LV.TRE.TRE.CONNECTION_ELEC.ELEC.ELEC</t>
  </si>
  <si>
    <t>UED.ktoe.LV.TRE.TRE.HEAT_TREAT.THERM.TOTAL</t>
  </si>
  <si>
    <t>UED.ktoe.LV.TRE.TRE.HEAT_TREAT.THERM.SOLIDS</t>
  </si>
  <si>
    <t>UED.ktoe.LV.TRE.TRE.HEAT_TREAT.THERM.LPG</t>
  </si>
  <si>
    <t>UED.ktoe.LV.TRE.TRE.HEAT_TREAT.THERM.DIESEL_LIQBIO</t>
  </si>
  <si>
    <t>UED.ktoe.LV.TRE.TRE.HEAT_TREAT.THERM.RFO</t>
  </si>
  <si>
    <t>UED.ktoe.LV.TRE.TRE.HEAT_TREAT.THERM.NG_BIOGAS</t>
  </si>
  <si>
    <t>UED.ktoe.LV.TRE.TRE.HEAT_TREAT.ELEC.ELEC</t>
  </si>
  <si>
    <t>UED.ktoe.LV.TRE.TRE.PROCESSING.TOTAL.TOTAL</t>
  </si>
  <si>
    <t>UED.ktoe.LV.TRE.TRE.PROCESSING.STEAM.SOLIDS</t>
  </si>
  <si>
    <t>UED.ktoe.LV.TRE.TRE.PROCESSING.STEAM.RFG</t>
  </si>
  <si>
    <t>UED.ktoe.LV.TRE.TRE.PROCESSING.STEAM.LPG</t>
  </si>
  <si>
    <t>UED.ktoe.LV.TRE.TRE.PROCESSING.STEAM.DIESEL_LIQBIO</t>
  </si>
  <si>
    <t>UED.ktoe.LV.TRE.TRE.PROCESSING.STEAM.RFO</t>
  </si>
  <si>
    <t>UED.ktoe.LV.TRE.TRE.PROCESSING.STEAM.OTHER</t>
  </si>
  <si>
    <t>UED.ktoe.LV.TRE.TRE.PROCESSING.STEAM.NG_BIOGAS</t>
  </si>
  <si>
    <t>UED.ktoe.LV.TRE.TRE.PROCESSING.STEAM.DERIVED</t>
  </si>
  <si>
    <t>UED.ktoe.LV.TRE.TRE.PROCESSING.STEAM.BIOMASS_WASTE</t>
  </si>
  <si>
    <t>UED.ktoe.LV.TRE.TRE.PROCESSING.STEAM.STEAM_DISTR</t>
  </si>
  <si>
    <t>UED.ktoe.LV.TRE.TRE.GENERIC.MECH.ELEC</t>
  </si>
  <si>
    <t>UED.ktoe.LV.TRE.TRE.FINISHING.THERM.ELEC</t>
  </si>
  <si>
    <t>FUEL_EMI.ktCO2.LV.TRE.TRE.TOTAL.TOTAL.TOTAL</t>
  </si>
  <si>
    <t>FUEL_EMI.ktCO2.LV.TRE.TRE.LIGHT.GENERIC.ELEC</t>
  </si>
  <si>
    <t>FUEL_EMI.ktCO2.LV.TRE.TRE.AIRCOMP.GENERIC.ELEC</t>
  </si>
  <si>
    <t>FUEL_EMI.ktCO2.LV.TRE.TRE.MOTOR.GENERIC.ELEC</t>
  </si>
  <si>
    <t>FUEL_EMI.ktCO2.LV.TRE.TRE.FANS.GENERIC.ELEC</t>
  </si>
  <si>
    <t>FUEL_EMI.ktCO2.LV.TRE.TRE.LOW_ENTH.TOTAL.TOTAL</t>
  </si>
  <si>
    <t>FUEL_EMI.ktCO2.LV.TRE.TRE.LOW_ENTH.THERM.DIESEL_LIQBIO</t>
  </si>
  <si>
    <t>FUEL_EMI.ktCO2.LV.TRE.TRE.LOW_ENTH.THERM.NG_BIOGAS</t>
  </si>
  <si>
    <t>FUEL_EMI.ktCO2.LV.TRE.TRE.LOW_ENTH.THERM.SOLAR_GEO</t>
  </si>
  <si>
    <t>FUEL_EMI.ktCO2.LV.TRE.TRE.LOW_ENTH.HP.AMBIENT</t>
  </si>
  <si>
    <t>FUEL_EMI.ktCO2.LV.TRE.TRE.LOW_ENTH.THERM.ELEC</t>
  </si>
  <si>
    <t>FUEL_EMI.ktCO2.LV.TRE.TRE.FOUNDRY.THERM.TOTAL</t>
  </si>
  <si>
    <t>FUEL_EMI.ktCO2.LV.TRE.TRE.FOUNDRY.THERM.SOLIDS</t>
  </si>
  <si>
    <t>FUEL_EMI.ktCO2.LV.TRE.TRE.FOUNDRY.THERM.LPG</t>
  </si>
  <si>
    <t>FUEL_EMI.ktCO2.LV.TRE.TRE.FOUNDRY.THERM.DIESEL_LIQBIO</t>
  </si>
  <si>
    <t>FUEL_EMI.ktCO2.LV.TRE.TRE.FOUNDRY.THERM.RFO</t>
  </si>
  <si>
    <t>FUEL_EMI.ktCO2.LV.TRE.TRE.FOUNDRY.THERM.NG_BIOGAS</t>
  </si>
  <si>
    <t>FUEL_EMI.ktCO2.LV.TRE.TRE.FOUNDRY.ELEC.ELEC</t>
  </si>
  <si>
    <t>FUEL_EMI.ktCO2.LV.TRE.TRE.CONNECTION_THERM.THERM.NG_BIOGAS</t>
  </si>
  <si>
    <t>FUEL_EMI.ktCO2.LV.TRE.TRE.CONNECTION_ELEC.ELEC.ELEC</t>
  </si>
  <si>
    <t>FUEL_EMI.ktCO2.LV.TRE.TRE.HEAT_TREAT.THERM.TOTAL</t>
  </si>
  <si>
    <t>FUEL_EMI.ktCO2.LV.TRE.TRE.HEAT_TREAT.THERM.SOLIDS</t>
  </si>
  <si>
    <t>FUEL_EMI.ktCO2.LV.TRE.TRE.HEAT_TREAT.THERM.LPG</t>
  </si>
  <si>
    <t>FUEL_EMI.ktCO2.LV.TRE.TRE.HEAT_TREAT.THERM.DIESEL_LIQBIO</t>
  </si>
  <si>
    <t>FUEL_EMI.ktCO2.LV.TRE.TRE.HEAT_TREAT.THERM.RFO</t>
  </si>
  <si>
    <t>FUEL_EMI.ktCO2.LV.TRE.TRE.HEAT_TREAT.THERM.NG_BIOGAS</t>
  </si>
  <si>
    <t>FUEL_EMI.ktCO2.LV.TRE.TRE.HEAT_TREAT.ELEC.ELEC</t>
  </si>
  <si>
    <t>FUEL_EMI.ktCO2.LV.TRE.TRE.PROCESSING.TOTAL.TOTAL</t>
  </si>
  <si>
    <t>FUEL_EMI.ktCO2.LV.TRE.TRE.PROCESSING.STEAM.SOLIDS</t>
  </si>
  <si>
    <t>FUEL_EMI.ktCO2.LV.TRE.TRE.PROCESSING.STEAM.RFG</t>
  </si>
  <si>
    <t>FUEL_EMI.ktCO2.LV.TRE.TRE.PROCESSING.STEAM.LPG</t>
  </si>
  <si>
    <t>FUEL_EMI.ktCO2.LV.TRE.TRE.PROCESSING.STEAM.DIESEL_LIQBIO</t>
  </si>
  <si>
    <t>FUEL_EMI.ktCO2.LV.TRE.TRE.PROCESSING.STEAM.RFO</t>
  </si>
  <si>
    <t>FUEL_EMI.ktCO2.LV.TRE.TRE.PROCESSING.STEAM.OTHER</t>
  </si>
  <si>
    <t>FUEL_EMI.ktCO2.LV.TRE.TRE.PROCESSING.STEAM.NG_BIOGAS</t>
  </si>
  <si>
    <t>FUEL_EMI.ktCO2.LV.TRE.TRE.PROCESSING.STEAM.DERIVED</t>
  </si>
  <si>
    <t>FUEL_EMI.ktCO2.LV.TRE.TRE.PROCESSING.STEAM.BIOMASS_WASTE</t>
  </si>
  <si>
    <t>FUEL_EMI.ktCO2.LV.TRE.TRE.PROCESSING.STEAM.STEAM_DISTR</t>
  </si>
  <si>
    <t>FUEL_EMI.ktCO2.LV.TRE.TRE.GENERIC.MECH.ELEC</t>
  </si>
  <si>
    <t>FUEL_EMI.ktCO2.LV.TRE.TRE.FINISHING.THERM.ELEC</t>
  </si>
  <si>
    <t>VA.Meuro2015.LV.MAE.MAE</t>
  </si>
  <si>
    <t>OUTPUT.index.LV.MAE.MAE</t>
  </si>
  <si>
    <t>CAP.index.LV.MAE.MAE</t>
  </si>
  <si>
    <t>NEWCAP.index.LV.MAE.MAE</t>
  </si>
  <si>
    <t>FEC.ktoe.LV.MAE.MAE.TOTAL.TOTAL.TOTAL</t>
  </si>
  <si>
    <t>FEC.ktoe.LV.MAE.MAE.TOTAL.TOTAL.SOLIDS</t>
  </si>
  <si>
    <t>FEC.ktoe.LV.MAE.MAE.TOTAL.TOTAL.RFG</t>
  </si>
  <si>
    <t>FEC.ktoe.LV.MAE.MAE.TOTAL.TOTAL.LPG</t>
  </si>
  <si>
    <t>FEC.ktoe.LV.MAE.MAE.TOTAL.TOTAL.DIESEL</t>
  </si>
  <si>
    <t>FEC.ktoe.LV.MAE.MAE.TOTAL.TOTAL.RFO</t>
  </si>
  <si>
    <t>FEC.ktoe.LV.MAE.MAE.TOTAL.TOTAL.OTHER</t>
  </si>
  <si>
    <t>FEC.ktoe.LV.MAE.MAE.TOTAL.TOTAL.NG</t>
  </si>
  <si>
    <t>FEC.ktoe.LV.MAE.MAE.TOTAL.TOTAL.DERIVED</t>
  </si>
  <si>
    <t>FEC.ktoe.LV.MAE.MAE.TOTAL.TOTAL.BIOMASS_WASTE</t>
  </si>
  <si>
    <t>FEC.ktoe.LV.MAE.MAE.TOTAL.TOTAL.BIOGAS</t>
  </si>
  <si>
    <t>FEC.ktoe.LV.MAE.MAE.TOTAL.TOTAL.LIQBIO</t>
  </si>
  <si>
    <t>FEC.ktoe.LV.MAE.MAE.TOTAL.TOTAL.SOLAR</t>
  </si>
  <si>
    <t>FEC.ktoe.LV.MAE.MAE.TOTAL.TOTAL.GEO</t>
  </si>
  <si>
    <t>FEC.ktoe.LV.MAE.MAE.TOTAL.TOTAL.AMBIENT</t>
  </si>
  <si>
    <t>FEC.ktoe.LV.MAE.MAE.TOTAL.TOTAL.STEAM_DISTR</t>
  </si>
  <si>
    <t>FEC.ktoe.LV.MAE.MAE.TOTAL.TOTAL.ELEC</t>
  </si>
  <si>
    <t>FEC.ktoe.LV.MAE.MAE.LIGHT.GENERIC.ELEC</t>
  </si>
  <si>
    <t>FEC.ktoe.LV.MAE.MAE.AIRCOMP.GENERIC.ELEC</t>
  </si>
  <si>
    <t>FEC.ktoe.LV.MAE.MAE.MOTOR.GENERIC.ELEC</t>
  </si>
  <si>
    <t>FEC.ktoe.LV.MAE.MAE.FANS.GENERIC.ELEC</t>
  </si>
  <si>
    <t>FEC.ktoe.LV.MAE.MAE.LOW_ENTH.TOTAL.TOTAL</t>
  </si>
  <si>
    <t>FEC.ktoe.LV.MAE.MAE.LOW_ENTH.THERM.DIESEL_LIQBIO</t>
  </si>
  <si>
    <t>FEC.ktoe.LV.MAE.MAE.LOW_ENTH.THERM.NG_BIOGAS</t>
  </si>
  <si>
    <t>FEC.ktoe.LV.MAE.MAE.LOW_ENTH.THERM.SOLAR_GEO</t>
  </si>
  <si>
    <t>FEC.ktoe.LV.MAE.MAE.LOW_ENTH.HP.AMBIENT</t>
  </si>
  <si>
    <t>FEC.ktoe.LV.MAE.MAE.LOW_ENTH.THERM.ELEC</t>
  </si>
  <si>
    <t>Mach. Eq.: Foundries</t>
  </si>
  <si>
    <t>Mach. Eq.: Thermal Foundries</t>
  </si>
  <si>
    <t>FEC.ktoe.LV.MAE.MAE.FOUNDRY.THERM.TOTAL</t>
  </si>
  <si>
    <t>FEC.ktoe.LV.MAE.MAE.FOUNDRY.THERM.SOLIDS</t>
  </si>
  <si>
    <t>FEC.ktoe.LV.MAE.MAE.FOUNDRY.THERM.LPG</t>
  </si>
  <si>
    <t>FEC.ktoe.LV.MAE.MAE.FOUNDRY.THERM.DIESEL_LIQBIO</t>
  </si>
  <si>
    <t>FEC.ktoe.LV.MAE.MAE.FOUNDRY.THERM.RFO</t>
  </si>
  <si>
    <t>FEC.ktoe.LV.MAE.MAE.FOUNDRY.THERM.NG_BIOGAS</t>
  </si>
  <si>
    <t>Mach. Eq.: Electric Foundries</t>
  </si>
  <si>
    <t>FEC.ktoe.LV.MAE.MAE.FOUNDRY.ELEC.ELEC</t>
  </si>
  <si>
    <t>Mach. Eq.: Connection techniques</t>
  </si>
  <si>
    <t>Mach. Eq.: Thermal connection</t>
  </si>
  <si>
    <t>FEC.ktoe.LV.MAE.MAE.CONNECTION_THERM.THERM.NG_BIOGAS</t>
  </si>
  <si>
    <t>Mach. Eq.: Electric connection</t>
  </si>
  <si>
    <t>FEC.ktoe.LV.MAE.MAE.CONNECTION_ELEC.ELEC.ELEC</t>
  </si>
  <si>
    <t>Mach. Eq.: Heat treatment</t>
  </si>
  <si>
    <t>Mach. Eq.: Heat treatment - Thermal</t>
  </si>
  <si>
    <t>FEC.ktoe.LV.MAE.MAE.HEAT_TREAT.THERM.TOTAL</t>
  </si>
  <si>
    <t>FEC.ktoe.LV.MAE.MAE.HEAT_TREAT.THERM.SOLIDS</t>
  </si>
  <si>
    <t>FEC.ktoe.LV.MAE.MAE.HEAT_TREAT.THERM.LPG</t>
  </si>
  <si>
    <t>FEC.ktoe.LV.MAE.MAE.HEAT_TREAT.THERM.DIESEL_LIQBIO</t>
  </si>
  <si>
    <t>FEC.ktoe.LV.MAE.MAE.HEAT_TREAT.THERM.RFO</t>
  </si>
  <si>
    <t>FEC.ktoe.LV.MAE.MAE.HEAT_TREAT.THERM.NG_BIOGAS</t>
  </si>
  <si>
    <t>Mach. Eq.: Heat treatment - Electric</t>
  </si>
  <si>
    <t>FEC.ktoe.LV.MAE.MAE.HEAT_TREAT.ELEC.ELEC</t>
  </si>
  <si>
    <t>Mach. Eq.: Steam processing</t>
  </si>
  <si>
    <t>FEC.ktoe.LV.MAE.MAE.PROCESSING.TOTAL.TOTAL</t>
  </si>
  <si>
    <t>FEC.ktoe.LV.MAE.MAE.PROCESSING.STEAM.SOLIDS</t>
  </si>
  <si>
    <t>FEC.ktoe.LV.MAE.MAE.PROCESSING.STEAM.RFG</t>
  </si>
  <si>
    <t>FEC.ktoe.LV.MAE.MAE.PROCESSING.STEAM.LPG</t>
  </si>
  <si>
    <t>FEC.ktoe.LV.MAE.MAE.PROCESSING.STEAM.DIESEL_LIQBIO</t>
  </si>
  <si>
    <t>FEC.ktoe.LV.MAE.MAE.PROCESSING.STEAM.RFO</t>
  </si>
  <si>
    <t>FEC.ktoe.LV.MAE.MAE.PROCESSING.STEAM.OTHER</t>
  </si>
  <si>
    <t>FEC.ktoe.LV.MAE.MAE.PROCESSING.STEAM.NG_BIOGAS</t>
  </si>
  <si>
    <t>FEC.ktoe.LV.MAE.MAE.PROCESSING.STEAM.DERIVED</t>
  </si>
  <si>
    <t>FEC.ktoe.LV.MAE.MAE.PROCESSING.STEAM.BIOMASS_WASTE</t>
  </si>
  <si>
    <t>FEC.ktoe.LV.MAE.MAE.PROCESSING.STEAM.STEAM_DISTR</t>
  </si>
  <si>
    <t>Mach. Eq.: General machinery</t>
  </si>
  <si>
    <t>FEC.ktoe.LV.MAE.MAE.GENERIC.MECH.ELEC</t>
  </si>
  <si>
    <t>Mach. Eq.: Product finishing</t>
  </si>
  <si>
    <t>FEC.ktoe.LV.MAE.MAE.FINISHING.THERM.ELEC</t>
  </si>
  <si>
    <t>UED.ktoe.LV.MAE.MAE.TOTAL.TOTAL.TOTAL</t>
  </si>
  <si>
    <t>UED.ktoe.LV.MAE.MAE.LIGHT.GENERIC.ELEC</t>
  </si>
  <si>
    <t>UED.ktoe.LV.MAE.MAE.AIRCOMP.GENERIC.ELEC</t>
  </si>
  <si>
    <t>UED.ktoe.LV.MAE.MAE.MOTOR.GENERIC.ELEC</t>
  </si>
  <si>
    <t>UED.ktoe.LV.MAE.MAE.FANS.GENERIC.ELEC</t>
  </si>
  <si>
    <t>UED.ktoe.LV.MAE.MAE.LOW_ENTH.TOTAL.TOTAL</t>
  </si>
  <si>
    <t>UED.ktoe.LV.MAE.MAE.LOW_ENTH.THERM.DIESEL_LIQBIO</t>
  </si>
  <si>
    <t>UED.ktoe.LV.MAE.MAE.LOW_ENTH.THERM.NG_BIOGAS</t>
  </si>
  <si>
    <t>UED.ktoe.LV.MAE.MAE.LOW_ENTH.THERM.SOLAR_GEO</t>
  </si>
  <si>
    <t>UED.ktoe.LV.MAE.MAE.LOW_ENTH.HP.AMBIENT</t>
  </si>
  <si>
    <t>UED.ktoe.LV.MAE.MAE.LOW_ENTH.THERM.ELEC</t>
  </si>
  <si>
    <t>UED.ktoe.LV.MAE.MAE.FOUNDRY.THERM.TOTAL</t>
  </si>
  <si>
    <t>UED.ktoe.LV.MAE.MAE.FOUNDRY.THERM.SOLIDS</t>
  </si>
  <si>
    <t>UED.ktoe.LV.MAE.MAE.FOUNDRY.THERM.LPG</t>
  </si>
  <si>
    <t>UED.ktoe.LV.MAE.MAE.FOUNDRY.THERM.DIESEL_LIQBIO</t>
  </si>
  <si>
    <t>UED.ktoe.LV.MAE.MAE.FOUNDRY.THERM.RFO</t>
  </si>
  <si>
    <t>UED.ktoe.LV.MAE.MAE.FOUNDRY.THERM.NG_BIOGAS</t>
  </si>
  <si>
    <t>UED.ktoe.LV.MAE.MAE.FOUNDRY.ELEC.ELEC</t>
  </si>
  <si>
    <t>UED.ktoe.LV.MAE.MAE.CONNECTION_THERM.THERM.NG_BIOGAS</t>
  </si>
  <si>
    <t>UED.ktoe.LV.MAE.MAE.CONNECTION_ELEC.ELEC.ELEC</t>
  </si>
  <si>
    <t>UED.ktoe.LV.MAE.MAE.HEAT_TREAT.THERM.TOTAL</t>
  </si>
  <si>
    <t>UED.ktoe.LV.MAE.MAE.HEAT_TREAT.THERM.SOLIDS</t>
  </si>
  <si>
    <t>UED.ktoe.LV.MAE.MAE.HEAT_TREAT.THERM.LPG</t>
  </si>
  <si>
    <t>UED.ktoe.LV.MAE.MAE.HEAT_TREAT.THERM.DIESEL_LIQBIO</t>
  </si>
  <si>
    <t>UED.ktoe.LV.MAE.MAE.HEAT_TREAT.THERM.RFO</t>
  </si>
  <si>
    <t>UED.ktoe.LV.MAE.MAE.HEAT_TREAT.THERM.NG_BIOGAS</t>
  </si>
  <si>
    <t>UED.ktoe.LV.MAE.MAE.HEAT_TREAT.ELEC.ELEC</t>
  </si>
  <si>
    <t>UED.ktoe.LV.MAE.MAE.PROCESSING.TOTAL.TOTAL</t>
  </si>
  <si>
    <t>UED.ktoe.LV.MAE.MAE.PROCESSING.STEAM.SOLIDS</t>
  </si>
  <si>
    <t>UED.ktoe.LV.MAE.MAE.PROCESSING.STEAM.RFG</t>
  </si>
  <si>
    <t>UED.ktoe.LV.MAE.MAE.PROCESSING.STEAM.LPG</t>
  </si>
  <si>
    <t>UED.ktoe.LV.MAE.MAE.PROCESSING.STEAM.DIESEL_LIQBIO</t>
  </si>
  <si>
    <t>UED.ktoe.LV.MAE.MAE.PROCESSING.STEAM.RFO</t>
  </si>
  <si>
    <t>UED.ktoe.LV.MAE.MAE.PROCESSING.STEAM.OTHER</t>
  </si>
  <si>
    <t>UED.ktoe.LV.MAE.MAE.PROCESSING.STEAM.NG_BIOGAS</t>
  </si>
  <si>
    <t>UED.ktoe.LV.MAE.MAE.PROCESSING.STEAM.DERIVED</t>
  </si>
  <si>
    <t>UED.ktoe.LV.MAE.MAE.PROCESSING.STEAM.BIOMASS_WASTE</t>
  </si>
  <si>
    <t>UED.ktoe.LV.MAE.MAE.PROCESSING.STEAM.STEAM_DISTR</t>
  </si>
  <si>
    <t>UED.ktoe.LV.MAE.MAE.GENERIC.MECH.ELEC</t>
  </si>
  <si>
    <t>UED.ktoe.LV.MAE.MAE.FINISHING.THERM.ELEC</t>
  </si>
  <si>
    <t>FUEL_EMI.ktCO2.LV.MAE.MAE.TOTAL.TOTAL.TOTAL</t>
  </si>
  <si>
    <t>FUEL_EMI.ktCO2.LV.MAE.MAE.LIGHT.GENERIC.ELEC</t>
  </si>
  <si>
    <t>FUEL_EMI.ktCO2.LV.MAE.MAE.AIRCOMP.GENERIC.ELEC</t>
  </si>
  <si>
    <t>FUEL_EMI.ktCO2.LV.MAE.MAE.MOTOR.GENERIC.ELEC</t>
  </si>
  <si>
    <t>FUEL_EMI.ktCO2.LV.MAE.MAE.FANS.GENERIC.ELEC</t>
  </si>
  <si>
    <t>FUEL_EMI.ktCO2.LV.MAE.MAE.LOW_ENTH.TOTAL.TOTAL</t>
  </si>
  <si>
    <t>FUEL_EMI.ktCO2.LV.MAE.MAE.LOW_ENTH.THERM.DIESEL_LIQBIO</t>
  </si>
  <si>
    <t>FUEL_EMI.ktCO2.LV.MAE.MAE.LOW_ENTH.THERM.NG_BIOGAS</t>
  </si>
  <si>
    <t>FUEL_EMI.ktCO2.LV.MAE.MAE.LOW_ENTH.THERM.SOLAR_GEO</t>
  </si>
  <si>
    <t>FUEL_EMI.ktCO2.LV.MAE.MAE.LOW_ENTH.HP.AMBIENT</t>
  </si>
  <si>
    <t>FUEL_EMI.ktCO2.LV.MAE.MAE.LOW_ENTH.THERM.ELEC</t>
  </si>
  <si>
    <t>FUEL_EMI.ktCO2.LV.MAE.MAE.FOUNDRY.THERM.TOTAL</t>
  </si>
  <si>
    <t>FUEL_EMI.ktCO2.LV.MAE.MAE.FOUNDRY.THERM.SOLIDS</t>
  </si>
  <si>
    <t>FUEL_EMI.ktCO2.LV.MAE.MAE.FOUNDRY.THERM.LPG</t>
  </si>
  <si>
    <t>FUEL_EMI.ktCO2.LV.MAE.MAE.FOUNDRY.THERM.DIESEL_LIQBIO</t>
  </si>
  <si>
    <t>FUEL_EMI.ktCO2.LV.MAE.MAE.FOUNDRY.THERM.RFO</t>
  </si>
  <si>
    <t>FUEL_EMI.ktCO2.LV.MAE.MAE.FOUNDRY.THERM.NG_BIOGAS</t>
  </si>
  <si>
    <t>FUEL_EMI.ktCO2.LV.MAE.MAE.FOUNDRY.ELEC.ELEC</t>
  </si>
  <si>
    <t>FUEL_EMI.ktCO2.LV.MAE.MAE.CONNECTION_THERM.THERM.NG_BIOGAS</t>
  </si>
  <si>
    <t>FUEL_EMI.ktCO2.LV.MAE.MAE.CONNECTION_ELEC.ELEC.ELEC</t>
  </si>
  <si>
    <t>FUEL_EMI.ktCO2.LV.MAE.MAE.HEAT_TREAT.THERM.TOTAL</t>
  </si>
  <si>
    <t>FUEL_EMI.ktCO2.LV.MAE.MAE.HEAT_TREAT.THERM.SOLIDS</t>
  </si>
  <si>
    <t>FUEL_EMI.ktCO2.LV.MAE.MAE.HEAT_TREAT.THERM.LPG</t>
  </si>
  <si>
    <t>FUEL_EMI.ktCO2.LV.MAE.MAE.HEAT_TREAT.THERM.DIESEL_LIQBIO</t>
  </si>
  <si>
    <t>FUEL_EMI.ktCO2.LV.MAE.MAE.HEAT_TREAT.THERM.RFO</t>
  </si>
  <si>
    <t>FUEL_EMI.ktCO2.LV.MAE.MAE.HEAT_TREAT.THERM.NG_BIOGAS</t>
  </si>
  <si>
    <t>FUEL_EMI.ktCO2.LV.MAE.MAE.HEAT_TREAT.ELEC.ELEC</t>
  </si>
  <si>
    <t>FUEL_EMI.ktCO2.LV.MAE.MAE.PROCESSING.TOTAL.TOTAL</t>
  </si>
  <si>
    <t>FUEL_EMI.ktCO2.LV.MAE.MAE.PROCESSING.STEAM.SOLIDS</t>
  </si>
  <si>
    <t>FUEL_EMI.ktCO2.LV.MAE.MAE.PROCESSING.STEAM.RFG</t>
  </si>
  <si>
    <t>FUEL_EMI.ktCO2.LV.MAE.MAE.PROCESSING.STEAM.LPG</t>
  </si>
  <si>
    <t>FUEL_EMI.ktCO2.LV.MAE.MAE.PROCESSING.STEAM.DIESEL_LIQBIO</t>
  </si>
  <si>
    <t>FUEL_EMI.ktCO2.LV.MAE.MAE.PROCESSING.STEAM.RFO</t>
  </si>
  <si>
    <t>FUEL_EMI.ktCO2.LV.MAE.MAE.PROCESSING.STEAM.OTHER</t>
  </si>
  <si>
    <t>FUEL_EMI.ktCO2.LV.MAE.MAE.PROCESSING.STEAM.NG_BIOGAS</t>
  </si>
  <si>
    <t>FUEL_EMI.ktCO2.LV.MAE.MAE.PROCESSING.STEAM.DERIVED</t>
  </si>
  <si>
    <t>FUEL_EMI.ktCO2.LV.MAE.MAE.PROCESSING.STEAM.BIOMASS_WASTE</t>
  </si>
  <si>
    <t>FUEL_EMI.ktCO2.LV.MAE.MAE.PROCESSING.STEAM.STEAM_DISTR</t>
  </si>
  <si>
    <t>FUEL_EMI.ktCO2.LV.MAE.MAE.GENERIC.MECH.ELEC</t>
  </si>
  <si>
    <t>FUEL_EMI.ktCO2.LV.MAE.MAE.FINISHING.THERM.ELEC</t>
  </si>
  <si>
    <t>VA.Meuro2015.LV.TEL.TEL</t>
  </si>
  <si>
    <t>OUTPUT.index.LV.TEL.TEL</t>
  </si>
  <si>
    <t>CAP.index.LV.TEL.TEL</t>
  </si>
  <si>
    <t>NEWCAP.index.LV.TEL.TEL</t>
  </si>
  <si>
    <t>FEC.ktoe.LV.TEL.TEL.TOTAL.TOTAL.TOTAL</t>
  </si>
  <si>
    <t>FEC.ktoe.LV.TEL.TEL.TOTAL.TOTAL.SOLIDS</t>
  </si>
  <si>
    <t>FEC.ktoe.LV.TEL.TEL.TOTAL.TOTAL.RFG</t>
  </si>
  <si>
    <t>FEC.ktoe.LV.TEL.TEL.TOTAL.TOTAL.LPG</t>
  </si>
  <si>
    <t>FEC.ktoe.LV.TEL.TEL.TOTAL.TOTAL.DIESEL</t>
  </si>
  <si>
    <t>FEC.ktoe.LV.TEL.TEL.TOTAL.TOTAL.RFO</t>
  </si>
  <si>
    <t>FEC.ktoe.LV.TEL.TEL.TOTAL.TOTAL.OTHER</t>
  </si>
  <si>
    <t>FEC.ktoe.LV.TEL.TEL.TOTAL.TOTAL.NG</t>
  </si>
  <si>
    <t>FEC.ktoe.LV.TEL.TEL.TOTAL.TOTAL.DERIVED</t>
  </si>
  <si>
    <t>FEC.ktoe.LV.TEL.TEL.TOTAL.TOTAL.BIOMASS_WASTE</t>
  </si>
  <si>
    <t>FEC.ktoe.LV.TEL.TEL.TOTAL.TOTAL.BIOGAS</t>
  </si>
  <si>
    <t>FEC.ktoe.LV.TEL.TEL.TOTAL.TOTAL.LIQBIO</t>
  </si>
  <si>
    <t>FEC.ktoe.LV.TEL.TEL.TOTAL.TOTAL.SOLAR</t>
  </si>
  <si>
    <t>FEC.ktoe.LV.TEL.TEL.TOTAL.TOTAL.GEO</t>
  </si>
  <si>
    <t>FEC.ktoe.LV.TEL.TEL.TOTAL.TOTAL.AMBIENT</t>
  </si>
  <si>
    <t>FEC.ktoe.LV.TEL.TEL.TOTAL.TOTAL.STEAM_DISTR</t>
  </si>
  <si>
    <t>FEC.ktoe.LV.TEL.TEL.TOTAL.TOTAL.ELEC</t>
  </si>
  <si>
    <t>FEC.ktoe.LV.TEL.TEL.LIGHT.GENERIC.ELEC</t>
  </si>
  <si>
    <t>FEC.ktoe.LV.TEL.TEL.AIRCOMP.GENERIC.ELEC</t>
  </si>
  <si>
    <t>FEC.ktoe.LV.TEL.TEL.MOTOR.GENERIC.ELEC</t>
  </si>
  <si>
    <t>FEC.ktoe.LV.TEL.TEL.FANS.GENERIC.ELEC</t>
  </si>
  <si>
    <t>FEC.ktoe.LV.TEL.TEL.LOW_ENTH.TOTAL.TOTAL</t>
  </si>
  <si>
    <t>FEC.ktoe.LV.TEL.TEL.LOW_ENTH.THERM.DIESEL_LIQBIO</t>
  </si>
  <si>
    <t>FEC.ktoe.LV.TEL.TEL.LOW_ENTH.THERM.NG_BIOGAS</t>
  </si>
  <si>
    <t>FEC.ktoe.LV.TEL.TEL.LOW_ENTH.THERM.SOLAR_GEO</t>
  </si>
  <si>
    <t>FEC.ktoe.LV.TEL.TEL.LOW_ENTH.HP.AMBIENT</t>
  </si>
  <si>
    <t>FEC.ktoe.LV.TEL.TEL.LOW_ENTH.THERM.ELEC</t>
  </si>
  <si>
    <t>Textiles: Pretreatment with steam</t>
  </si>
  <si>
    <t>FEC.ktoe.LV.TEL.TEL.PRETREAT.TOTAL.TOTAL</t>
  </si>
  <si>
    <t>FEC.ktoe.LV.TEL.TEL.PRETREAT.STEAM.SOLIDS</t>
  </si>
  <si>
    <t>FEC.ktoe.LV.TEL.TEL.PRETREAT.STEAM.RFG</t>
  </si>
  <si>
    <t>FEC.ktoe.LV.TEL.TEL.PRETREAT.STEAM.LPG</t>
  </si>
  <si>
    <t>FEC.ktoe.LV.TEL.TEL.PRETREAT.STEAM.DIESEL_LIQBIO</t>
  </si>
  <si>
    <t>FEC.ktoe.LV.TEL.TEL.PRETREAT.STEAM.RFO</t>
  </si>
  <si>
    <t>FEC.ktoe.LV.TEL.TEL.PRETREAT.STEAM.OTHER</t>
  </si>
  <si>
    <t>FEC.ktoe.LV.TEL.TEL.PRETREAT.STEAM.NG_BIOGAS</t>
  </si>
  <si>
    <t>FEC.ktoe.LV.TEL.TEL.PRETREAT.STEAM.DERIVED</t>
  </si>
  <si>
    <t>FEC.ktoe.LV.TEL.TEL.PRETREAT.STEAM.BIOMASS_WASTE</t>
  </si>
  <si>
    <t>FEC.ktoe.LV.TEL.TEL.PRETREAT.STEAM.STEAM_DISTR</t>
  </si>
  <si>
    <t>Textiles: Wet processing with steam</t>
  </si>
  <si>
    <t>FEC.ktoe.LV.TEL.TEL.PROCESSING.TOTAL.TOTAL</t>
  </si>
  <si>
    <t>FEC.ktoe.LV.TEL.TEL.PROCESSING.STEAM.SOLIDS</t>
  </si>
  <si>
    <t>FEC.ktoe.LV.TEL.TEL.PROCESSING.STEAM.RFG</t>
  </si>
  <si>
    <t>FEC.ktoe.LV.TEL.TEL.PROCESSING.STEAM.LPG</t>
  </si>
  <si>
    <t>FEC.ktoe.LV.TEL.TEL.PROCESSING.STEAM.DIESEL_LIQBIO</t>
  </si>
  <si>
    <t>FEC.ktoe.LV.TEL.TEL.PROCESSING.STEAM.RFO</t>
  </si>
  <si>
    <t>FEC.ktoe.LV.TEL.TEL.PROCESSING.STEAM.OTHER</t>
  </si>
  <si>
    <t>FEC.ktoe.LV.TEL.TEL.PROCESSING.STEAM.NG_BIOGAS</t>
  </si>
  <si>
    <t>FEC.ktoe.LV.TEL.TEL.PROCESSING.STEAM.DERIVED</t>
  </si>
  <si>
    <t>FEC.ktoe.LV.TEL.TEL.PROCESSING.STEAM.BIOMASS_WASTE</t>
  </si>
  <si>
    <t>FEC.ktoe.LV.TEL.TEL.PROCESSING.STEAM.STEAM_DISTR</t>
  </si>
  <si>
    <t>Textiles: Electric general machinery</t>
  </si>
  <si>
    <t>FEC.ktoe.LV.TEL.TEL.GENERIC.MECH.ELEC</t>
  </si>
  <si>
    <t>Textiles: Drying</t>
  </si>
  <si>
    <t>Textiles: Thermal drying</t>
  </si>
  <si>
    <t>FEC.ktoe.LV.TEL.TEL.DRYING.TOTAL.TOTAL</t>
  </si>
  <si>
    <t>FEC.ktoe.LV.TEL.TEL.DRYING.THERM.SOLIDS</t>
  </si>
  <si>
    <t>FEC.ktoe.LV.TEL.TEL.DRYING.THERM.LPG</t>
  </si>
  <si>
    <t>FEC.ktoe.LV.TEL.TEL.DRYING.THERM.DIESEL_LIQBIO</t>
  </si>
  <si>
    <t>FEC.ktoe.LV.TEL.TEL.DRYING.THERM.RFO</t>
  </si>
  <si>
    <t>FEC.ktoe.LV.TEL.TEL.DRYING.THERM.NG_BIOGAS</t>
  </si>
  <si>
    <t>Textiles: Steam drying</t>
  </si>
  <si>
    <t>FEC.ktoe.LV.TEL.TEL.DRYING_STEAM.TOTAL.TOTAL</t>
  </si>
  <si>
    <t>FEC.ktoe.LV.TEL.TEL.DRYING_STEAM.STEAM.SOLIDS</t>
  </si>
  <si>
    <t>FEC.ktoe.LV.TEL.TEL.DRYING_STEAM.STEAM.RFG</t>
  </si>
  <si>
    <t>FEC.ktoe.LV.TEL.TEL.DRYING_STEAM.STEAM.LPG</t>
  </si>
  <si>
    <t>FEC.ktoe.LV.TEL.TEL.DRYING_STEAM.STEAM.DIESEL_LIQBIO</t>
  </si>
  <si>
    <t>FEC.ktoe.LV.TEL.TEL.DRYING_STEAM.STEAM.RFO</t>
  </si>
  <si>
    <t>FEC.ktoe.LV.TEL.TEL.DRYING_STEAM.STEAM.OTHER</t>
  </si>
  <si>
    <t>FEC.ktoe.LV.TEL.TEL.DRYING_STEAM.STEAM.NG_BIOGAS</t>
  </si>
  <si>
    <t>FEC.ktoe.LV.TEL.TEL.DRYING_STEAM.STEAM.DERIVED</t>
  </si>
  <si>
    <t>FEC.ktoe.LV.TEL.TEL.DRYING_STEAM.STEAM.BIOMASS_WASTE</t>
  </si>
  <si>
    <t>FEC.ktoe.LV.TEL.TEL.DRYING_STEAM.STEAM.STEAM_DISTR</t>
  </si>
  <si>
    <t>Textiles: Electric drying</t>
  </si>
  <si>
    <t>FEC.ktoe.LV.TEL.TEL.DRYING_ELEC.ELEC.ELEC</t>
  </si>
  <si>
    <t>Textiles: Microwave drying</t>
  </si>
  <si>
    <t>FEC.ktoe.LV.TEL.TEL.DRYING_MICROW.MICROW.ELEC</t>
  </si>
  <si>
    <t>Textiles: Finishing Electric</t>
  </si>
  <si>
    <t>FEC.ktoe.LV.TEL.TEL.FINISHING.THERM.ELEC</t>
  </si>
  <si>
    <t>UED.ktoe.LV.TEL.TEL.TOTAL.TOTAL.TOTAL</t>
  </si>
  <si>
    <t>UED.ktoe.LV.TEL.TEL.LIGHT.GENERIC.ELEC</t>
  </si>
  <si>
    <t>UED.ktoe.LV.TEL.TEL.AIRCOMP.GENERIC.ELEC</t>
  </si>
  <si>
    <t>UED.ktoe.LV.TEL.TEL.MOTOR.GENERIC.ELEC</t>
  </si>
  <si>
    <t>UED.ktoe.LV.TEL.TEL.FANS.GENERIC.ELEC</t>
  </si>
  <si>
    <t>UED.ktoe.LV.TEL.TEL.LOW_ENTH.TOTAL.TOTAL</t>
  </si>
  <si>
    <t>UED.ktoe.LV.TEL.TEL.LOW_ENTH.THERM.DIESEL_LIQBIO</t>
  </si>
  <si>
    <t>UED.ktoe.LV.TEL.TEL.LOW_ENTH.THERM.NG_BIOGAS</t>
  </si>
  <si>
    <t>UED.ktoe.LV.TEL.TEL.LOW_ENTH.THERM.SOLAR_GEO</t>
  </si>
  <si>
    <t>UED.ktoe.LV.TEL.TEL.LOW_ENTH.HP.AMBIENT</t>
  </si>
  <si>
    <t>UED.ktoe.LV.TEL.TEL.LOW_ENTH.THERM.ELEC</t>
  </si>
  <si>
    <t>UED.ktoe.LV.TEL.TEL.PRETREAT.TOTAL.TOTAL</t>
  </si>
  <si>
    <t>UED.ktoe.LV.TEL.TEL.PRETREAT.STEAM.SOLIDS</t>
  </si>
  <si>
    <t>UED.ktoe.LV.TEL.TEL.PRETREAT.STEAM.RFG</t>
  </si>
  <si>
    <t>UED.ktoe.LV.TEL.TEL.PRETREAT.STEAM.LPG</t>
  </si>
  <si>
    <t>UED.ktoe.LV.TEL.TEL.PRETREAT.STEAM.DIESEL_LIQBIO</t>
  </si>
  <si>
    <t>UED.ktoe.LV.TEL.TEL.PRETREAT.STEAM.RFO</t>
  </si>
  <si>
    <t>UED.ktoe.LV.TEL.TEL.PRETREAT.STEAM.OTHER</t>
  </si>
  <si>
    <t>UED.ktoe.LV.TEL.TEL.PRETREAT.STEAM.NG_BIOGAS</t>
  </si>
  <si>
    <t>UED.ktoe.LV.TEL.TEL.PRETREAT.STEAM.DERIVED</t>
  </si>
  <si>
    <t>UED.ktoe.LV.TEL.TEL.PRETREAT.STEAM.BIOMASS_WASTE</t>
  </si>
  <si>
    <t>UED.ktoe.LV.TEL.TEL.PRETREAT.STEAM.STEAM_DISTR</t>
  </si>
  <si>
    <t>UED.ktoe.LV.TEL.TEL.PROCESSING.TOTAL.TOTAL</t>
  </si>
  <si>
    <t>UED.ktoe.LV.TEL.TEL.PROCESSING.STEAM.SOLIDS</t>
  </si>
  <si>
    <t>UED.ktoe.LV.TEL.TEL.PROCESSING.STEAM.RFG</t>
  </si>
  <si>
    <t>UED.ktoe.LV.TEL.TEL.PROCESSING.STEAM.LPG</t>
  </si>
  <si>
    <t>UED.ktoe.LV.TEL.TEL.PROCESSING.STEAM.DIESEL_LIQBIO</t>
  </si>
  <si>
    <t>UED.ktoe.LV.TEL.TEL.PROCESSING.STEAM.RFO</t>
  </si>
  <si>
    <t>UED.ktoe.LV.TEL.TEL.PROCESSING.STEAM.OTHER</t>
  </si>
  <si>
    <t>UED.ktoe.LV.TEL.TEL.PROCESSING.STEAM.NG_BIOGAS</t>
  </si>
  <si>
    <t>UED.ktoe.LV.TEL.TEL.PROCESSING.STEAM.DERIVED</t>
  </si>
  <si>
    <t>UED.ktoe.LV.TEL.TEL.PROCESSING.STEAM.BIOMASS_WASTE</t>
  </si>
  <si>
    <t>UED.ktoe.LV.TEL.TEL.PROCESSING.STEAM.STEAM_DISTR</t>
  </si>
  <si>
    <t>UED.ktoe.LV.TEL.TEL.GENERIC.MECH.ELEC</t>
  </si>
  <si>
    <t>UED.ktoe.LV.TEL.TEL.DRYING.TOTAL.TOTAL</t>
  </si>
  <si>
    <t>UED.ktoe.LV.TEL.TEL.DRYING.THERM.SOLIDS</t>
  </si>
  <si>
    <t>UED.ktoe.LV.TEL.TEL.DRYING.THERM.LPG</t>
  </si>
  <si>
    <t>UED.ktoe.LV.TEL.TEL.DRYING.THERM.DIESEL_LIQBIO</t>
  </si>
  <si>
    <t>UED.ktoe.LV.TEL.TEL.DRYING.THERM.RFO</t>
  </si>
  <si>
    <t>UED.ktoe.LV.TEL.TEL.DRYING.THERM.NG_BIOGAS</t>
  </si>
  <si>
    <t>UED.ktoe.LV.TEL.TEL.DRYING_STEAM.TOTAL.TOTAL</t>
  </si>
  <si>
    <t>UED.ktoe.LV.TEL.TEL.DRYING_STEAM.STEAM.SOLIDS</t>
  </si>
  <si>
    <t>UED.ktoe.LV.TEL.TEL.DRYING_STEAM.STEAM.RFG</t>
  </si>
  <si>
    <t>UED.ktoe.LV.TEL.TEL.DRYING_STEAM.STEAM.LPG</t>
  </si>
  <si>
    <t>UED.ktoe.LV.TEL.TEL.DRYING_STEAM.STEAM.DIESEL_LIQBIO</t>
  </si>
  <si>
    <t>UED.ktoe.LV.TEL.TEL.DRYING_STEAM.STEAM.RFO</t>
  </si>
  <si>
    <t>UED.ktoe.LV.TEL.TEL.DRYING_STEAM.STEAM.OTHER</t>
  </si>
  <si>
    <t>UED.ktoe.LV.TEL.TEL.DRYING_STEAM.STEAM.NG_BIOGAS</t>
  </si>
  <si>
    <t>UED.ktoe.LV.TEL.TEL.DRYING_STEAM.STEAM.DERIVED</t>
  </si>
  <si>
    <t>UED.ktoe.LV.TEL.TEL.DRYING_STEAM.STEAM.BIOMASS_WASTE</t>
  </si>
  <si>
    <t>UED.ktoe.LV.TEL.TEL.DRYING_STEAM.STEAM.STEAM_DISTR</t>
  </si>
  <si>
    <t>UED.ktoe.LV.TEL.TEL.DRYING_ELEC.ELEC.ELEC</t>
  </si>
  <si>
    <t>UED.ktoe.LV.TEL.TEL.DRYING_MICROW.MICROW.ELEC</t>
  </si>
  <si>
    <t>UED.ktoe.LV.TEL.TEL.FINISHING.THERM.ELEC</t>
  </si>
  <si>
    <t>FUEL_EMI.ktCO2.LV.TEL.TEL.TOTAL.TOTAL.TOTAL</t>
  </si>
  <si>
    <t>FUEL_EMI.ktCO2.LV.TEL.TEL.LIGHT.GENERIC.ELEC</t>
  </si>
  <si>
    <t>FUEL_EMI.ktCO2.LV.TEL.TEL.AIRCOMP.GENERIC.ELEC</t>
  </si>
  <si>
    <t>FUEL_EMI.ktCO2.LV.TEL.TEL.MOTOR.GENERIC.ELEC</t>
  </si>
  <si>
    <t>FUEL_EMI.ktCO2.LV.TEL.TEL.FANS.GENERIC.ELEC</t>
  </si>
  <si>
    <t>FUEL_EMI.ktCO2.LV.TEL.TEL.LOW_ENTH.TOTAL.TOTAL</t>
  </si>
  <si>
    <t>FUEL_EMI.ktCO2.LV.TEL.TEL.LOW_ENTH.THERM.DIESEL_LIQBIO</t>
  </si>
  <si>
    <t>FUEL_EMI.ktCO2.LV.TEL.TEL.LOW_ENTH.THERM.NG_BIOGAS</t>
  </si>
  <si>
    <t>FUEL_EMI.ktCO2.LV.TEL.TEL.LOW_ENTH.THERM.SOLAR_GEO</t>
  </si>
  <si>
    <t>FUEL_EMI.ktCO2.LV.TEL.TEL.LOW_ENTH.HP.AMBIENT</t>
  </si>
  <si>
    <t>FUEL_EMI.ktCO2.LV.TEL.TEL.LOW_ENTH.THERM.ELEC</t>
  </si>
  <si>
    <t>FUEL_EMI.ktCO2.LV.TEL.TEL.PRETREAT.TOTAL.TOTAL</t>
  </si>
  <si>
    <t>FUEL_EMI.ktCO2.LV.TEL.TEL.PRETREAT.STEAM.SOLIDS</t>
  </si>
  <si>
    <t>FUEL_EMI.ktCO2.LV.TEL.TEL.PRETREAT.STEAM.RFG</t>
  </si>
  <si>
    <t>FUEL_EMI.ktCO2.LV.TEL.TEL.PRETREAT.STEAM.LPG</t>
  </si>
  <si>
    <t>FUEL_EMI.ktCO2.LV.TEL.TEL.PRETREAT.STEAM.DIESEL_LIQBIO</t>
  </si>
  <si>
    <t>FUEL_EMI.ktCO2.LV.TEL.TEL.PRETREAT.STEAM.RFO</t>
  </si>
  <si>
    <t>FUEL_EMI.ktCO2.LV.TEL.TEL.PRETREAT.STEAM.OTHER</t>
  </si>
  <si>
    <t>FUEL_EMI.ktCO2.LV.TEL.TEL.PRETREAT.STEAM.NG_BIOGAS</t>
  </si>
  <si>
    <t>FUEL_EMI.ktCO2.LV.TEL.TEL.PRETREAT.STEAM.DERIVED</t>
  </si>
  <si>
    <t>FUEL_EMI.ktCO2.LV.TEL.TEL.PRETREAT.STEAM.BIOMASS_WASTE</t>
  </si>
  <si>
    <t>FUEL_EMI.ktCO2.LV.TEL.TEL.PRETREAT.STEAM.STEAM_DISTR</t>
  </si>
  <si>
    <t>FUEL_EMI.ktCO2.LV.TEL.TEL.PROCESSING.TOTAL.TOTAL</t>
  </si>
  <si>
    <t>FUEL_EMI.ktCO2.LV.TEL.TEL.PROCESSING.STEAM.SOLIDS</t>
  </si>
  <si>
    <t>FUEL_EMI.ktCO2.LV.TEL.TEL.PROCESSING.STEAM.RFG</t>
  </si>
  <si>
    <t>FUEL_EMI.ktCO2.LV.TEL.TEL.PROCESSING.STEAM.LPG</t>
  </si>
  <si>
    <t>FUEL_EMI.ktCO2.LV.TEL.TEL.PROCESSING.STEAM.DIESEL_LIQBIO</t>
  </si>
  <si>
    <t>FUEL_EMI.ktCO2.LV.TEL.TEL.PROCESSING.STEAM.RFO</t>
  </si>
  <si>
    <t>FUEL_EMI.ktCO2.LV.TEL.TEL.PROCESSING.STEAM.OTHER</t>
  </si>
  <si>
    <t>FUEL_EMI.ktCO2.LV.TEL.TEL.PROCESSING.STEAM.NG_BIOGAS</t>
  </si>
  <si>
    <t>FUEL_EMI.ktCO2.LV.TEL.TEL.PROCESSING.STEAM.DERIVED</t>
  </si>
  <si>
    <t>FUEL_EMI.ktCO2.LV.TEL.TEL.PROCESSING.STEAM.BIOMASS_WASTE</t>
  </si>
  <si>
    <t>FUEL_EMI.ktCO2.LV.TEL.TEL.PROCESSING.STEAM.STEAM_DISTR</t>
  </si>
  <si>
    <t>FUEL_EMI.ktCO2.LV.TEL.TEL.GENERIC.MECH.ELEC</t>
  </si>
  <si>
    <t>FUEL_EMI.ktCO2.LV.TEL.TEL.DRYING.TOTAL.TOTAL</t>
  </si>
  <si>
    <t>FUEL_EMI.ktCO2.LV.TEL.TEL.DRYING.THERM.SOLIDS</t>
  </si>
  <si>
    <t>FUEL_EMI.ktCO2.LV.TEL.TEL.DRYING.THERM.LPG</t>
  </si>
  <si>
    <t>FUEL_EMI.ktCO2.LV.TEL.TEL.DRYING.THERM.DIESEL_LIQBIO</t>
  </si>
  <si>
    <t>FUEL_EMI.ktCO2.LV.TEL.TEL.DRYING.THERM.RFO</t>
  </si>
  <si>
    <t>FUEL_EMI.ktCO2.LV.TEL.TEL.DRYING.THERM.NG_BIOGAS</t>
  </si>
  <si>
    <t>FUEL_EMI.ktCO2.LV.TEL.TEL.DRYING_STEAM.TOTAL.TOTAL</t>
  </si>
  <si>
    <t>FUEL_EMI.ktCO2.LV.TEL.TEL.DRYING_STEAM.STEAM.SOLIDS</t>
  </si>
  <si>
    <t>FUEL_EMI.ktCO2.LV.TEL.TEL.DRYING_STEAM.STEAM.RFG</t>
  </si>
  <si>
    <t>FUEL_EMI.ktCO2.LV.TEL.TEL.DRYING_STEAM.STEAM.LPG</t>
  </si>
  <si>
    <t>FUEL_EMI.ktCO2.LV.TEL.TEL.DRYING_STEAM.STEAM.DIESEL_LIQBIO</t>
  </si>
  <si>
    <t>FUEL_EMI.ktCO2.LV.TEL.TEL.DRYING_STEAM.STEAM.RFO</t>
  </si>
  <si>
    <t>FUEL_EMI.ktCO2.LV.TEL.TEL.DRYING_STEAM.STEAM.OTHER</t>
  </si>
  <si>
    <t>FUEL_EMI.ktCO2.LV.TEL.TEL.DRYING_STEAM.STEAM.NG_BIOGAS</t>
  </si>
  <si>
    <t>FUEL_EMI.ktCO2.LV.TEL.TEL.DRYING_STEAM.STEAM.DERIVED</t>
  </si>
  <si>
    <t>FUEL_EMI.ktCO2.LV.TEL.TEL.DRYING_STEAM.STEAM.BIOMASS_WASTE</t>
  </si>
  <si>
    <t>FUEL_EMI.ktCO2.LV.TEL.TEL.DRYING_STEAM.STEAM.STEAM_DISTR</t>
  </si>
  <si>
    <t>FUEL_EMI.ktCO2.LV.TEL.TEL.DRYING_ELEC.ELEC.ELEC</t>
  </si>
  <si>
    <t>FUEL_EMI.ktCO2.LV.TEL.TEL.DRYING_MICROW.MICROW.ELEC</t>
  </si>
  <si>
    <t>FUEL_EMI.ktCO2.LV.TEL.TEL.FINISHING.THERM.ELEC</t>
  </si>
  <si>
    <t>VA.Meuro2015.LV.WWP.WWP</t>
  </si>
  <si>
    <t>OUTPUT.index.LV.WWP.WWP</t>
  </si>
  <si>
    <t>CAP.index.LV.WWP.WWP</t>
  </si>
  <si>
    <t>NEWCAP.index.LV.WWP.WWP</t>
  </si>
  <si>
    <t>FEC.ktoe.LV.WWP.WWP.TOTAL.TOTAL.TOTAL</t>
  </si>
  <si>
    <t>FEC.ktoe.LV.WWP.WWP.TOTAL.TOTAL.SOLIDS</t>
  </si>
  <si>
    <t>FEC.ktoe.LV.WWP.WWP.TOTAL.TOTAL.RFG</t>
  </si>
  <si>
    <t>FEC.ktoe.LV.WWP.WWP.TOTAL.TOTAL.LPG</t>
  </si>
  <si>
    <t>FEC.ktoe.LV.WWP.WWP.TOTAL.TOTAL.DIESEL</t>
  </si>
  <si>
    <t>FEC.ktoe.LV.WWP.WWP.TOTAL.TOTAL.RFO</t>
  </si>
  <si>
    <t>FEC.ktoe.LV.WWP.WWP.TOTAL.TOTAL.OTHER</t>
  </si>
  <si>
    <t>FEC.ktoe.LV.WWP.WWP.TOTAL.TOTAL.NG</t>
  </si>
  <si>
    <t>FEC.ktoe.LV.WWP.WWP.TOTAL.TOTAL.DERIVED</t>
  </si>
  <si>
    <t>FEC.ktoe.LV.WWP.WWP.TOTAL.TOTAL.BIOMASS_WASTE</t>
  </si>
  <si>
    <t>FEC.ktoe.LV.WWP.WWP.TOTAL.TOTAL.BIOGAS</t>
  </si>
  <si>
    <t>FEC.ktoe.LV.WWP.WWP.TOTAL.TOTAL.LIQBIO</t>
  </si>
  <si>
    <t>FEC.ktoe.LV.WWP.WWP.TOTAL.TOTAL.SOLAR</t>
  </si>
  <si>
    <t>FEC.ktoe.LV.WWP.WWP.TOTAL.TOTAL.GEO</t>
  </si>
  <si>
    <t>FEC.ktoe.LV.WWP.WWP.TOTAL.TOTAL.AMBIENT</t>
  </si>
  <si>
    <t>FEC.ktoe.LV.WWP.WWP.TOTAL.TOTAL.STEAM_DISTR</t>
  </si>
  <si>
    <t>FEC.ktoe.LV.WWP.WWP.TOTAL.TOTAL.ELEC</t>
  </si>
  <si>
    <t>FEC.ktoe.LV.WWP.WWP.LIGHT.GENERIC.ELEC</t>
  </si>
  <si>
    <t>FEC.ktoe.LV.WWP.WWP.AIRCOMP.GENERIC.ELEC</t>
  </si>
  <si>
    <t>FEC.ktoe.LV.WWP.WWP.MOTOR.GENERIC.ELEC</t>
  </si>
  <si>
    <t>FEC.ktoe.LV.WWP.WWP.FANS.GENERIC.ELEC</t>
  </si>
  <si>
    <t>FEC.ktoe.LV.WWP.WWP.LOW_ENTH.TOTAL.TOTAL</t>
  </si>
  <si>
    <t>FEC.ktoe.LV.WWP.WWP.LOW_ENTH.THERM.DIESEL_LIQBIO</t>
  </si>
  <si>
    <t>FEC.ktoe.LV.WWP.WWP.LOW_ENTH.THERM.NG_BIOGAS</t>
  </si>
  <si>
    <t>FEC.ktoe.LV.WWP.WWP.LOW_ENTH.THERM.SOLAR_GEO</t>
  </si>
  <si>
    <t>FEC.ktoe.LV.WWP.WWP.LOW_ENTH.HP.AMBIENT</t>
  </si>
  <si>
    <t>FEC.ktoe.LV.WWP.WWP.LOW_ENTH.THERM.ELEC</t>
  </si>
  <si>
    <t>Wood: Specific processes with steam</t>
  </si>
  <si>
    <t>FEC.ktoe.LV.WWP.WWP.PROCESSING.TOTAL.TOTAL</t>
  </si>
  <si>
    <t>FEC.ktoe.LV.WWP.WWP.PROCESSING.STEAM.SOLIDS</t>
  </si>
  <si>
    <t>FEC.ktoe.LV.WWP.WWP.PROCESSING.STEAM.RFG</t>
  </si>
  <si>
    <t>FEC.ktoe.LV.WWP.WWP.PROCESSING.STEAM.LPG</t>
  </si>
  <si>
    <t>FEC.ktoe.LV.WWP.WWP.PROCESSING.STEAM.DIESEL_LIQBIO</t>
  </si>
  <si>
    <t>FEC.ktoe.LV.WWP.WWP.PROCESSING.STEAM.RFO</t>
  </si>
  <si>
    <t>FEC.ktoe.LV.WWP.WWP.PROCESSING.STEAM.OTHER</t>
  </si>
  <si>
    <t>FEC.ktoe.LV.WWP.WWP.PROCESSING.STEAM.NG_BIOGAS</t>
  </si>
  <si>
    <t>FEC.ktoe.LV.WWP.WWP.PROCESSING.STEAM.DERIVED</t>
  </si>
  <si>
    <t>FEC.ktoe.LV.WWP.WWP.PROCESSING.STEAM.BIOMASS_WASTE</t>
  </si>
  <si>
    <t>FEC.ktoe.LV.WWP.WWP.PROCESSING.STEAM.STEAM_DISTR</t>
  </si>
  <si>
    <t>Wood: Electric mechanical processes</t>
  </si>
  <si>
    <t>FEC.ktoe.LV.WWP.WWP.GENERIC.MECH.ELEC</t>
  </si>
  <si>
    <t>Wood: Drying</t>
  </si>
  <si>
    <t>Wood: Thermal drying</t>
  </si>
  <si>
    <t>FEC.ktoe.LV.WWP.WWP.DRYING.TOTAL.TOTAL</t>
  </si>
  <si>
    <t>FEC.ktoe.LV.WWP.WWP.DRYING.THERM.SOLIDS</t>
  </si>
  <si>
    <t>FEC.ktoe.LV.WWP.WWP.DRYING.THERM.LPG</t>
  </si>
  <si>
    <t>FEC.ktoe.LV.WWP.WWP.DRYING.THERM.DIESEL_LIQBIO</t>
  </si>
  <si>
    <t>FEC.ktoe.LV.WWP.WWP.DRYING.THERM.RFO</t>
  </si>
  <si>
    <t>FEC.ktoe.LV.WWP.WWP.DRYING.THERM.NG_BIOGAS</t>
  </si>
  <si>
    <t>Wood: Steam drying</t>
  </si>
  <si>
    <t>FEC.ktoe.LV.WWP.WWP.DRYING_STEAM.TOTAL.TOTAL</t>
  </si>
  <si>
    <t>FEC.ktoe.LV.WWP.WWP.DRYING_STEAM.STEAM.SOLIDS</t>
  </si>
  <si>
    <t>FEC.ktoe.LV.WWP.WWP.DRYING_STEAM.STEAM.RFG</t>
  </si>
  <si>
    <t>FEC.ktoe.LV.WWP.WWP.DRYING_STEAM.STEAM.LPG</t>
  </si>
  <si>
    <t>FEC.ktoe.LV.WWP.WWP.DRYING_STEAM.STEAM.DIESEL_LIQBIO</t>
  </si>
  <si>
    <t>FEC.ktoe.LV.WWP.WWP.DRYING_STEAM.STEAM.RFO</t>
  </si>
  <si>
    <t>FEC.ktoe.LV.WWP.WWP.DRYING_STEAM.STEAM.OTHER</t>
  </si>
  <si>
    <t>FEC.ktoe.LV.WWP.WWP.DRYING_STEAM.STEAM.NG_BIOGAS</t>
  </si>
  <si>
    <t>FEC.ktoe.LV.WWP.WWP.DRYING_STEAM.STEAM.DERIVED</t>
  </si>
  <si>
    <t>FEC.ktoe.LV.WWP.WWP.DRYING_STEAM.STEAM.BIOMASS_WASTE</t>
  </si>
  <si>
    <t>FEC.ktoe.LV.WWP.WWP.DRYING_STEAM.STEAM.STEAM_DISTR</t>
  </si>
  <si>
    <t>Wood: Electric drying</t>
  </si>
  <si>
    <t>FEC.ktoe.LV.WWP.WWP.DRYING_ELEC.ELEC.ELEC</t>
  </si>
  <si>
    <t>Wood: Microwave drying</t>
  </si>
  <si>
    <t>FEC.ktoe.LV.WWP.WWP.DRYING_MICROW.MICROW.ELEC</t>
  </si>
  <si>
    <t>Wood: Finishing Electric</t>
  </si>
  <si>
    <t>FEC.ktoe.LV.WWP.WWP.FINISHING.ELEC.ELEC</t>
  </si>
  <si>
    <t>UED.ktoe.LV.WWP.WWP.TOTAL.TOTAL.TOTAL</t>
  </si>
  <si>
    <t>UED.ktoe.LV.WWP.WWP.LIGHT.GENERIC.ELEC</t>
  </si>
  <si>
    <t>UED.ktoe.LV.WWP.WWP.AIRCOMP.GENERIC.ELEC</t>
  </si>
  <si>
    <t>UED.ktoe.LV.WWP.WWP.MOTOR.GENERIC.ELEC</t>
  </si>
  <si>
    <t>UED.ktoe.LV.WWP.WWP.FANS.GENERIC.ELEC</t>
  </si>
  <si>
    <t>UED.ktoe.LV.WWP.WWP.LOW_ENTH.TOTAL.TOTAL</t>
  </si>
  <si>
    <t>UED.ktoe.LV.WWP.WWP.LOW_ENTH.THERM.DIESEL_LIQBIO</t>
  </si>
  <si>
    <t>UED.ktoe.LV.WWP.WWP.LOW_ENTH.THERM.NG_BIOGAS</t>
  </si>
  <si>
    <t>UED.ktoe.LV.WWP.WWP.LOW_ENTH.THERM.SOLAR_GEO</t>
  </si>
  <si>
    <t>UED.ktoe.LV.WWP.WWP.LOW_ENTH.HP.AMBIENT</t>
  </si>
  <si>
    <t>UED.ktoe.LV.WWP.WWP.LOW_ENTH.THERM.ELEC</t>
  </si>
  <si>
    <t>UED.ktoe.LV.WWP.WWP.PROCESSING.TOTAL.TOTAL</t>
  </si>
  <si>
    <t>UED.ktoe.LV.WWP.WWP.PROCESSING.STEAM.SOLIDS</t>
  </si>
  <si>
    <t>UED.ktoe.LV.WWP.WWP.PROCESSING.STEAM.RFG</t>
  </si>
  <si>
    <t>UED.ktoe.LV.WWP.WWP.PROCESSING.STEAM.LPG</t>
  </si>
  <si>
    <t>UED.ktoe.LV.WWP.WWP.PROCESSING.STEAM.DIESEL_LIQBIO</t>
  </si>
  <si>
    <t>UED.ktoe.LV.WWP.WWP.PROCESSING.STEAM.RFO</t>
  </si>
  <si>
    <t>UED.ktoe.LV.WWP.WWP.PROCESSING.STEAM.OTHER</t>
  </si>
  <si>
    <t>UED.ktoe.LV.WWP.WWP.PROCESSING.STEAM.NG_BIOGAS</t>
  </si>
  <si>
    <t>UED.ktoe.LV.WWP.WWP.PROCESSING.STEAM.DERIVED</t>
  </si>
  <si>
    <t>UED.ktoe.LV.WWP.WWP.PROCESSING.STEAM.BIOMASS_WASTE</t>
  </si>
  <si>
    <t>UED.ktoe.LV.WWP.WWP.PROCESSING.STEAM.STEAM_DISTR</t>
  </si>
  <si>
    <t>UED.ktoe.LV.WWP.WWP.GENERIC.MECH.ELEC</t>
  </si>
  <si>
    <t>UED.ktoe.LV.WWP.WWP.DRYING.TOTAL.TOTAL</t>
  </si>
  <si>
    <t>UED.ktoe.LV.WWP.WWP.DRYING.THERM.SOLIDS</t>
  </si>
  <si>
    <t>UED.ktoe.LV.WWP.WWP.DRYING.THERM.LPG</t>
  </si>
  <si>
    <t>UED.ktoe.LV.WWP.WWP.DRYING.THERM.DIESEL_LIQBIO</t>
  </si>
  <si>
    <t>UED.ktoe.LV.WWP.WWP.DRYING.THERM.RFO</t>
  </si>
  <si>
    <t>UED.ktoe.LV.WWP.WWP.DRYING.THERM.NG_BIOGAS</t>
  </si>
  <si>
    <t>UED.ktoe.LV.WWP.WWP.DRYING_STEAM.TOTAL.TOTAL</t>
  </si>
  <si>
    <t>UED.ktoe.LV.WWP.WWP.DRYING_STEAM.STEAM.SOLIDS</t>
  </si>
  <si>
    <t>UED.ktoe.LV.WWP.WWP.DRYING_STEAM.STEAM.RFG</t>
  </si>
  <si>
    <t>UED.ktoe.LV.WWP.WWP.DRYING_STEAM.STEAM.LPG</t>
  </si>
  <si>
    <t>UED.ktoe.LV.WWP.WWP.DRYING_STEAM.STEAM.DIESEL_LIQBIO</t>
  </si>
  <si>
    <t>UED.ktoe.LV.WWP.WWP.DRYING_STEAM.STEAM.RFO</t>
  </si>
  <si>
    <t>UED.ktoe.LV.WWP.WWP.DRYING_STEAM.STEAM.OTHER</t>
  </si>
  <si>
    <t>UED.ktoe.LV.WWP.WWP.DRYING_STEAM.STEAM.NG_BIOGAS</t>
  </si>
  <si>
    <t>UED.ktoe.LV.WWP.WWP.DRYING_STEAM.STEAM.DERIVED</t>
  </si>
  <si>
    <t>UED.ktoe.LV.WWP.WWP.DRYING_STEAM.STEAM.BIOMASS_WASTE</t>
  </si>
  <si>
    <t>UED.ktoe.LV.WWP.WWP.DRYING_STEAM.STEAM.STEAM_DISTR</t>
  </si>
  <si>
    <t>UED.ktoe.LV.WWP.WWP.DRYING_ELEC.ELEC.ELEC</t>
  </si>
  <si>
    <t>UED.ktoe.LV.WWP.WWP.DRYING_MICROW.MICROW.ELEC</t>
  </si>
  <si>
    <t>UED.ktoe.LV.WWP.WWP.FINISHING.ELEC.ELEC</t>
  </si>
  <si>
    <t>FUEL_EMI.ktCO2.LV.WWP.WWP.TOTAL.TOTAL.TOTAL</t>
  </si>
  <si>
    <t>FUEL_EMI.ktCO2.LV.WWP.WWP.LIGHT.GENERIC.ELEC</t>
  </si>
  <si>
    <t>FUEL_EMI.ktCO2.LV.WWP.WWP.AIRCOMP.GENERIC.ELEC</t>
  </si>
  <si>
    <t>FUEL_EMI.ktCO2.LV.WWP.WWP.MOTOR.GENERIC.ELEC</t>
  </si>
  <si>
    <t>FUEL_EMI.ktCO2.LV.WWP.WWP.FANS.GENERIC.ELEC</t>
  </si>
  <si>
    <t>FUEL_EMI.ktCO2.LV.WWP.WWP.LOW_ENTH.TOTAL.TOTAL</t>
  </si>
  <si>
    <t>FUEL_EMI.ktCO2.LV.WWP.WWP.LOW_ENTH.THERM.DIESEL_LIQBIO</t>
  </si>
  <si>
    <t>FUEL_EMI.ktCO2.LV.WWP.WWP.LOW_ENTH.THERM.NG_BIOGAS</t>
  </si>
  <si>
    <t>FUEL_EMI.ktCO2.LV.WWP.WWP.LOW_ENTH.THERM.SOLAR_GEO</t>
  </si>
  <si>
    <t>FUEL_EMI.ktCO2.LV.WWP.WWP.LOW_ENTH.HP.AMBIENT</t>
  </si>
  <si>
    <t>FUEL_EMI.ktCO2.LV.WWP.WWP.LOW_ENTH.THERM.ELEC</t>
  </si>
  <si>
    <t>FUEL_EMI.ktCO2.LV.WWP.WWP.PROCESSING.TOTAL.TOTAL</t>
  </si>
  <si>
    <t>FUEL_EMI.ktCO2.LV.WWP.WWP.PROCESSING.STEAM.SOLIDS</t>
  </si>
  <si>
    <t>FUEL_EMI.ktCO2.LV.WWP.WWP.PROCESSING.STEAM.RFG</t>
  </si>
  <si>
    <t>FUEL_EMI.ktCO2.LV.WWP.WWP.PROCESSING.STEAM.LPG</t>
  </si>
  <si>
    <t>FUEL_EMI.ktCO2.LV.WWP.WWP.PROCESSING.STEAM.DIESEL_LIQBIO</t>
  </si>
  <si>
    <t>FUEL_EMI.ktCO2.LV.WWP.WWP.PROCESSING.STEAM.RFO</t>
  </si>
  <si>
    <t>FUEL_EMI.ktCO2.LV.WWP.WWP.PROCESSING.STEAM.OTHER</t>
  </si>
  <si>
    <t>FUEL_EMI.ktCO2.LV.WWP.WWP.PROCESSING.STEAM.NG_BIOGAS</t>
  </si>
  <si>
    <t>FUEL_EMI.ktCO2.LV.WWP.WWP.PROCESSING.STEAM.DERIVED</t>
  </si>
  <si>
    <t>FUEL_EMI.ktCO2.LV.WWP.WWP.PROCESSING.STEAM.BIOMASS_WASTE</t>
  </si>
  <si>
    <t>FUEL_EMI.ktCO2.LV.WWP.WWP.PROCESSING.STEAM.STEAM_DISTR</t>
  </si>
  <si>
    <t>FUEL_EMI.ktCO2.LV.WWP.WWP.GENERIC.MECH.ELEC</t>
  </si>
  <si>
    <t>FUEL_EMI.ktCO2.LV.WWP.WWP.DRYING.TOTAL.TOTAL</t>
  </si>
  <si>
    <t>FUEL_EMI.ktCO2.LV.WWP.WWP.DRYING.THERM.SOLIDS</t>
  </si>
  <si>
    <t>FUEL_EMI.ktCO2.LV.WWP.WWP.DRYING.THERM.LPG</t>
  </si>
  <si>
    <t>FUEL_EMI.ktCO2.LV.WWP.WWP.DRYING.THERM.DIESEL_LIQBIO</t>
  </si>
  <si>
    <t>FUEL_EMI.ktCO2.LV.WWP.WWP.DRYING.THERM.RFO</t>
  </si>
  <si>
    <t>FUEL_EMI.ktCO2.LV.WWP.WWP.DRYING.THERM.NG_BIOGAS</t>
  </si>
  <si>
    <t>FUEL_EMI.ktCO2.LV.WWP.WWP.DRYING_STEAM.TOTAL.TOTAL</t>
  </si>
  <si>
    <t>FUEL_EMI.ktCO2.LV.WWP.WWP.DRYING_STEAM.STEAM.SOLIDS</t>
  </si>
  <si>
    <t>FUEL_EMI.ktCO2.LV.WWP.WWP.DRYING_STEAM.STEAM.RFG</t>
  </si>
  <si>
    <t>FUEL_EMI.ktCO2.LV.WWP.WWP.DRYING_STEAM.STEAM.LPG</t>
  </si>
  <si>
    <t>FUEL_EMI.ktCO2.LV.WWP.WWP.DRYING_STEAM.STEAM.DIESEL_LIQBIO</t>
  </si>
  <si>
    <t>FUEL_EMI.ktCO2.LV.WWP.WWP.DRYING_STEAM.STEAM.RFO</t>
  </si>
  <si>
    <t>FUEL_EMI.ktCO2.LV.WWP.WWP.DRYING_STEAM.STEAM.OTHER</t>
  </si>
  <si>
    <t>FUEL_EMI.ktCO2.LV.WWP.WWP.DRYING_STEAM.STEAM.NG_BIOGAS</t>
  </si>
  <si>
    <t>FUEL_EMI.ktCO2.LV.WWP.WWP.DRYING_STEAM.STEAM.DERIVED</t>
  </si>
  <si>
    <t>FUEL_EMI.ktCO2.LV.WWP.WWP.DRYING_STEAM.STEAM.BIOMASS_WASTE</t>
  </si>
  <si>
    <t>FUEL_EMI.ktCO2.LV.WWP.WWP.DRYING_STEAM.STEAM.STEAM_DISTR</t>
  </si>
  <si>
    <t>FUEL_EMI.ktCO2.LV.WWP.WWP.DRYING_ELEC.ELEC.ELEC</t>
  </si>
  <si>
    <t>FUEL_EMI.ktCO2.LV.WWP.WWP.DRYING_MICROW.MICROW.ELEC</t>
  </si>
  <si>
    <t>FUEL_EMI.ktCO2.LV.WWP.WWP.FINISHING.ELEC.ELEC</t>
  </si>
  <si>
    <t>VA.Meuro2015.LV.OIS.OIS</t>
  </si>
  <si>
    <t>OUTPUT.index.LV.OIS.OIS</t>
  </si>
  <si>
    <t>CAP.index.LV.OIS.OIS</t>
  </si>
  <si>
    <t>NEWCAP.index.LV.OIS.OIS</t>
  </si>
  <si>
    <t>Energy consumption (ktoe)*</t>
  </si>
  <si>
    <t>FEC.ktoe.LV.OIS.OIS.TOTAL.TOTAL.TOTAL</t>
  </si>
  <si>
    <t>FEC.ktoe.LV.OIS.OIS.TOTAL.TOTAL.SOLIDS</t>
  </si>
  <si>
    <t>FEC.ktoe.LV.OIS.OIS.TOTAL.TOTAL.RFG</t>
  </si>
  <si>
    <t>FEC.ktoe.LV.OIS.OIS.TOTAL.TOTAL.LPG</t>
  </si>
  <si>
    <t>FEC.ktoe.LV.OIS.OIS.TOTAL.TOTAL.DIESEL</t>
  </si>
  <si>
    <t>FEC.ktoe.LV.OIS.OIS.TOTAL.TOTAL.RFO</t>
  </si>
  <si>
    <t>FEC.ktoe.LV.OIS.OIS.TOTAL.TOTAL.OTHER</t>
  </si>
  <si>
    <t>FEC.ktoe.LV.OIS.OIS.TOTAL.TOTAL.NG</t>
  </si>
  <si>
    <t>FEC.ktoe.LV.OIS.OIS.TOTAL.TOTAL.DERIVED</t>
  </si>
  <si>
    <t>FEC.ktoe.LV.OIS.OIS.TOTAL.TOTAL.BIOMASS_WASTE</t>
  </si>
  <si>
    <t>FEC.ktoe.LV.OIS.OIS.TOTAL.TOTAL.BIOGAS</t>
  </si>
  <si>
    <t>FEC.ktoe.LV.OIS.OIS.TOTAL.TOTAL.LIQBIO</t>
  </si>
  <si>
    <t>FEC.ktoe.LV.OIS.OIS.TOTAL.TOTAL.SOLAR</t>
  </si>
  <si>
    <t>FEC.ktoe.LV.OIS.OIS.TOTAL.TOTAL.GEO</t>
  </si>
  <si>
    <t>FEC.ktoe.LV.OIS.OIS.TOTAL.TOTAL.AMBIENT</t>
  </si>
  <si>
    <t>FEC.ktoe.LV.OIS.OIS.TOTAL.TOTAL.STEAM_DISTR</t>
  </si>
  <si>
    <t>FEC.ktoe.LV.OIS.OIS.TOTAL.TOTAL.ELEC</t>
  </si>
  <si>
    <t>*Energy consumption includes consumption in Mining and Quarrying and Construction sectors</t>
  </si>
  <si>
    <t>FEC.ktoe.LV.OIS.OIS.LIGHT.GENERIC.ELEC</t>
  </si>
  <si>
    <t>FEC.ktoe.LV.OIS.OIS.AIRCOMP.GENERIC.ELEC</t>
  </si>
  <si>
    <t>FEC.ktoe.LV.OIS.OIS.MOTOR.GENERIC.ELEC</t>
  </si>
  <si>
    <t>FEC.ktoe.LV.OIS.OIS.FANS.GENERIC.ELEC</t>
  </si>
  <si>
    <t>FEC.ktoe.LV.OIS.OIS.LOW_ENTH.TOTAL.TOTAL</t>
  </si>
  <si>
    <t>FEC.ktoe.LV.OIS.OIS.LOW_ENTH.THERM.DIESEL_LIQBIO</t>
  </si>
  <si>
    <t>FEC.ktoe.LV.OIS.OIS.LOW_ENTH.THERM.NG_BIOGAS</t>
  </si>
  <si>
    <t>FEC.ktoe.LV.OIS.OIS.LOW_ENTH.THERM.SOLAR_GEO</t>
  </si>
  <si>
    <t>FEC.ktoe.LV.OIS.OIS.LOW_ENTH.HP.AMBIENT</t>
  </si>
  <si>
    <t>FEC.ktoe.LV.OIS.OIS.LOW_ENTH.THERM.ELEC</t>
  </si>
  <si>
    <t>Other Industrial sectors: Steam processing</t>
  </si>
  <si>
    <t>FEC.ktoe.LV.OIS.OIS.PROCESSING.TOTAL.TOTAL</t>
  </si>
  <si>
    <t>FEC.ktoe.LV.OIS.OIS.PROCESSING.STEAM.SOLIDS</t>
  </si>
  <si>
    <t>FEC.ktoe.LV.OIS.OIS.PROCESSING.STEAM.RFG</t>
  </si>
  <si>
    <t>FEC.ktoe.LV.OIS.OIS.PROCESSING.STEAM.LPG</t>
  </si>
  <si>
    <t>FEC.ktoe.LV.OIS.OIS.PROCESSING.STEAM.DIESEL_LIQBIO</t>
  </si>
  <si>
    <t>FEC.ktoe.LV.OIS.OIS.PROCESSING.STEAM.RFO</t>
  </si>
  <si>
    <t>FEC.ktoe.LV.OIS.OIS.PROCESSING.STEAM.OTHER</t>
  </si>
  <si>
    <t>FEC.ktoe.LV.OIS.OIS.PROCESSING.STEAM.NG_BIOGAS</t>
  </si>
  <si>
    <t>FEC.ktoe.LV.OIS.OIS.PROCESSING.STEAM.DERIVED</t>
  </si>
  <si>
    <t>FEC.ktoe.LV.OIS.OIS.PROCESSING.STEAM.BIOMASS_WASTE</t>
  </si>
  <si>
    <t>FEC.ktoe.LV.OIS.OIS.PROCESSING.STEAM.STEAM_DISTR</t>
  </si>
  <si>
    <t>Other Industrial sectors: Process heating</t>
  </si>
  <si>
    <t>Other Industrial sectors: Thermal processing</t>
  </si>
  <si>
    <t>FEC.ktoe.LV.OIS.OIS.PROC_HEAT.TOTAL.TOTAL</t>
  </si>
  <si>
    <t>FEC.ktoe.LV.OIS.OIS.PROC_HEAT.THERM.SOLIDS</t>
  </si>
  <si>
    <t>FEC.ktoe.LV.OIS.OIS.PROC_HEAT.THERM.LPG</t>
  </si>
  <si>
    <t>FEC.ktoe.LV.OIS.OIS.PROC_HEAT.THERM.DIESEL_LIQBIO</t>
  </si>
  <si>
    <t>FEC.ktoe.LV.OIS.OIS.PROC_HEAT.THERM.RFO</t>
  </si>
  <si>
    <t>FEC.ktoe.LV.OIS.OIS.PROC_HEAT.THERM.NG_BIOGAS</t>
  </si>
  <si>
    <t>Other Industrial sectors: Electric processing</t>
  </si>
  <si>
    <t>FEC.ktoe.LV.OIS.OIS.PROC_HEAT_ELEC.ELEC.ELEC</t>
  </si>
  <si>
    <t>Other Industrial sectors: Drying</t>
  </si>
  <si>
    <t>Other Industries: Thermal drying</t>
  </si>
  <si>
    <t>FEC.ktoe.LV.OIS.OIS.DRYING.TOTAL.TOTAL</t>
  </si>
  <si>
    <t>FEC.ktoe.LV.OIS.OIS.DRYING.THERM.SOLIDS</t>
  </si>
  <si>
    <t>FEC.ktoe.LV.OIS.OIS.DRYING.THERM.LPG</t>
  </si>
  <si>
    <t>FEC.ktoe.LV.OIS.OIS.DRYING.THERM.DIESEL_LIQBIO</t>
  </si>
  <si>
    <t>FEC.ktoe.LV.OIS.OIS.DRYING.THERM.RFO</t>
  </si>
  <si>
    <t>FEC.ktoe.LV.OIS.OIS.DRYING.THERM.NG_BIOGAS</t>
  </si>
  <si>
    <t>Other Industries: Steam drying</t>
  </si>
  <si>
    <t>FEC.ktoe.LV.OIS.OIS.DRYING_STEAM.TOTAL.TOTAL</t>
  </si>
  <si>
    <t>FEC.ktoe.LV.OIS.OIS.DRYING_STEAM.STEAM.SOLIDS</t>
  </si>
  <si>
    <t>FEC.ktoe.LV.OIS.OIS.DRYING_STEAM.STEAM.RFG</t>
  </si>
  <si>
    <t>FEC.ktoe.LV.OIS.OIS.DRYING_STEAM.STEAM.LPG</t>
  </si>
  <si>
    <t>FEC.ktoe.LV.OIS.OIS.DRYING_STEAM.STEAM.DIESEL_LIQBIO</t>
  </si>
  <si>
    <t>FEC.ktoe.LV.OIS.OIS.DRYING_STEAM.STEAM.RFO</t>
  </si>
  <si>
    <t>FEC.ktoe.LV.OIS.OIS.DRYING_STEAM.STEAM.OTHER</t>
  </si>
  <si>
    <t>FEC.ktoe.LV.OIS.OIS.DRYING_STEAM.STEAM.NG_BIOGAS</t>
  </si>
  <si>
    <t>FEC.ktoe.LV.OIS.OIS.DRYING_STEAM.STEAM.DERIVED</t>
  </si>
  <si>
    <t>FEC.ktoe.LV.OIS.OIS.DRYING_STEAM.STEAM.BIOMASS_WASTE</t>
  </si>
  <si>
    <t>FEC.ktoe.LV.OIS.OIS.DRYING_STEAM.STEAM.STEAM_DISTR</t>
  </si>
  <si>
    <t>Other Industries: Electric drying</t>
  </si>
  <si>
    <t>FEC.ktoe.LV.OIS.OIS.DRYING_ELEC.ELEC.ELEC</t>
  </si>
  <si>
    <t>Other Industrial sectors: Process Cooling</t>
  </si>
  <si>
    <t>Other Industries: Thermal cooling</t>
  </si>
  <si>
    <t>FEC.ktoe.LV.OIS.OIS.PROC_COOL_THERM.THERM.NG_BIOGAS</t>
  </si>
  <si>
    <t>Other Industries: Steam cooling</t>
  </si>
  <si>
    <t>FEC.ktoe.LV.OIS.OIS.PROC_COOL_STEAM.TOTAL.TOTAL</t>
  </si>
  <si>
    <t>FEC.ktoe.LV.OIS.OIS.PROC_COOL_STEAM.STEAM.SOLIDS</t>
  </si>
  <si>
    <t>FEC.ktoe.LV.OIS.OIS.PROC_COOL_STEAM.STEAM.RFG</t>
  </si>
  <si>
    <t>FEC.ktoe.LV.OIS.OIS.PROC_COOL_STEAM.STEAM.LPG</t>
  </si>
  <si>
    <t>FEC.ktoe.LV.OIS.OIS.PROC_COOL_STEAM.STEAM.DIESEL_LIQBIO</t>
  </si>
  <si>
    <t>FEC.ktoe.LV.OIS.OIS.PROC_COOL_STEAM.STEAM.RFO</t>
  </si>
  <si>
    <t>FEC.ktoe.LV.OIS.OIS.PROC_COOL_STEAM.STEAM.OTHER</t>
  </si>
  <si>
    <t>FEC.ktoe.LV.OIS.OIS.PROC_COOL_STEAM.STEAM.NG_BIOGAS</t>
  </si>
  <si>
    <t>FEC.ktoe.LV.OIS.OIS.PROC_COOL_STEAM.STEAM.DERIVED</t>
  </si>
  <si>
    <t>FEC.ktoe.LV.OIS.OIS.PROC_COOL_STEAM.STEAM.BIOMASS_WASTE</t>
  </si>
  <si>
    <t>FEC.ktoe.LV.OIS.OIS.PROC_COOL_STEAM.STEAM.STEAM_DISTR</t>
  </si>
  <si>
    <t>Other Industries: Electric cooling</t>
  </si>
  <si>
    <t>FEC.ktoe.LV.OIS.OIS.PROC_COOL_ELEC.ELEC.ELEC</t>
  </si>
  <si>
    <t>Other Industrial sectors: Diesel motors (incl. biofuels)</t>
  </si>
  <si>
    <t>FEC.ktoe.LV.OIS.OIS.MOTOR.MECH.DIESEL_LIQBIO</t>
  </si>
  <si>
    <t>Other Industrial sectors: Electric machinery</t>
  </si>
  <si>
    <t>FEC.ktoe.LV.OIS.OIS.GENERIC.MECH.ELEC</t>
  </si>
  <si>
    <t>Other Industrial sectors: Diesel motors</t>
  </si>
  <si>
    <t>UED.ktoe.LV.OIS.OIS.TOTAL.TOTAL.TOTAL</t>
  </si>
  <si>
    <t>UED.ktoe.LV.OIS.OIS.LIGHT.GENERIC.ELEC</t>
  </si>
  <si>
    <t>UED.ktoe.LV.OIS.OIS.AIRCOMP.GENERIC.ELEC</t>
  </si>
  <si>
    <t>UED.ktoe.LV.OIS.OIS.MOTOR.GENERIC.ELEC</t>
  </si>
  <si>
    <t>UED.ktoe.LV.OIS.OIS.FANS.GENERIC.ELEC</t>
  </si>
  <si>
    <t>UED.ktoe.LV.OIS.OIS.LOW_ENTH.TOTAL.TOTAL</t>
  </si>
  <si>
    <t>UED.ktoe.LV.OIS.OIS.LOW_ENTH.THERM.DIESEL_LIQBIO</t>
  </si>
  <si>
    <t>UED.ktoe.LV.OIS.OIS.LOW_ENTH.THERM.NG_BIOGAS</t>
  </si>
  <si>
    <t>UED.ktoe.LV.OIS.OIS.LOW_ENTH.THERM.SOLAR_GEO</t>
  </si>
  <si>
    <t>UED.ktoe.LV.OIS.OIS.LOW_ENTH.HP.AMBIENT</t>
  </si>
  <si>
    <t>UED.ktoe.LV.OIS.OIS.LOW_ENTH.THERM.ELEC</t>
  </si>
  <si>
    <t>UED.ktoe.LV.OIS.OIS.PROCESSING.TOTAL.TOTAL</t>
  </si>
  <si>
    <t>UED.ktoe.LV.OIS.OIS.PROCESSING.STEAM.SOLIDS</t>
  </si>
  <si>
    <t>UED.ktoe.LV.OIS.OIS.PROCESSING.STEAM.RFG</t>
  </si>
  <si>
    <t>UED.ktoe.LV.OIS.OIS.PROCESSING.STEAM.LPG</t>
  </si>
  <si>
    <t>UED.ktoe.LV.OIS.OIS.PROCESSING.STEAM.DIESEL_LIQBIO</t>
  </si>
  <si>
    <t>UED.ktoe.LV.OIS.OIS.PROCESSING.STEAM.RFO</t>
  </si>
  <si>
    <t>UED.ktoe.LV.OIS.OIS.PROCESSING.STEAM.OTHER</t>
  </si>
  <si>
    <t>UED.ktoe.LV.OIS.OIS.PROCESSING.STEAM.NG_BIOGAS</t>
  </si>
  <si>
    <t>UED.ktoe.LV.OIS.OIS.PROCESSING.STEAM.DERIVED</t>
  </si>
  <si>
    <t>UED.ktoe.LV.OIS.OIS.PROCESSING.STEAM.BIOMASS_WASTE</t>
  </si>
  <si>
    <t>UED.ktoe.LV.OIS.OIS.PROCESSING.STEAM.STEAM_DISTR</t>
  </si>
  <si>
    <t>UED.ktoe.LV.OIS.OIS.PROC_HEAT.TOTAL.TOTAL</t>
  </si>
  <si>
    <t>UED.ktoe.LV.OIS.OIS.PROC_HEAT.THERM.SOLIDS</t>
  </si>
  <si>
    <t>UED.ktoe.LV.OIS.OIS.PROC_HEAT.THERM.LPG</t>
  </si>
  <si>
    <t>UED.ktoe.LV.OIS.OIS.PROC_HEAT.THERM.DIESEL_LIQBIO</t>
  </si>
  <si>
    <t>UED.ktoe.LV.OIS.OIS.PROC_HEAT.THERM.RFO</t>
  </si>
  <si>
    <t>UED.ktoe.LV.OIS.OIS.PROC_HEAT.THERM.NG_BIOGAS</t>
  </si>
  <si>
    <t>UED.ktoe.LV.OIS.OIS.PROC_HEAT_ELEC.ELEC.ELEC</t>
  </si>
  <si>
    <t>UED.ktoe.LV.OIS.OIS.DRYING.TOTAL.TOTAL</t>
  </si>
  <si>
    <t>UED.ktoe.LV.OIS.OIS.DRYING.THERM.SOLIDS</t>
  </si>
  <si>
    <t>UED.ktoe.LV.OIS.OIS.DRYING.THERM.LPG</t>
  </si>
  <si>
    <t>UED.ktoe.LV.OIS.OIS.DRYING.THERM.DIESEL_LIQBIO</t>
  </si>
  <si>
    <t>UED.ktoe.LV.OIS.OIS.DRYING.THERM.RFO</t>
  </si>
  <si>
    <t>UED.ktoe.LV.OIS.OIS.DRYING.THERM.NG_BIOGAS</t>
  </si>
  <si>
    <t>UED.ktoe.LV.OIS.OIS.DRYING_STEAM.TOTAL.TOTAL</t>
  </si>
  <si>
    <t>UED.ktoe.LV.OIS.OIS.DRYING_STEAM.STEAM.SOLIDS</t>
  </si>
  <si>
    <t>UED.ktoe.LV.OIS.OIS.DRYING_STEAM.STEAM.RFG</t>
  </si>
  <si>
    <t>UED.ktoe.LV.OIS.OIS.DRYING_STEAM.STEAM.LPG</t>
  </si>
  <si>
    <t>UED.ktoe.LV.OIS.OIS.DRYING_STEAM.STEAM.DIESEL_LIQBIO</t>
  </si>
  <si>
    <t>UED.ktoe.LV.OIS.OIS.DRYING_STEAM.STEAM.RFO</t>
  </si>
  <si>
    <t>UED.ktoe.LV.OIS.OIS.DRYING_STEAM.STEAM.OTHER</t>
  </si>
  <si>
    <t>UED.ktoe.LV.OIS.OIS.DRYING_STEAM.STEAM.NG_BIOGAS</t>
  </si>
  <si>
    <t>UED.ktoe.LV.OIS.OIS.DRYING_STEAM.STEAM.DERIVED</t>
  </si>
  <si>
    <t>UED.ktoe.LV.OIS.OIS.DRYING_STEAM.STEAM.BIOMASS_WASTE</t>
  </si>
  <si>
    <t>UED.ktoe.LV.OIS.OIS.DRYING_STEAM.STEAM.STEAM_DISTR</t>
  </si>
  <si>
    <t>UED.ktoe.LV.OIS.OIS.DRYING_ELEC.ELEC.ELEC</t>
  </si>
  <si>
    <t>UED.ktoe.LV.OIS.OIS.PROC_COOL_THERM.THERM.NG_BIOGAS</t>
  </si>
  <si>
    <t>UED.ktoe.LV.OIS.OIS.PROC_COOL_STEAM.TOTAL.TOTAL</t>
  </si>
  <si>
    <t>UED.ktoe.LV.OIS.OIS.PROC_COOL_STEAM.STEAM.SOLIDS</t>
  </si>
  <si>
    <t>UED.ktoe.LV.OIS.OIS.PROC_COOL_STEAM.STEAM.RFG</t>
  </si>
  <si>
    <t>UED.ktoe.LV.OIS.OIS.PROC_COOL_STEAM.STEAM.LPG</t>
  </si>
  <si>
    <t>UED.ktoe.LV.OIS.OIS.PROC_COOL_STEAM.STEAM.DIESEL_LIQBIO</t>
  </si>
  <si>
    <t>UED.ktoe.LV.OIS.OIS.PROC_COOL_STEAM.STEAM.RFO</t>
  </si>
  <si>
    <t>UED.ktoe.LV.OIS.OIS.PROC_COOL_STEAM.STEAM.OTHER</t>
  </si>
  <si>
    <t>UED.ktoe.LV.OIS.OIS.PROC_COOL_STEAM.STEAM.NG_BIOGAS</t>
  </si>
  <si>
    <t>UED.ktoe.LV.OIS.OIS.PROC_COOL_STEAM.STEAM.DERIVED</t>
  </si>
  <si>
    <t>UED.ktoe.LV.OIS.OIS.PROC_COOL_STEAM.STEAM.BIOMASS_WASTE</t>
  </si>
  <si>
    <t>UED.ktoe.LV.OIS.OIS.PROC_COOL_STEAM.STEAM.STEAM_DISTR</t>
  </si>
  <si>
    <t>UED.ktoe.LV.OIS.OIS.PROC_COOL_ELEC.ELEC.ELEC</t>
  </si>
  <si>
    <t>UED.ktoe.LV.OIS.OIS.MOTOR.MECH.DIESEL_LIQBIO</t>
  </si>
  <si>
    <t>UED.ktoe.LV.OIS.OIS.GENERIC.MECH.ELEC</t>
  </si>
  <si>
    <t>FUEL_EMI.ktCO2.LV.OIS.OIS.TOTAL.TOTAL.TOTAL</t>
  </si>
  <si>
    <t>FUEL_EMI.ktCO2.LV.OIS.OIS.LIGHT.GENERIC.ELEC</t>
  </si>
  <si>
    <t>FUEL_EMI.ktCO2.LV.OIS.OIS.AIRCOMP.GENERIC.ELEC</t>
  </si>
  <si>
    <t>FUEL_EMI.ktCO2.LV.OIS.OIS.MOTOR.GENERIC.ELEC</t>
  </si>
  <si>
    <t>FUEL_EMI.ktCO2.LV.OIS.OIS.FANS.GENERIC.ELEC</t>
  </si>
  <si>
    <t>FUEL_EMI.ktCO2.LV.OIS.OIS.LOW_ENTH.TOTAL.TOTAL</t>
  </si>
  <si>
    <t>FUEL_EMI.ktCO2.LV.OIS.OIS.LOW_ENTH.THERM.DIESEL_LIQBIO</t>
  </si>
  <si>
    <t>FUEL_EMI.ktCO2.LV.OIS.OIS.LOW_ENTH.THERM.NG_BIOGAS</t>
  </si>
  <si>
    <t>FUEL_EMI.ktCO2.LV.OIS.OIS.LOW_ENTH.THERM.SOLAR_GEO</t>
  </si>
  <si>
    <t>FUEL_EMI.ktCO2.LV.OIS.OIS.LOW_ENTH.HP.AMBIENT</t>
  </si>
  <si>
    <t>FUEL_EMI.ktCO2.LV.OIS.OIS.LOW_ENTH.THERM.ELEC</t>
  </si>
  <si>
    <t>FUEL_EMI.ktCO2.LV.OIS.OIS.PROCESSING.TOTAL.TOTAL</t>
  </si>
  <si>
    <t>FUEL_EMI.ktCO2.LV.OIS.OIS.PROCESSING.STEAM.SOLIDS</t>
  </si>
  <si>
    <t>FUEL_EMI.ktCO2.LV.OIS.OIS.PROCESSING.STEAM.RFG</t>
  </si>
  <si>
    <t>FUEL_EMI.ktCO2.LV.OIS.OIS.PROCESSING.STEAM.LPG</t>
  </si>
  <si>
    <t>FUEL_EMI.ktCO2.LV.OIS.OIS.PROCESSING.STEAM.DIESEL_LIQBIO</t>
  </si>
  <si>
    <t>FUEL_EMI.ktCO2.LV.OIS.OIS.PROCESSING.STEAM.RFO</t>
  </si>
  <si>
    <t>FUEL_EMI.ktCO2.LV.OIS.OIS.PROCESSING.STEAM.OTHER</t>
  </si>
  <si>
    <t>FUEL_EMI.ktCO2.LV.OIS.OIS.PROCESSING.STEAM.NG_BIOGAS</t>
  </si>
  <si>
    <t>FUEL_EMI.ktCO2.LV.OIS.OIS.PROCESSING.STEAM.DERIVED</t>
  </si>
  <si>
    <t>FUEL_EMI.ktCO2.LV.OIS.OIS.PROCESSING.STEAM.BIOMASS_WASTE</t>
  </si>
  <si>
    <t>FUEL_EMI.ktCO2.LV.OIS.OIS.PROCESSING.STEAM.STEAM_DISTR</t>
  </si>
  <si>
    <t>FUEL_EMI.ktCO2.LV.OIS.OIS.PROC_HEAT.TOTAL.TOTAL</t>
  </si>
  <si>
    <t>FUEL_EMI.ktCO2.LV.OIS.OIS.PROC_HEAT.THERM.SOLIDS</t>
  </si>
  <si>
    <t>FUEL_EMI.ktCO2.LV.OIS.OIS.PROC_HEAT.THERM.LPG</t>
  </si>
  <si>
    <t>FUEL_EMI.ktCO2.LV.OIS.OIS.PROC_HEAT.THERM.DIESEL_LIQBIO</t>
  </si>
  <si>
    <t>FUEL_EMI.ktCO2.LV.OIS.OIS.PROC_HEAT.THERM.RFO</t>
  </si>
  <si>
    <t>FUEL_EMI.ktCO2.LV.OIS.OIS.PROC_HEAT.THERM.NG_BIOGAS</t>
  </si>
  <si>
    <t>FUEL_EMI.ktCO2.LV.OIS.OIS.PROC_HEAT_ELEC.ELEC.ELEC</t>
  </si>
  <si>
    <t>FUEL_EMI.ktCO2.LV.OIS.OIS.DRYING.TOTAL.TOTAL</t>
  </si>
  <si>
    <t>FUEL_EMI.ktCO2.LV.OIS.OIS.DRYING.THERM.SOLIDS</t>
  </si>
  <si>
    <t>FUEL_EMI.ktCO2.LV.OIS.OIS.DRYING.THERM.LPG</t>
  </si>
  <si>
    <t>FUEL_EMI.ktCO2.LV.OIS.OIS.DRYING.THERM.DIESEL_LIQBIO</t>
  </si>
  <si>
    <t>FUEL_EMI.ktCO2.LV.OIS.OIS.DRYING.THERM.RFO</t>
  </si>
  <si>
    <t>FUEL_EMI.ktCO2.LV.OIS.OIS.DRYING.THERM.NG_BIOGAS</t>
  </si>
  <si>
    <t>FUEL_EMI.ktCO2.LV.OIS.OIS.DRYING_STEAM.TOTAL.TOTAL</t>
  </si>
  <si>
    <t>FUEL_EMI.ktCO2.LV.OIS.OIS.DRYING_STEAM.STEAM.SOLIDS</t>
  </si>
  <si>
    <t>FUEL_EMI.ktCO2.LV.OIS.OIS.DRYING_STEAM.STEAM.RFG</t>
  </si>
  <si>
    <t>FUEL_EMI.ktCO2.LV.OIS.OIS.DRYING_STEAM.STEAM.LPG</t>
  </si>
  <si>
    <t>FUEL_EMI.ktCO2.LV.OIS.OIS.DRYING_STEAM.STEAM.DIESEL_LIQBIO</t>
  </si>
  <si>
    <t>FUEL_EMI.ktCO2.LV.OIS.OIS.DRYING_STEAM.STEAM.RFO</t>
  </si>
  <si>
    <t>FUEL_EMI.ktCO2.LV.OIS.OIS.DRYING_STEAM.STEAM.OTHER</t>
  </si>
  <si>
    <t>FUEL_EMI.ktCO2.LV.OIS.OIS.DRYING_STEAM.STEAM.NG_BIOGAS</t>
  </si>
  <si>
    <t>FUEL_EMI.ktCO2.LV.OIS.OIS.DRYING_STEAM.STEAM.DERIVED</t>
  </si>
  <si>
    <t>FUEL_EMI.ktCO2.LV.OIS.OIS.DRYING_STEAM.STEAM.BIOMASS_WASTE</t>
  </si>
  <si>
    <t>FUEL_EMI.ktCO2.LV.OIS.OIS.DRYING_STEAM.STEAM.STEAM_DISTR</t>
  </si>
  <si>
    <t>FUEL_EMI.ktCO2.LV.OIS.OIS.DRYING_ELEC.ELEC.ELEC</t>
  </si>
  <si>
    <t>FUEL_EMI.ktCO2.LV.OIS.OIS.PROC_COOL_THERM.THERM.NG_BIOGAS</t>
  </si>
  <si>
    <t>FUEL_EMI.ktCO2.LV.OIS.OIS.PROC_COOL_STEAM.TOTAL.TOTAL</t>
  </si>
  <si>
    <t>FUEL_EMI.ktCO2.LV.OIS.OIS.PROC_COOL_STEAM.STEAM.SOLIDS</t>
  </si>
  <si>
    <t>FUEL_EMI.ktCO2.LV.OIS.OIS.PROC_COOL_STEAM.STEAM.RFG</t>
  </si>
  <si>
    <t>FUEL_EMI.ktCO2.LV.OIS.OIS.PROC_COOL_STEAM.STEAM.LPG</t>
  </si>
  <si>
    <t>FUEL_EMI.ktCO2.LV.OIS.OIS.PROC_COOL_STEAM.STEAM.DIESEL_LIQBIO</t>
  </si>
  <si>
    <t>FUEL_EMI.ktCO2.LV.OIS.OIS.PROC_COOL_STEAM.STEAM.RFO</t>
  </si>
  <si>
    <t>FUEL_EMI.ktCO2.LV.OIS.OIS.PROC_COOL_STEAM.STEAM.OTHER</t>
  </si>
  <si>
    <t>FUEL_EMI.ktCO2.LV.OIS.OIS.PROC_COOL_STEAM.STEAM.NG_BIOGAS</t>
  </si>
  <si>
    <t>FUEL_EMI.ktCO2.LV.OIS.OIS.PROC_COOL_STEAM.STEAM.DERIVED</t>
  </si>
  <si>
    <t>FUEL_EMI.ktCO2.LV.OIS.OIS.PROC_COOL_STEAM.STEAM.BIOMASS_WASTE</t>
  </si>
  <si>
    <t>FUEL_EMI.ktCO2.LV.OIS.OIS.PROC_COOL_STEAM.STEAM.STEAM_DISTR</t>
  </si>
  <si>
    <t>FUEL_EMI.ktCO2.LV.OIS.OIS.PROC_COOL_ELEC.ELEC.ELEC</t>
  </si>
  <si>
    <t>FUEL_EMI.ktCO2.LV.OIS.OIS.MOTOR.MECH.DIESEL_LIQBIO</t>
  </si>
  <si>
    <t>FUEL_EMI.ktCO2.LV.OIS.OIS.GENERIC.MECH.ELEC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</si>
</sst>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45432.787083333336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LV: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2745.4929348708783</v>
      </c>
      <c r="C3" s="205">
        <f>ISI!C$3+NFM!C$3+CHI!C$3+NMM!C$3+PPA!C$3+FBT!C$3+TRE!C$3+MAE!C$3+TEL!C$3+WWP!C$3+OIS!C$3</f>
        <v>2777.6018242858045</v>
      </c>
      <c r="D3" s="205">
        <f>ISI!D$3+NFM!D$3+CHI!D$3+NMM!D$3+PPA!D$3+FBT!D$3+TRE!D$3+MAE!D$3+TEL!D$3+WWP!D$3+OIS!D$3</f>
        <v>2995.3290737818879</v>
      </c>
      <c r="E3" s="205">
        <f>ISI!E$3+NFM!E$3+CHI!E$3+NMM!E$3+PPA!E$3+FBT!E$3+TRE!E$3+MAE!E$3+TEL!E$3+WWP!E$3+OIS!E$3</f>
        <v>3050.2999538532531</v>
      </c>
      <c r="F3" s="205">
        <f>ISI!F$3+NFM!F$3+CHI!F$3+NMM!F$3+PPA!F$3+FBT!F$3+TRE!F$3+MAE!F$3+TEL!F$3+WWP!F$3+OIS!F$3</f>
        <v>3345.1945938183153</v>
      </c>
      <c r="G3" s="205">
        <f>ISI!G$3+NFM!G$3+CHI!G$3+NMM!G$3+PPA!G$3+FBT!G$3+TRE!G$3+MAE!G$3+TEL!G$3+WWP!G$3+OIS!G$3</f>
        <v>3613.4696295396207</v>
      </c>
      <c r="H3" s="205">
        <f>ISI!H$3+NFM!H$3+CHI!H$3+NMM!H$3+PPA!H$3+FBT!H$3+TRE!H$3+MAE!H$3+TEL!H$3+WWP!H$3+OIS!H$3</f>
        <v>4205.6024299696255</v>
      </c>
      <c r="I3" s="205">
        <f>ISI!I$3+NFM!I$3+CHI!I$3+NMM!I$3+PPA!I$3+FBT!I$3+TRE!I$3+MAE!I$3+TEL!I$3+WWP!I$3+OIS!I$3</f>
        <v>4785.1191672809309</v>
      </c>
      <c r="J3" s="205">
        <f>ISI!J$3+NFM!J$3+CHI!J$3+NMM!J$3+PPA!J$3+FBT!J$3+TRE!J$3+MAE!J$3+TEL!J$3+WWP!J$3+OIS!J$3</f>
        <v>4561.004339115465</v>
      </c>
      <c r="K3" s="205">
        <f>ISI!K$3+NFM!K$3+CHI!K$3+NMM!K$3+PPA!K$3+FBT!K$3+TRE!K$3+MAE!K$3+TEL!K$3+WWP!K$3+OIS!K$3</f>
        <v>3593.8830460497556</v>
      </c>
      <c r="L3" s="205">
        <f>ISI!L$3+NFM!L$3+CHI!L$3+NMM!L$3+PPA!L$3+FBT!L$3+TRE!L$3+MAE!L$3+TEL!L$3+WWP!L$3+OIS!L$3</f>
        <v>3328.8689089723275</v>
      </c>
      <c r="M3" s="205">
        <f>ISI!M$3+NFM!M$3+CHI!M$3+NMM!M$3+PPA!M$3+FBT!M$3+TRE!M$3+MAE!M$3+TEL!M$3+WWP!M$3+OIS!M$3</f>
        <v>3544.4970233552126</v>
      </c>
      <c r="N3" s="205">
        <f>ISI!N$3+NFM!N$3+CHI!N$3+NMM!N$3+PPA!N$3+FBT!N$3+TRE!N$3+MAE!N$3+TEL!N$3+WWP!N$3+OIS!N$3</f>
        <v>3738.8595029345706</v>
      </c>
      <c r="O3" s="205">
        <f>ISI!O$3+NFM!O$3+CHI!O$3+NMM!O$3+PPA!O$3+FBT!O$3+TRE!O$3+MAE!O$3+TEL!O$3+WWP!O$3+OIS!O$3</f>
        <v>3823.7999836454337</v>
      </c>
      <c r="P3" s="205">
        <f>ISI!P$3+NFM!P$3+CHI!P$3+NMM!P$3+PPA!P$3+FBT!P$3+TRE!P$3+MAE!P$3+TEL!P$3+WWP!P$3+OIS!P$3</f>
        <v>3755.5626829170496</v>
      </c>
      <c r="Q3" s="205">
        <f>ISI!Q$3+NFM!Q$3+CHI!Q$3+NMM!Q$3+PPA!Q$3+FBT!Q$3+TRE!Q$3+MAE!Q$3+TEL!Q$3+WWP!Q$3+OIS!Q$3</f>
        <v>3859.1</v>
      </c>
      <c r="R3" s="205">
        <f>ISI!R$3+NFM!R$3+CHI!R$3+NMM!R$3+PPA!R$3+FBT!R$3+TRE!R$3+MAE!R$3+TEL!R$3+WWP!R$3+OIS!R$3</f>
        <v>3721.3526416611244</v>
      </c>
      <c r="S3" s="205">
        <f>ISI!S$3+NFM!S$3+CHI!S$3+NMM!S$3+PPA!S$3+FBT!S$3+TRE!S$3+MAE!S$3+TEL!S$3+WWP!S$3+OIS!S$3</f>
        <v>4039.6852944579432</v>
      </c>
      <c r="T3" s="205">
        <f>ISI!T$3+NFM!T$3+CHI!T$3+NMM!T$3+PPA!T$3+FBT!T$3+TRE!T$3+MAE!T$3+TEL!T$3+WWP!T$3+OIS!T$3</f>
        <v>4365.3173181349839</v>
      </c>
      <c r="U3" s="205">
        <f>ISI!U$3+NFM!U$3+CHI!U$3+NMM!U$3+PPA!U$3+FBT!U$3+TRE!U$3+MAE!U$3+TEL!U$3+WWP!U$3+OIS!U$3</f>
        <v>4433.7781247781959</v>
      </c>
      <c r="V3" s="205">
        <f>ISI!V$3+NFM!V$3+CHI!V$3+NMM!V$3+PPA!V$3+FBT!V$3+TRE!V$3+MAE!V$3+TEL!V$3+WWP!V$3+OIS!V$3</f>
        <v>4370.7839839076069</v>
      </c>
      <c r="W3" s="205">
        <f>ISI!W$3+NFM!W$3+CHI!W$3+NMM!W$3+PPA!W$3+FBT!W$3+TRE!W$3+MAE!W$3+TEL!W$3+WWP!W$3+OIS!W$3</f>
        <v>4771.1587207308194</v>
      </c>
    </row>
    <row r="4" spans="1:23" ht="12" customHeight="1" x14ac:dyDescent="0.25">
      <c r="A4" s="12" t="s">
        <v>16</v>
      </c>
      <c r="B4" s="206">
        <f>ISI!B$3</f>
        <v>90.628552866655809</v>
      </c>
      <c r="C4" s="206">
        <f>ISI!C$3</f>
        <v>81.871159815037657</v>
      </c>
      <c r="D4" s="206">
        <f>ISI!D$3</f>
        <v>81.23349944542511</v>
      </c>
      <c r="E4" s="206">
        <f>ISI!E$3</f>
        <v>118.4982530160195</v>
      </c>
      <c r="F4" s="206">
        <f>ISI!F$3</f>
        <v>153.0262171089374</v>
      </c>
      <c r="G4" s="206">
        <f>ISI!G$3</f>
        <v>101.00703251970771</v>
      </c>
      <c r="H4" s="206">
        <f>ISI!H$3</f>
        <v>120.41849476881541</v>
      </c>
      <c r="I4" s="206">
        <f>ISI!I$3</f>
        <v>82.981527396189335</v>
      </c>
      <c r="J4" s="206">
        <f>ISI!J$3</f>
        <v>83.661367777788968</v>
      </c>
      <c r="K4" s="206">
        <f>ISI!K$3</f>
        <v>53.966354451936567</v>
      </c>
      <c r="L4" s="206">
        <f>ISI!L$3</f>
        <v>100.7407062331128</v>
      </c>
      <c r="M4" s="206">
        <f>ISI!M$3</f>
        <v>105.3274309265761</v>
      </c>
      <c r="N4" s="206">
        <f>ISI!N$3</f>
        <v>59.105447845394217</v>
      </c>
      <c r="O4" s="206">
        <f>ISI!O$3</f>
        <v>20.646823125357759</v>
      </c>
      <c r="P4" s="206">
        <f>ISI!P$3</f>
        <v>1.897486268692619</v>
      </c>
      <c r="Q4" s="206">
        <f>ISI!Q$3</f>
        <v>22.4</v>
      </c>
      <c r="R4" s="206">
        <f>ISI!R$3</f>
        <v>0</v>
      </c>
      <c r="S4" s="206">
        <f>ISI!S$3</f>
        <v>0</v>
      </c>
      <c r="T4" s="206">
        <f>ISI!T$3</f>
        <v>0</v>
      </c>
      <c r="U4" s="206">
        <f>ISI!U$3</f>
        <v>0</v>
      </c>
      <c r="V4" s="206">
        <f>ISI!V$3</f>
        <v>0</v>
      </c>
      <c r="W4" s="206">
        <f>ISI!W$3</f>
        <v>0</v>
      </c>
    </row>
    <row r="5" spans="1:23" ht="12" customHeight="1" x14ac:dyDescent="0.25">
      <c r="A5" s="13" t="s">
        <v>20</v>
      </c>
      <c r="B5" s="207">
        <f>NFM!B$3</f>
        <v>0</v>
      </c>
      <c r="C5" s="207">
        <f>NFM!C$3</f>
        <v>0</v>
      </c>
      <c r="D5" s="207">
        <f>NFM!D$3</f>
        <v>0</v>
      </c>
      <c r="E5" s="207">
        <f>NFM!E$3</f>
        <v>0</v>
      </c>
      <c r="F5" s="207">
        <f>NFM!F$3</f>
        <v>0</v>
      </c>
      <c r="G5" s="207">
        <f>NFM!G$3</f>
        <v>0</v>
      </c>
      <c r="H5" s="207">
        <f>NFM!H$3</f>
        <v>0</v>
      </c>
      <c r="I5" s="207">
        <f>NFM!I$3</f>
        <v>0</v>
      </c>
      <c r="J5" s="207">
        <f>NFM!J$3</f>
        <v>0</v>
      </c>
      <c r="K5" s="207">
        <f>NFM!K$3</f>
        <v>0</v>
      </c>
      <c r="L5" s="207">
        <f>NFM!L$3</f>
        <v>0</v>
      </c>
      <c r="M5" s="207">
        <f>NFM!M$3</f>
        <v>0</v>
      </c>
      <c r="N5" s="207">
        <f>NFM!N$3</f>
        <v>0</v>
      </c>
      <c r="O5" s="207">
        <f>NFM!O$3</f>
        <v>0</v>
      </c>
      <c r="P5" s="207">
        <f>NFM!P$3</f>
        <v>0</v>
      </c>
      <c r="Q5" s="207">
        <f>NFM!Q$3</f>
        <v>0</v>
      </c>
      <c r="R5" s="207">
        <f>NFM!R$3</f>
        <v>0</v>
      </c>
      <c r="S5" s="207">
        <f>NFM!S$3</f>
        <v>0</v>
      </c>
      <c r="T5" s="207">
        <f>NFM!T$3</f>
        <v>0</v>
      </c>
      <c r="U5" s="207">
        <f>NFM!U$3</f>
        <v>0</v>
      </c>
      <c r="V5" s="207">
        <f>NFM!V$3</f>
        <v>0</v>
      </c>
      <c r="W5" s="207">
        <f>NFM!W$3</f>
        <v>0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0</v>
      </c>
      <c r="C7" s="206">
        <f>NFM!C$5</f>
        <v>0</v>
      </c>
      <c r="D7" s="206">
        <f>NFM!D$5</f>
        <v>0</v>
      </c>
      <c r="E7" s="206">
        <f>NFM!E$5</f>
        <v>0</v>
      </c>
      <c r="F7" s="206">
        <f>NFM!F$5</f>
        <v>0</v>
      </c>
      <c r="G7" s="206">
        <f>NFM!G$5</f>
        <v>0</v>
      </c>
      <c r="H7" s="206">
        <f>NFM!H$5</f>
        <v>0</v>
      </c>
      <c r="I7" s="206">
        <f>NFM!I$5</f>
        <v>0</v>
      </c>
      <c r="J7" s="206">
        <f>NFM!J$5</f>
        <v>0</v>
      </c>
      <c r="K7" s="206">
        <f>NFM!K$5</f>
        <v>0</v>
      </c>
      <c r="L7" s="206">
        <f>NFM!L$5</f>
        <v>0</v>
      </c>
      <c r="M7" s="206">
        <f>NFM!M$5</f>
        <v>0</v>
      </c>
      <c r="N7" s="206">
        <f>NFM!N$5</f>
        <v>0</v>
      </c>
      <c r="O7" s="206">
        <f>NFM!O$5</f>
        <v>0</v>
      </c>
      <c r="P7" s="206">
        <f>NFM!P$5</f>
        <v>0</v>
      </c>
      <c r="Q7" s="206">
        <f>NFM!Q$5</f>
        <v>0</v>
      </c>
      <c r="R7" s="206">
        <f>NFM!R$5</f>
        <v>0</v>
      </c>
      <c r="S7" s="206">
        <f>NFM!S$5</f>
        <v>0</v>
      </c>
      <c r="T7" s="206">
        <f>NFM!T$5</f>
        <v>0</v>
      </c>
      <c r="U7" s="206">
        <f>NFM!U$5</f>
        <v>0</v>
      </c>
      <c r="V7" s="206">
        <f>NFM!V$5</f>
        <v>0</v>
      </c>
      <c r="W7" s="206">
        <f>NFM!W$5</f>
        <v>0</v>
      </c>
    </row>
    <row r="8" spans="1:23" ht="12" customHeight="1" x14ac:dyDescent="0.25">
      <c r="A8" s="14" t="s">
        <v>45</v>
      </c>
      <c r="B8" s="206">
        <f>NFM!B$8</f>
        <v>0</v>
      </c>
      <c r="C8" s="206">
        <f>NFM!C$8</f>
        <v>0</v>
      </c>
      <c r="D8" s="206">
        <f>NFM!D$8</f>
        <v>0</v>
      </c>
      <c r="E8" s="206">
        <f>NFM!E$8</f>
        <v>0</v>
      </c>
      <c r="F8" s="206">
        <f>NFM!F$8</f>
        <v>0</v>
      </c>
      <c r="G8" s="206">
        <f>NFM!G$8</f>
        <v>0</v>
      </c>
      <c r="H8" s="206">
        <f>NFM!H$8</f>
        <v>0</v>
      </c>
      <c r="I8" s="206">
        <f>NFM!I$8</f>
        <v>0</v>
      </c>
      <c r="J8" s="206">
        <f>NFM!J$8</f>
        <v>0</v>
      </c>
      <c r="K8" s="206">
        <f>NFM!K$8</f>
        <v>0</v>
      </c>
      <c r="L8" s="206">
        <f>NFM!L$8</f>
        <v>0</v>
      </c>
      <c r="M8" s="206">
        <f>NFM!M$8</f>
        <v>0</v>
      </c>
      <c r="N8" s="206">
        <f>NFM!N$8</f>
        <v>0</v>
      </c>
      <c r="O8" s="206">
        <f>NFM!O$8</f>
        <v>0</v>
      </c>
      <c r="P8" s="206">
        <f>NFM!P$8</f>
        <v>0</v>
      </c>
      <c r="Q8" s="206">
        <f>NFM!Q$8</f>
        <v>0</v>
      </c>
      <c r="R8" s="206">
        <f>NFM!R$8</f>
        <v>0</v>
      </c>
      <c r="S8" s="206">
        <f>NFM!S$8</f>
        <v>0</v>
      </c>
      <c r="T8" s="206">
        <f>NFM!T$8</f>
        <v>0</v>
      </c>
      <c r="U8" s="206">
        <f>NFM!U$8</f>
        <v>0</v>
      </c>
      <c r="V8" s="206">
        <f>NFM!V$8</f>
        <v>0</v>
      </c>
      <c r="W8" s="206">
        <f>NFM!W$8</f>
        <v>0</v>
      </c>
    </row>
    <row r="9" spans="1:23" ht="12" customHeight="1" x14ac:dyDescent="0.25">
      <c r="A9" s="13" t="s">
        <v>21</v>
      </c>
      <c r="B9" s="207">
        <f>CHI!B$3</f>
        <v>64.154620756862101</v>
      </c>
      <c r="C9" s="207">
        <f>CHI!C$3</f>
        <v>84.088173813897498</v>
      </c>
      <c r="D9" s="207">
        <f>CHI!D$3</f>
        <v>82.795682127067948</v>
      </c>
      <c r="E9" s="207">
        <f>CHI!E$3</f>
        <v>83.228953787329417</v>
      </c>
      <c r="F9" s="207">
        <f>CHI!F$3</f>
        <v>88.720100847308885</v>
      </c>
      <c r="G9" s="207">
        <f>CHI!G$3</f>
        <v>106.62697267493961</v>
      </c>
      <c r="H9" s="207">
        <f>CHI!H$3</f>
        <v>132.02834964562942</v>
      </c>
      <c r="I9" s="207">
        <f>CHI!I$3</f>
        <v>106.88199423708369</v>
      </c>
      <c r="J9" s="207">
        <f>CHI!J$3</f>
        <v>138.93223529885535</v>
      </c>
      <c r="K9" s="207">
        <f>CHI!K$3</f>
        <v>128.64474259544795</v>
      </c>
      <c r="L9" s="207">
        <f>CHI!L$3</f>
        <v>188.90338209261157</v>
      </c>
      <c r="M9" s="207">
        <f>CHI!M$3</f>
        <v>168.89460714830886</v>
      </c>
      <c r="N9" s="207">
        <f>CHI!N$3</f>
        <v>171.00210129700747</v>
      </c>
      <c r="O9" s="207">
        <f>CHI!O$3</f>
        <v>179.90023714122171</v>
      </c>
      <c r="P9" s="207">
        <f>CHI!P$3</f>
        <v>133.80507557230487</v>
      </c>
      <c r="Q9" s="207">
        <f>CHI!Q$3</f>
        <v>141.60000000000002</v>
      </c>
      <c r="R9" s="207">
        <f>CHI!R$3</f>
        <v>143.02587567369056</v>
      </c>
      <c r="S9" s="207">
        <f>CHI!S$3</f>
        <v>154.074588298816</v>
      </c>
      <c r="T9" s="207">
        <f>CHI!T$3</f>
        <v>170.79577837391281</v>
      </c>
      <c r="U9" s="207">
        <f>CHI!U$3</f>
        <v>204.41479168145366</v>
      </c>
      <c r="V9" s="207">
        <f>CHI!V$3</f>
        <v>200.11445020549013</v>
      </c>
      <c r="W9" s="207">
        <f>CHI!W$3</f>
        <v>245.86529693734997</v>
      </c>
    </row>
    <row r="10" spans="1:23" ht="12" customHeight="1" x14ac:dyDescent="0.25">
      <c r="A10" s="14" t="s">
        <v>57</v>
      </c>
      <c r="B10" s="206">
        <f>CHI!B$5</f>
        <v>11.32120134407708</v>
      </c>
      <c r="C10" s="206">
        <f>CHI!C$5</f>
        <v>12.939983541975449</v>
      </c>
      <c r="D10" s="206">
        <f>CHI!D$5</f>
        <v>12.70971464095018</v>
      </c>
      <c r="E10" s="206">
        <f>CHI!E$5</f>
        <v>12.731537728135089</v>
      </c>
      <c r="F10" s="206">
        <f>CHI!F$5</f>
        <v>13.0845029888971</v>
      </c>
      <c r="G10" s="206">
        <f>CHI!G$5</f>
        <v>14.251916749571199</v>
      </c>
      <c r="H10" s="206">
        <f>CHI!H$5</f>
        <v>15.970237569572729</v>
      </c>
      <c r="I10" s="206">
        <f>CHI!I$5</f>
        <v>14.375695123240749</v>
      </c>
      <c r="J10" s="206">
        <f>CHI!J$5</f>
        <v>15.449930717356461</v>
      </c>
      <c r="K10" s="206">
        <f>CHI!K$5</f>
        <v>22.203595476137419</v>
      </c>
      <c r="L10" s="206">
        <f>CHI!L$5</f>
        <v>32.424413418541818</v>
      </c>
      <c r="M10" s="206">
        <f>CHI!M$5</f>
        <v>23.689815590156069</v>
      </c>
      <c r="N10" s="206">
        <f>CHI!N$5</f>
        <v>36.796869428045227</v>
      </c>
      <c r="O10" s="206">
        <f>CHI!O$5</f>
        <v>29.31951812059647</v>
      </c>
      <c r="P10" s="206">
        <f>CHI!P$5</f>
        <v>28.902708079035289</v>
      </c>
      <c r="Q10" s="206">
        <f>CHI!Q$5</f>
        <v>28.270379146919431</v>
      </c>
      <c r="R10" s="206">
        <f>CHI!R$5</f>
        <v>40.724833773899803</v>
      </c>
      <c r="S10" s="206">
        <f>CHI!S$5</f>
        <v>30.648492064219141</v>
      </c>
      <c r="T10" s="206">
        <f>CHI!T$5</f>
        <v>34.593571024124913</v>
      </c>
      <c r="U10" s="206">
        <f>CHI!U$5</f>
        <v>27.143021703945291</v>
      </c>
      <c r="V10" s="206">
        <f>CHI!V$5</f>
        <v>24.578841620016519</v>
      </c>
      <c r="W10" s="206">
        <f>CHI!W$5</f>
        <v>30.945152478779409</v>
      </c>
    </row>
    <row r="11" spans="1:23" ht="12" customHeight="1" x14ac:dyDescent="0.25">
      <c r="A11" s="14" t="s">
        <v>47</v>
      </c>
      <c r="B11" s="206">
        <f>CHI!B$6</f>
        <v>21.649401222107748</v>
      </c>
      <c r="C11" s="206">
        <f>CHI!C$6</f>
        <v>30.133431293015359</v>
      </c>
      <c r="D11" s="206">
        <f>CHI!D$6</f>
        <v>28.84434469074807</v>
      </c>
      <c r="E11" s="206">
        <f>CHI!E$6</f>
        <v>28.965344070269548</v>
      </c>
      <c r="F11" s="206">
        <f>CHI!F$6</f>
        <v>30.956410381349759</v>
      </c>
      <c r="G11" s="206">
        <f>CHI!G$6</f>
        <v>37.998337666638527</v>
      </c>
      <c r="H11" s="206">
        <f>CHI!H$6</f>
        <v>49.638942315678698</v>
      </c>
      <c r="I11" s="206">
        <f>CHI!I$6</f>
        <v>38.786090934075702</v>
      </c>
      <c r="J11" s="206">
        <f>CHI!J$6</f>
        <v>58.848612507683569</v>
      </c>
      <c r="K11" s="206">
        <f>CHI!K$6</f>
        <v>44.765313459954449</v>
      </c>
      <c r="L11" s="206">
        <f>CHI!L$6</f>
        <v>77.516889106381313</v>
      </c>
      <c r="M11" s="206">
        <f>CHI!M$6</f>
        <v>58.41324392093275</v>
      </c>
      <c r="N11" s="206">
        <f>CHI!N$6</f>
        <v>44.874231009811247</v>
      </c>
      <c r="O11" s="206">
        <f>CHI!O$6</f>
        <v>42.436144648231732</v>
      </c>
      <c r="P11" s="206">
        <f>CHI!P$6</f>
        <v>32.537375311094209</v>
      </c>
      <c r="Q11" s="206">
        <f>CHI!Q$6</f>
        <v>34.429620853080571</v>
      </c>
      <c r="R11" s="206">
        <f>CHI!R$6</f>
        <v>19.522707193435512</v>
      </c>
      <c r="S11" s="206">
        <f>CHI!S$6</f>
        <v>33.468905444361987</v>
      </c>
      <c r="T11" s="206">
        <f>CHI!T$6</f>
        <v>55.259860207368348</v>
      </c>
      <c r="U11" s="206">
        <f>CHI!U$6</f>
        <v>49.867411967713451</v>
      </c>
      <c r="V11" s="206">
        <f>CHI!V$6</f>
        <v>59.871537279527423</v>
      </c>
      <c r="W11" s="206">
        <f>CHI!W$6</f>
        <v>80.401125242762873</v>
      </c>
    </row>
    <row r="12" spans="1:23" ht="12" customHeight="1" x14ac:dyDescent="0.25">
      <c r="A12" s="14" t="s">
        <v>48</v>
      </c>
      <c r="B12" s="206">
        <f>CHI!B$7</f>
        <v>31.184018190677278</v>
      </c>
      <c r="C12" s="206">
        <f>CHI!C$7</f>
        <v>41.014758978906691</v>
      </c>
      <c r="D12" s="206">
        <f>CHI!D$7</f>
        <v>41.241622795369693</v>
      </c>
      <c r="E12" s="206">
        <f>CHI!E$7</f>
        <v>41.532071988924777</v>
      </c>
      <c r="F12" s="206">
        <f>CHI!F$7</f>
        <v>44.67918747706203</v>
      </c>
      <c r="G12" s="206">
        <f>CHI!G$7</f>
        <v>54.376718258729881</v>
      </c>
      <c r="H12" s="206">
        <f>CHI!H$7</f>
        <v>66.419169760377997</v>
      </c>
      <c r="I12" s="206">
        <f>CHI!I$7</f>
        <v>53.720208179767248</v>
      </c>
      <c r="J12" s="206">
        <f>CHI!J$7</f>
        <v>64.633692073815311</v>
      </c>
      <c r="K12" s="206">
        <f>CHI!K$7</f>
        <v>61.67583365935608</v>
      </c>
      <c r="L12" s="206">
        <f>CHI!L$7</f>
        <v>78.962079567688434</v>
      </c>
      <c r="M12" s="206">
        <f>CHI!M$7</f>
        <v>86.791547637220049</v>
      </c>
      <c r="N12" s="206">
        <f>CHI!N$7</f>
        <v>89.33100085915099</v>
      </c>
      <c r="O12" s="206">
        <f>CHI!O$7</f>
        <v>108.14457437239351</v>
      </c>
      <c r="P12" s="206">
        <f>CHI!P$7</f>
        <v>72.364992182175357</v>
      </c>
      <c r="Q12" s="206">
        <f>CHI!Q$7</f>
        <v>78.900000000000006</v>
      </c>
      <c r="R12" s="206">
        <f>CHI!R$7</f>
        <v>82.778334706355267</v>
      </c>
      <c r="S12" s="206">
        <f>CHI!S$7</f>
        <v>89.957190790234876</v>
      </c>
      <c r="T12" s="206">
        <f>CHI!T$7</f>
        <v>80.94234714241955</v>
      </c>
      <c r="U12" s="206">
        <f>CHI!U$7</f>
        <v>127.4043580097949</v>
      </c>
      <c r="V12" s="206">
        <f>CHI!V$7</f>
        <v>115.66407130594619</v>
      </c>
      <c r="W12" s="206">
        <f>CHI!W$7</f>
        <v>134.5190192158077</v>
      </c>
    </row>
    <row r="13" spans="1:23" ht="12" customHeight="1" x14ac:dyDescent="0.25">
      <c r="A13" s="13" t="s">
        <v>22</v>
      </c>
      <c r="B13" s="207">
        <f>NMM!B$3</f>
        <v>40.11694006821503</v>
      </c>
      <c r="C13" s="207">
        <f>NMM!C$3</f>
        <v>56.692215113701138</v>
      </c>
      <c r="D13" s="207">
        <f>NMM!D$3</f>
        <v>47.95900832643369</v>
      </c>
      <c r="E13" s="207">
        <f>NMM!E$3</f>
        <v>68.560880743621851</v>
      </c>
      <c r="F13" s="207">
        <f>NMM!F$3</f>
        <v>72.124974070114419</v>
      </c>
      <c r="G13" s="207">
        <f>NMM!G$3</f>
        <v>82.932089858286375</v>
      </c>
      <c r="H13" s="207">
        <f>NMM!H$3</f>
        <v>107.4586567667904</v>
      </c>
      <c r="I13" s="207">
        <f>NMM!I$3</f>
        <v>148.20523129844312</v>
      </c>
      <c r="J13" s="207">
        <f>NMM!J$3</f>
        <v>147.18762899052643</v>
      </c>
      <c r="K13" s="207">
        <f>NMM!K$3</f>
        <v>124.61740271097509</v>
      </c>
      <c r="L13" s="207">
        <f>NMM!L$3</f>
        <v>146.86015093636445</v>
      </c>
      <c r="M13" s="207">
        <f>NMM!M$3</f>
        <v>178.48965261574023</v>
      </c>
      <c r="N13" s="207">
        <f>NMM!N$3</f>
        <v>180.31819640398729</v>
      </c>
      <c r="O13" s="207">
        <f>NMM!O$3</f>
        <v>203.2054951345163</v>
      </c>
      <c r="P13" s="207">
        <f>NMM!P$3</f>
        <v>194.64378783626668</v>
      </c>
      <c r="Q13" s="207">
        <f>NMM!Q$3</f>
        <v>173.39999999999998</v>
      </c>
      <c r="R13" s="207">
        <f>NMM!R$3</f>
        <v>184.315788428899</v>
      </c>
      <c r="S13" s="207">
        <f>NMM!S$3</f>
        <v>196.49812950750132</v>
      </c>
      <c r="T13" s="207">
        <f>NMM!T$3</f>
        <v>204.86211025610078</v>
      </c>
      <c r="U13" s="207">
        <f>NMM!U$3</f>
        <v>214.97267371708426</v>
      </c>
      <c r="V13" s="207">
        <f>NMM!V$3</f>
        <v>192.57114120727627</v>
      </c>
      <c r="W13" s="207">
        <f>NMM!W$3</f>
        <v>205.71036582815361</v>
      </c>
    </row>
    <row r="14" spans="1:23" ht="12" customHeight="1" x14ac:dyDescent="0.25">
      <c r="A14" s="14" t="s">
        <v>49</v>
      </c>
      <c r="B14" s="206">
        <f>NMM!B$4</f>
        <v>18.210284290828881</v>
      </c>
      <c r="C14" s="206">
        <f>NMM!C$4</f>
        <v>28.98707700159359</v>
      </c>
      <c r="D14" s="206">
        <f>NMM!D$4</f>
        <v>13.18878026024549</v>
      </c>
      <c r="E14" s="206">
        <f>NMM!E$4</f>
        <v>18.88462245547418</v>
      </c>
      <c r="F14" s="206">
        <f>NMM!F$4</f>
        <v>20.076086515499121</v>
      </c>
      <c r="G14" s="206">
        <f>NMM!G$4</f>
        <v>19.629926564318978</v>
      </c>
      <c r="H14" s="206">
        <f>NMM!H$4</f>
        <v>25.342574168287751</v>
      </c>
      <c r="I14" s="206">
        <f>NMM!I$4</f>
        <v>34.231118593187468</v>
      </c>
      <c r="J14" s="206">
        <f>NMM!J$4</f>
        <v>35.352426975224787</v>
      </c>
      <c r="K14" s="206">
        <f>NMM!K$4</f>
        <v>38.923596898536871</v>
      </c>
      <c r="L14" s="206">
        <f>NMM!L$4</f>
        <v>74.990613418372334</v>
      </c>
      <c r="M14" s="206">
        <f>NMM!M$4</f>
        <v>86.479163989647233</v>
      </c>
      <c r="N14" s="206">
        <f>NMM!N$4</f>
        <v>99.821002321229997</v>
      </c>
      <c r="O14" s="206">
        <f>NMM!O$4</f>
        <v>109.1343697841636</v>
      </c>
      <c r="P14" s="206">
        <f>NMM!P$4</f>
        <v>83.672492036603614</v>
      </c>
      <c r="Q14" s="206">
        <f>NMM!Q$4</f>
        <v>66.685536580361898</v>
      </c>
      <c r="R14" s="206">
        <f>NMM!R$4</f>
        <v>101.8743104811026</v>
      </c>
      <c r="S14" s="206">
        <f>NMM!S$4</f>
        <v>73.45147521578474</v>
      </c>
      <c r="T14" s="206">
        <f>NMM!T$4</f>
        <v>90.193762605673015</v>
      </c>
      <c r="U14" s="206">
        <f>NMM!U$4</f>
        <v>98.260060663097335</v>
      </c>
      <c r="V14" s="206">
        <f>NMM!V$4</f>
        <v>88.402164613359986</v>
      </c>
      <c r="W14" s="206">
        <f>NMM!W$4</f>
        <v>89.129737903933147</v>
      </c>
    </row>
    <row r="15" spans="1:23" ht="12" customHeight="1" x14ac:dyDescent="0.25">
      <c r="A15" s="14" t="s">
        <v>50</v>
      </c>
      <c r="B15" s="206">
        <f>NMM!B$5</f>
        <v>8.9342675317544735</v>
      </c>
      <c r="C15" s="206">
        <f>NMM!C$5</f>
        <v>5.6138348133598868</v>
      </c>
      <c r="D15" s="206">
        <f>NMM!D$5</f>
        <v>16.36808603655313</v>
      </c>
      <c r="E15" s="206">
        <f>NMM!E$5</f>
        <v>27.98229749390968</v>
      </c>
      <c r="F15" s="206">
        <f>NMM!F$5</f>
        <v>26.674383389381109</v>
      </c>
      <c r="G15" s="206">
        <f>NMM!G$5</f>
        <v>40.058753462919839</v>
      </c>
      <c r="H15" s="206">
        <f>NMM!H$5</f>
        <v>54.632695019615568</v>
      </c>
      <c r="I15" s="206">
        <f>NMM!I$5</f>
        <v>79.326173874960261</v>
      </c>
      <c r="J15" s="206">
        <f>NMM!J$5</f>
        <v>77.206588155619997</v>
      </c>
      <c r="K15" s="206">
        <f>NMM!K$5</f>
        <v>48.565260735114343</v>
      </c>
      <c r="L15" s="206">
        <f>NMM!L$5</f>
        <v>28.95587763859837</v>
      </c>
      <c r="M15" s="206">
        <f>NMM!M$5</f>
        <v>45.684128417978783</v>
      </c>
      <c r="N15" s="206">
        <f>NMM!N$5</f>
        <v>29.67020600216301</v>
      </c>
      <c r="O15" s="206">
        <f>NMM!O$5</f>
        <v>35.507574722745602</v>
      </c>
      <c r="P15" s="206">
        <f>NMM!P$5</f>
        <v>40.493801982669979</v>
      </c>
      <c r="Q15" s="206">
        <f>NMM!Q$5</f>
        <v>29.804570514135651</v>
      </c>
      <c r="R15" s="206">
        <f>NMM!R$5</f>
        <v>10.208883263502541</v>
      </c>
      <c r="S15" s="206">
        <f>NMM!S$5</f>
        <v>29.41518253811201</v>
      </c>
      <c r="T15" s="206">
        <f>NMM!T$5</f>
        <v>28.659306966182839</v>
      </c>
      <c r="U15" s="206">
        <f>NMM!U$5</f>
        <v>27.100906107652509</v>
      </c>
      <c r="V15" s="206">
        <f>NMM!V$5</f>
        <v>26.5130581339446</v>
      </c>
      <c r="W15" s="206">
        <f>NMM!W$5</f>
        <v>36.466171432286693</v>
      </c>
    </row>
    <row r="16" spans="1:23" ht="12" customHeight="1" x14ac:dyDescent="0.25">
      <c r="A16" s="14" t="s">
        <v>58</v>
      </c>
      <c r="B16" s="206">
        <f>NMM!B$6</f>
        <v>12.972388245631681</v>
      </c>
      <c r="C16" s="206">
        <f>NMM!C$6</f>
        <v>22.091303298747661</v>
      </c>
      <c r="D16" s="206">
        <f>NMM!D$6</f>
        <v>18.402142029635069</v>
      </c>
      <c r="E16" s="206">
        <f>NMM!E$6</f>
        <v>21.693960794237992</v>
      </c>
      <c r="F16" s="206">
        <f>NMM!F$6</f>
        <v>25.374504165234189</v>
      </c>
      <c r="G16" s="206">
        <f>NMM!G$6</f>
        <v>23.243409831047561</v>
      </c>
      <c r="H16" s="206">
        <f>NMM!H$6</f>
        <v>27.483387578887079</v>
      </c>
      <c r="I16" s="206">
        <f>NMM!I$6</f>
        <v>34.647938830295402</v>
      </c>
      <c r="J16" s="206">
        <f>NMM!J$6</f>
        <v>34.62861385968165</v>
      </c>
      <c r="K16" s="206">
        <f>NMM!K$6</f>
        <v>37.128545077323871</v>
      </c>
      <c r="L16" s="206">
        <f>NMM!L$6</f>
        <v>42.913659879393748</v>
      </c>
      <c r="M16" s="206">
        <f>NMM!M$6</f>
        <v>46.32636020811421</v>
      </c>
      <c r="N16" s="206">
        <f>NMM!N$6</f>
        <v>50.826988080594283</v>
      </c>
      <c r="O16" s="206">
        <f>NMM!O$6</f>
        <v>58.563550627607107</v>
      </c>
      <c r="P16" s="206">
        <f>NMM!P$6</f>
        <v>70.477493816993089</v>
      </c>
      <c r="Q16" s="206">
        <f>NMM!Q$6</f>
        <v>76.909892905502431</v>
      </c>
      <c r="R16" s="206">
        <f>NMM!R$6</f>
        <v>72.232594684293844</v>
      </c>
      <c r="S16" s="206">
        <f>NMM!S$6</f>
        <v>93.631471753604572</v>
      </c>
      <c r="T16" s="206">
        <f>NMM!T$6</f>
        <v>86.009040684244923</v>
      </c>
      <c r="U16" s="206">
        <f>NMM!U$6</f>
        <v>89.611706946334422</v>
      </c>
      <c r="V16" s="206">
        <f>NMM!V$6</f>
        <v>77.655918459971687</v>
      </c>
      <c r="W16" s="206">
        <f>NMM!W$6</f>
        <v>80.11445649193378</v>
      </c>
    </row>
    <row r="17" spans="1:23" ht="12" customHeight="1" x14ac:dyDescent="0.25">
      <c r="A17" s="13" t="s">
        <v>23</v>
      </c>
      <c r="B17" s="207">
        <f>PPA!B$3</f>
        <v>100.86080883547191</v>
      </c>
      <c r="C17" s="207">
        <f>PPA!C$3</f>
        <v>92.006080952682623</v>
      </c>
      <c r="D17" s="207">
        <f>PPA!D$3</f>
        <v>105.75976754721692</v>
      </c>
      <c r="E17" s="207">
        <f>PPA!E$3</f>
        <v>117.6742039686203</v>
      </c>
      <c r="F17" s="207">
        <f>PPA!F$3</f>
        <v>113.29365395969307</v>
      </c>
      <c r="G17" s="207">
        <f>PPA!G$3</f>
        <v>122.42356121937507</v>
      </c>
      <c r="H17" s="207">
        <f>PPA!H$3</f>
        <v>144.31319608504896</v>
      </c>
      <c r="I17" s="207">
        <f>PPA!I$3</f>
        <v>116.71022359221786</v>
      </c>
      <c r="J17" s="207">
        <f>PPA!J$3</f>
        <v>116.98496914294918</v>
      </c>
      <c r="K17" s="207">
        <f>PPA!K$3</f>
        <v>92.053483073665802</v>
      </c>
      <c r="L17" s="207">
        <f>PPA!L$3</f>
        <v>97.712661883909504</v>
      </c>
      <c r="M17" s="207">
        <f>PPA!M$3</f>
        <v>93.878797130209023</v>
      </c>
      <c r="N17" s="207">
        <f>PPA!N$3</f>
        <v>100.82085149109275</v>
      </c>
      <c r="O17" s="207">
        <f>PPA!O$3</f>
        <v>113.05094447624492</v>
      </c>
      <c r="P17" s="207">
        <f>PPA!P$3</f>
        <v>109.75023052559834</v>
      </c>
      <c r="Q17" s="207">
        <f>PPA!Q$3</f>
        <v>108.90000000000009</v>
      </c>
      <c r="R17" s="207">
        <f>PPA!R$3</f>
        <v>104.91211005349828</v>
      </c>
      <c r="S17" s="207">
        <f>PPA!S$3</f>
        <v>112.90446989856923</v>
      </c>
      <c r="T17" s="207">
        <f>PPA!T$3</f>
        <v>114.26608868385154</v>
      </c>
      <c r="U17" s="207">
        <f>PPA!U$3</f>
        <v>125.09759386755616</v>
      </c>
      <c r="V17" s="207">
        <f>PPA!V$3</f>
        <v>133.00501153172524</v>
      </c>
      <c r="W17" s="207">
        <f>PPA!W$3</f>
        <v>137.44698294251975</v>
      </c>
    </row>
    <row r="18" spans="1:23" ht="12" customHeight="1" x14ac:dyDescent="0.25">
      <c r="A18" s="14" t="s">
        <v>52</v>
      </c>
      <c r="B18" s="206">
        <f>PPA!B$5</f>
        <v>0</v>
      </c>
      <c r="C18" s="206">
        <f>PPA!C$5</f>
        <v>0</v>
      </c>
      <c r="D18" s="206">
        <f>PPA!D$5</f>
        <v>0</v>
      </c>
      <c r="E18" s="206">
        <f>PPA!E$5</f>
        <v>0</v>
      </c>
      <c r="F18" s="206">
        <f>PPA!F$5</f>
        <v>0</v>
      </c>
      <c r="G18" s="206">
        <f>PPA!G$5</f>
        <v>0</v>
      </c>
      <c r="H18" s="206">
        <f>PPA!H$5</f>
        <v>0</v>
      </c>
      <c r="I18" s="206">
        <f>PPA!I$5</f>
        <v>0</v>
      </c>
      <c r="J18" s="206">
        <f>PPA!J$5</f>
        <v>0</v>
      </c>
      <c r="K18" s="206">
        <f>PPA!K$5</f>
        <v>0</v>
      </c>
      <c r="L18" s="206">
        <f>PPA!L$5</f>
        <v>0</v>
      </c>
      <c r="M18" s="206">
        <f>PPA!M$5</f>
        <v>0</v>
      </c>
      <c r="N18" s="206">
        <f>PPA!N$5</f>
        <v>0</v>
      </c>
      <c r="O18" s="206">
        <f>PPA!O$5</f>
        <v>0</v>
      </c>
      <c r="P18" s="206">
        <f>PPA!P$5</f>
        <v>0</v>
      </c>
      <c r="Q18" s="206">
        <f>PPA!Q$5</f>
        <v>0</v>
      </c>
      <c r="R18" s="206">
        <f>PPA!R$5</f>
        <v>0</v>
      </c>
      <c r="S18" s="206">
        <f>PPA!S$5</f>
        <v>0</v>
      </c>
      <c r="T18" s="206">
        <f>PPA!T$5</f>
        <v>0</v>
      </c>
      <c r="U18" s="206">
        <f>PPA!U$5</f>
        <v>0</v>
      </c>
      <c r="V18" s="206">
        <f>PPA!V$5</f>
        <v>0</v>
      </c>
      <c r="W18" s="206">
        <f>PPA!W$5</f>
        <v>0</v>
      </c>
    </row>
    <row r="19" spans="1:23" ht="12" customHeight="1" x14ac:dyDescent="0.25">
      <c r="A19" s="14" t="s">
        <v>59</v>
      </c>
      <c r="B19" s="206">
        <f>PPA!B$6</f>
        <v>44.0149423420497</v>
      </c>
      <c r="C19" s="206">
        <f>PPA!C$6</f>
        <v>38.005954266168366</v>
      </c>
      <c r="D19" s="206">
        <f>PPA!D$6</f>
        <v>45.615734303969496</v>
      </c>
      <c r="E19" s="206">
        <f>PPA!E$6</f>
        <v>48.618893796558773</v>
      </c>
      <c r="F19" s="206">
        <f>PPA!F$6</f>
        <v>44.200481896950649</v>
      </c>
      <c r="G19" s="206">
        <f>PPA!G$6</f>
        <v>47.541655907772217</v>
      </c>
      <c r="H19" s="206">
        <f>PPA!H$6</f>
        <v>45.22443469456632</v>
      </c>
      <c r="I19" s="206">
        <f>PPA!I$6</f>
        <v>32.276798677656423</v>
      </c>
      <c r="J19" s="206">
        <f>PPA!J$6</f>
        <v>36.746569481218977</v>
      </c>
      <c r="K19" s="206">
        <f>PPA!K$6</f>
        <v>33.484454468045932</v>
      </c>
      <c r="L19" s="206">
        <f>PPA!L$6</f>
        <v>40.762135470045649</v>
      </c>
      <c r="M19" s="206">
        <f>PPA!M$6</f>
        <v>39.797631768323257</v>
      </c>
      <c r="N19" s="206">
        <f>PPA!N$6</f>
        <v>43.061061827817859</v>
      </c>
      <c r="O19" s="206">
        <f>PPA!O$6</f>
        <v>42.215226101888952</v>
      </c>
      <c r="P19" s="206">
        <f>PPA!P$6</f>
        <v>40.592551016317202</v>
      </c>
      <c r="Q19" s="206">
        <f>PPA!Q$6</f>
        <v>36.299999999999997</v>
      </c>
      <c r="R19" s="206">
        <f>PPA!R$6</f>
        <v>36.02941906283808</v>
      </c>
      <c r="S19" s="206">
        <f>PPA!S$6</f>
        <v>34.999421497165343</v>
      </c>
      <c r="T19" s="206">
        <f>PPA!T$6</f>
        <v>35.551512563700328</v>
      </c>
      <c r="U19" s="206">
        <f>PPA!U$6</f>
        <v>34.867627226914607</v>
      </c>
      <c r="V19" s="206">
        <f>PPA!V$6</f>
        <v>36.155860370749302</v>
      </c>
      <c r="W19" s="206">
        <f>PPA!W$6</f>
        <v>37.728904021349038</v>
      </c>
    </row>
    <row r="20" spans="1:23" ht="12" customHeight="1" x14ac:dyDescent="0.25">
      <c r="A20" s="14" t="s">
        <v>60</v>
      </c>
      <c r="B20" s="206">
        <f>PPA!B$7</f>
        <v>56.845866493422207</v>
      </c>
      <c r="C20" s="206">
        <f>PPA!C$7</f>
        <v>54.000126686514257</v>
      </c>
      <c r="D20" s="206">
        <f>PPA!D$7</f>
        <v>60.144033243247428</v>
      </c>
      <c r="E20" s="206">
        <f>PPA!E$7</f>
        <v>69.055310172061525</v>
      </c>
      <c r="F20" s="206">
        <f>PPA!F$7</f>
        <v>69.093172062742426</v>
      </c>
      <c r="G20" s="206">
        <f>PPA!G$7</f>
        <v>74.88190531160285</v>
      </c>
      <c r="H20" s="206">
        <f>PPA!H$7</f>
        <v>99.088761390482631</v>
      </c>
      <c r="I20" s="206">
        <f>PPA!I$7</f>
        <v>84.433424914561442</v>
      </c>
      <c r="J20" s="206">
        <f>PPA!J$7</f>
        <v>80.238399661730199</v>
      </c>
      <c r="K20" s="206">
        <f>PPA!K$7</f>
        <v>58.56902860561987</v>
      </c>
      <c r="L20" s="206">
        <f>PPA!L$7</f>
        <v>56.950526413863862</v>
      </c>
      <c r="M20" s="206">
        <f>PPA!M$7</f>
        <v>54.081165361885759</v>
      </c>
      <c r="N20" s="206">
        <f>PPA!N$7</f>
        <v>57.759789663274887</v>
      </c>
      <c r="O20" s="206">
        <f>PPA!O$7</f>
        <v>70.835718374355963</v>
      </c>
      <c r="P20" s="206">
        <f>PPA!P$7</f>
        <v>69.157679509281138</v>
      </c>
      <c r="Q20" s="206">
        <f>PPA!Q$7</f>
        <v>72.600000000000094</v>
      </c>
      <c r="R20" s="206">
        <f>PPA!R$7</f>
        <v>68.882690990660194</v>
      </c>
      <c r="S20" s="206">
        <f>PPA!S$7</f>
        <v>77.905048401403889</v>
      </c>
      <c r="T20" s="206">
        <f>PPA!T$7</f>
        <v>78.714576120151207</v>
      </c>
      <c r="U20" s="206">
        <f>PPA!U$7</f>
        <v>90.22996664064155</v>
      </c>
      <c r="V20" s="206">
        <f>PPA!V$7</f>
        <v>96.849151160975936</v>
      </c>
      <c r="W20" s="206">
        <f>PPA!W$7</f>
        <v>99.718078921170715</v>
      </c>
    </row>
    <row r="21" spans="1:23" ht="12" customHeight="1" x14ac:dyDescent="0.25">
      <c r="A21" s="15" t="s">
        <v>61</v>
      </c>
      <c r="B21" s="208">
        <f>FBT!B$3</f>
        <v>617.83336040279357</v>
      </c>
      <c r="C21" s="208">
        <f>FBT!C$3</f>
        <v>621.39735225185279</v>
      </c>
      <c r="D21" s="208">
        <f>FBT!D$3</f>
        <v>666.1146954524861</v>
      </c>
      <c r="E21" s="208">
        <f>FBT!E$3</f>
        <v>549.14628518689426</v>
      </c>
      <c r="F21" s="208">
        <f>FBT!F$3</f>
        <v>596.62672134548188</v>
      </c>
      <c r="G21" s="208">
        <f>FBT!G$3</f>
        <v>607.40920758843811</v>
      </c>
      <c r="H21" s="208">
        <f>FBT!H$3</f>
        <v>605.06243671954098</v>
      </c>
      <c r="I21" s="208">
        <f>FBT!I$3</f>
        <v>590.14049900600867</v>
      </c>
      <c r="J21" s="208">
        <f>FBT!J$3</f>
        <v>561.97082423058737</v>
      </c>
      <c r="K21" s="208">
        <f>FBT!K$3</f>
        <v>581.89307987940992</v>
      </c>
      <c r="L21" s="208">
        <f>FBT!L$3</f>
        <v>584.99487561725516</v>
      </c>
      <c r="M21" s="208">
        <f>FBT!M$3</f>
        <v>513.33493250757795</v>
      </c>
      <c r="N21" s="208">
        <f>FBT!N$3</f>
        <v>551.8233668367717</v>
      </c>
      <c r="O21" s="208">
        <f>FBT!O$3</f>
        <v>570.16109248507644</v>
      </c>
      <c r="P21" s="208">
        <f>FBT!P$3</f>
        <v>541.13378502986802</v>
      </c>
      <c r="Q21" s="208">
        <f>FBT!Q$3</f>
        <v>534.9</v>
      </c>
      <c r="R21" s="208">
        <f>FBT!R$3</f>
        <v>519.49856577105936</v>
      </c>
      <c r="S21" s="208">
        <f>FBT!S$3</f>
        <v>524.7984881792587</v>
      </c>
      <c r="T21" s="208">
        <f>FBT!T$3</f>
        <v>556.01451764116177</v>
      </c>
      <c r="U21" s="208">
        <f>FBT!U$3</f>
        <v>542.71062531052598</v>
      </c>
      <c r="V21" s="208">
        <f>FBT!V$3</f>
        <v>546.84655001994213</v>
      </c>
      <c r="W21" s="208">
        <f>FBT!W$3</f>
        <v>514.23408651714533</v>
      </c>
    </row>
    <row r="22" spans="1:23" ht="12" customHeight="1" x14ac:dyDescent="0.25">
      <c r="A22" s="12" t="s">
        <v>62</v>
      </c>
      <c r="B22" s="206">
        <f>TRE!B$3</f>
        <v>38.655189215527052</v>
      </c>
      <c r="C22" s="206">
        <f>TRE!C$3</f>
        <v>48.140875403813261</v>
      </c>
      <c r="D22" s="206">
        <f>TRE!D$3</f>
        <v>47.021698717448011</v>
      </c>
      <c r="E22" s="206">
        <f>TRE!E$3</f>
        <v>43.01536027424352</v>
      </c>
      <c r="F22" s="206">
        <f>TRE!F$3</f>
        <v>44.99832453046961</v>
      </c>
      <c r="G22" s="206">
        <f>TRE!G$3</f>
        <v>47.845436456703673</v>
      </c>
      <c r="H22" s="206">
        <f>TRE!H$3</f>
        <v>68.849139385757681</v>
      </c>
      <c r="I22" s="206">
        <f>TRE!I$3</f>
        <v>61.649802318568653</v>
      </c>
      <c r="J22" s="206">
        <f>TRE!J$3</f>
        <v>72.6877346998359</v>
      </c>
      <c r="K22" s="206">
        <f>TRE!K$3</f>
        <v>44.530872436885844</v>
      </c>
      <c r="L22" s="206">
        <f>TRE!L$3</f>
        <v>56.950526413863777</v>
      </c>
      <c r="M22" s="206">
        <f>TRE!M$3</f>
        <v>71.308633360228541</v>
      </c>
      <c r="N22" s="206">
        <f>TRE!N$3</f>
        <v>76.495492045089904</v>
      </c>
      <c r="O22" s="206">
        <f>TRE!O$3</f>
        <v>77.684193310982096</v>
      </c>
      <c r="P22" s="206">
        <f>TRE!P$3</f>
        <v>88.501784067674294</v>
      </c>
      <c r="Q22" s="206">
        <f>TRE!Q$3</f>
        <v>81.400000000000006</v>
      </c>
      <c r="R22" s="206">
        <f>TRE!R$3</f>
        <v>90.222429554049086</v>
      </c>
      <c r="S22" s="206">
        <f>TRE!S$3</f>
        <v>93.813876354660806</v>
      </c>
      <c r="T22" s="206">
        <f>TRE!T$3</f>
        <v>97.093687053865651</v>
      </c>
      <c r="U22" s="206">
        <f>TRE!U$3</f>
        <v>83.575839307260978</v>
      </c>
      <c r="V22" s="206">
        <f>TRE!V$3</f>
        <v>83.670036589383869</v>
      </c>
      <c r="W22" s="206">
        <f>TRE!W$3</f>
        <v>94.196775893656351</v>
      </c>
    </row>
    <row r="23" spans="1:23" ht="12" customHeight="1" x14ac:dyDescent="0.25">
      <c r="A23" s="12" t="s">
        <v>63</v>
      </c>
      <c r="B23" s="206">
        <f>MAE!B$3</f>
        <v>175.24768556114989</v>
      </c>
      <c r="C23" s="206">
        <f>MAE!C$3</f>
        <v>189.23798061696331</v>
      </c>
      <c r="D23" s="206">
        <f>MAE!D$3</f>
        <v>187.93057660162779</v>
      </c>
      <c r="E23" s="206">
        <f>MAE!E$3</f>
        <v>222.16362317885159</v>
      </c>
      <c r="F23" s="206">
        <f>MAE!F$3</f>
        <v>232.33177488072249</v>
      </c>
      <c r="G23" s="206">
        <f>MAE!G$3</f>
        <v>266.41554141288327</v>
      </c>
      <c r="H23" s="206">
        <f>MAE!H$3</f>
        <v>303.34120823489712</v>
      </c>
      <c r="I23" s="206">
        <f>MAE!I$3</f>
        <v>386.7631620094262</v>
      </c>
      <c r="J23" s="206">
        <f>MAE!J$3</f>
        <v>376.82851936493881</v>
      </c>
      <c r="K23" s="206">
        <f>MAE!K$3</f>
        <v>289.85340482820521</v>
      </c>
      <c r="L23" s="206">
        <f>MAE!L$3</f>
        <v>294.65200782633002</v>
      </c>
      <c r="M23" s="206">
        <f>MAE!M$3</f>
        <v>380.31271125455231</v>
      </c>
      <c r="N23" s="206">
        <f>MAE!N$3</f>
        <v>408.04496568571642</v>
      </c>
      <c r="O23" s="206">
        <f>MAE!O$3</f>
        <v>412.8514187586884</v>
      </c>
      <c r="P23" s="206">
        <f>MAE!P$3</f>
        <v>412.64767670288251</v>
      </c>
      <c r="Q23" s="206">
        <f>MAE!Q$3</f>
        <v>499.4</v>
      </c>
      <c r="R23" s="206">
        <f>MAE!R$3</f>
        <v>506.59546803505668</v>
      </c>
      <c r="S23" s="206">
        <f>MAE!S$3</f>
        <v>557.67673261598986</v>
      </c>
      <c r="T23" s="206">
        <f>MAE!T$3</f>
        <v>555.64322247078371</v>
      </c>
      <c r="U23" s="206">
        <f>MAE!U$3</f>
        <v>588.75718645751999</v>
      </c>
      <c r="V23" s="206">
        <f>MAE!V$3</f>
        <v>614.9097404061248</v>
      </c>
      <c r="W23" s="206">
        <f>MAE!W$3</f>
        <v>704.80269707287277</v>
      </c>
    </row>
    <row r="24" spans="1:23" ht="12" customHeight="1" x14ac:dyDescent="0.25">
      <c r="A24" s="12" t="s">
        <v>64</v>
      </c>
      <c r="B24" s="206">
        <f>TEL!B$3</f>
        <v>234.04255319148939</v>
      </c>
      <c r="C24" s="206">
        <f>TEL!C$3</f>
        <v>250.99765629948689</v>
      </c>
      <c r="D24" s="206">
        <f>TEL!D$3</f>
        <v>238.38907721868989</v>
      </c>
      <c r="E24" s="206">
        <f>TEL!E$3</f>
        <v>229.2504449864856</v>
      </c>
      <c r="F24" s="206">
        <f>TEL!F$3</f>
        <v>230.25738403357329</v>
      </c>
      <c r="G24" s="206">
        <f>TEL!G$3</f>
        <v>246.9735862812704</v>
      </c>
      <c r="H24" s="206">
        <f>TEL!H$3</f>
        <v>241.24198447519399</v>
      </c>
      <c r="I24" s="206">
        <f>TEL!I$3</f>
        <v>172.10569813933751</v>
      </c>
      <c r="J24" s="206">
        <f>TEL!J$3</f>
        <v>153.63086309134289</v>
      </c>
      <c r="K24" s="206">
        <f>TEL!K$3</f>
        <v>123.9270015879226</v>
      </c>
      <c r="L24" s="206">
        <f>TEL!L$3</f>
        <v>147.20954066896491</v>
      </c>
      <c r="M24" s="206">
        <f>TEL!M$3</f>
        <v>154.2839697319929</v>
      </c>
      <c r="N24" s="206">
        <f>TEL!N$3</f>
        <v>135.29040338691809</v>
      </c>
      <c r="O24" s="206">
        <f>TEL!O$3</f>
        <v>137.5827949955025</v>
      </c>
      <c r="P24" s="206">
        <f>TEL!P$3</f>
        <v>128.29250691576789</v>
      </c>
      <c r="Q24" s="206">
        <f>TEL!Q$3</f>
        <v>115.2</v>
      </c>
      <c r="R24" s="206">
        <f>TEL!R$3</f>
        <v>120.5943365326399</v>
      </c>
      <c r="S24" s="206">
        <f>TEL!S$3</f>
        <v>131.51297774692429</v>
      </c>
      <c r="T24" s="206">
        <f>TEL!T$3</f>
        <v>137.47203683248091</v>
      </c>
      <c r="U24" s="206">
        <f>TEL!U$3</f>
        <v>123.14571651643131</v>
      </c>
      <c r="V24" s="206">
        <f>TEL!V$3</f>
        <v>120.6062392702932</v>
      </c>
      <c r="W24" s="206">
        <f>TEL!W$3</f>
        <v>116.53295632314681</v>
      </c>
    </row>
    <row r="25" spans="1:23" ht="12" customHeight="1" x14ac:dyDescent="0.25">
      <c r="A25" s="12" t="s">
        <v>65</v>
      </c>
      <c r="B25" s="206">
        <f>WWP!B$3</f>
        <v>376.80688647068382</v>
      </c>
      <c r="C25" s="206">
        <f>WWP!C$3</f>
        <v>386.71058465826309</v>
      </c>
      <c r="D25" s="206">
        <f>WWP!D$3</f>
        <v>467.09262181119459</v>
      </c>
      <c r="E25" s="206">
        <f>WWP!E$3</f>
        <v>443.99762673874341</v>
      </c>
      <c r="F25" s="206">
        <f>WWP!F$3</f>
        <v>469.76974261596638</v>
      </c>
      <c r="G25" s="206">
        <f>WWP!G$3</f>
        <v>491.51692817108932</v>
      </c>
      <c r="H25" s="206">
        <f>WWP!H$3</f>
        <v>429.56463044211938</v>
      </c>
      <c r="I25" s="206">
        <f>WWP!I$3</f>
        <v>533.85154906296771</v>
      </c>
      <c r="J25" s="206">
        <f>WWP!J$3</f>
        <v>384.78188645813412</v>
      </c>
      <c r="K25" s="206">
        <f>WWP!K$3</f>
        <v>347.38683174924631</v>
      </c>
      <c r="L25" s="206">
        <f>WWP!L$3</f>
        <v>538.06018820460258</v>
      </c>
      <c r="M25" s="206">
        <f>WWP!M$3</f>
        <v>549.20731840286112</v>
      </c>
      <c r="N25" s="206">
        <f>WWP!N$3</f>
        <v>552.13390334033761</v>
      </c>
      <c r="O25" s="206">
        <f>WWP!O$3</f>
        <v>532.54558835554838</v>
      </c>
      <c r="P25" s="206">
        <f>WWP!P$3</f>
        <v>566.69205789199373</v>
      </c>
      <c r="Q25" s="206">
        <f>WWP!Q$3</f>
        <v>569.79999999999995</v>
      </c>
      <c r="R25" s="206">
        <f>WWP!R$3</f>
        <v>569.02661015771548</v>
      </c>
      <c r="S25" s="206">
        <f>WWP!S$3</f>
        <v>616.4911874734853</v>
      </c>
      <c r="T25" s="206">
        <f>WWP!T$3</f>
        <v>700.355515125637</v>
      </c>
      <c r="U25" s="206">
        <f>WWP!U$3</f>
        <v>686.26233231599122</v>
      </c>
      <c r="V25" s="206">
        <f>WWP!V$3</f>
        <v>673.78223247264464</v>
      </c>
      <c r="W25" s="206">
        <f>WWP!W$3</f>
        <v>1051.306290102646</v>
      </c>
    </row>
    <row r="26" spans="1:23" ht="12" customHeight="1" x14ac:dyDescent="0.25">
      <c r="A26" s="16" t="s">
        <v>66</v>
      </c>
      <c r="B26" s="209">
        <f>OIS!B$3</f>
        <v>1007.14633750203</v>
      </c>
      <c r="C26" s="209">
        <f>OIS!C$3</f>
        <v>966.45974536010635</v>
      </c>
      <c r="D26" s="209">
        <f>OIS!D$3</f>
        <v>1071.0324465342981</v>
      </c>
      <c r="E26" s="209">
        <f>OIS!E$3</f>
        <v>1174.7643219724439</v>
      </c>
      <c r="F26" s="209">
        <f>OIS!F$3</f>
        <v>1344.0457004260479</v>
      </c>
      <c r="G26" s="209">
        <f>OIS!G$3</f>
        <v>1540.3192733569269</v>
      </c>
      <c r="H26" s="209">
        <f>OIS!H$3</f>
        <v>2053.3243334458321</v>
      </c>
      <c r="I26" s="209">
        <f>OIS!I$3</f>
        <v>2585.8294802206879</v>
      </c>
      <c r="J26" s="209">
        <f>OIS!J$3</f>
        <v>2524.338310060506</v>
      </c>
      <c r="K26" s="209">
        <f>OIS!K$3</f>
        <v>1807.0098727360601</v>
      </c>
      <c r="L26" s="209">
        <f>OIS!L$3</f>
        <v>1172.7848690953131</v>
      </c>
      <c r="M26" s="209">
        <f>OIS!M$3</f>
        <v>1329.4589702771659</v>
      </c>
      <c r="N26" s="209">
        <f>OIS!N$3</f>
        <v>1503.824774602255</v>
      </c>
      <c r="O26" s="209">
        <f>OIS!O$3</f>
        <v>1576.171395862295</v>
      </c>
      <c r="P26" s="209">
        <f>OIS!P$3</f>
        <v>1578.198292106001</v>
      </c>
      <c r="Q26" s="209">
        <f>OIS!Q$3</f>
        <v>1612.1</v>
      </c>
      <c r="R26" s="209">
        <f>OIS!R$3</f>
        <v>1483.161457454516</v>
      </c>
      <c r="S26" s="209">
        <f>OIS!S$3</f>
        <v>1651.914844382738</v>
      </c>
      <c r="T26" s="209">
        <f>OIS!T$3</f>
        <v>1828.81436169719</v>
      </c>
      <c r="U26" s="209">
        <f>OIS!U$3</f>
        <v>1864.841365604372</v>
      </c>
      <c r="V26" s="209">
        <f>OIS!V$3</f>
        <v>1805.2785822047269</v>
      </c>
      <c r="W26" s="209">
        <f>OIS!W$3</f>
        <v>1701.0632691133289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576.54488392089422</v>
      </c>
      <c r="C29" s="210">
        <f>ISI!C25+NFM!C43+CHI!C32+NMM!C31+PPA!C32+FBT!C12+TRE!C12+MAE!C12+TEL!C12+WWP!C12+OIS!C12</f>
        <v>612.78503869303518</v>
      </c>
      <c r="D29" s="210">
        <f>ISI!D25+NFM!D43+CHI!D32+NMM!D31+PPA!D32+FBT!D12+TRE!D12+MAE!D12+TEL!D12+WWP!D12+OIS!D12</f>
        <v>621.91719690455727</v>
      </c>
      <c r="E29" s="210">
        <f>ISI!E25+NFM!E43+CHI!E32+NMM!E31+PPA!E32+FBT!E12+TRE!E12+MAE!E12+TEL!E12+WWP!E12+OIS!E12</f>
        <v>626.3824591573516</v>
      </c>
      <c r="F29" s="210">
        <f>ISI!F25+NFM!F43+CHI!F32+NMM!F31+PPA!F32+FBT!F12+TRE!F12+MAE!F12+TEL!F12+WWP!F12+OIS!F12</f>
        <v>667.15657781599293</v>
      </c>
      <c r="G29" s="210">
        <f>ISI!G25+NFM!G43+CHI!G32+NMM!G31+PPA!G32+FBT!G12+TRE!G12+MAE!G12+TEL!G12+WWP!G12+OIS!G12</f>
        <v>698.62674118658617</v>
      </c>
      <c r="H29" s="210">
        <f>ISI!H25+NFM!H43+CHI!H32+NMM!H31+PPA!H32+FBT!H12+TRE!H12+MAE!H12+TEL!H12+WWP!H12+OIS!H12</f>
        <v>741.13104041272538</v>
      </c>
      <c r="I29" s="210">
        <f>ISI!I25+NFM!I43+CHI!I32+NMM!I31+PPA!I32+FBT!I12+TRE!I12+MAE!I12+TEL!I12+WWP!I12+OIS!I12</f>
        <v>722.7750644883921</v>
      </c>
      <c r="J29" s="210">
        <f>ISI!J25+NFM!J43+CHI!J32+NMM!J31+PPA!J32+FBT!J12+TRE!J12+MAE!J12+TEL!J12+WWP!J12+OIS!J12</f>
        <v>679.17592433361995</v>
      </c>
      <c r="K29" s="210">
        <f>ISI!K25+NFM!K43+CHI!K32+NMM!K31+PPA!K32+FBT!K12+TRE!K12+MAE!K12+TEL!K12+WWP!K12+OIS!K12</f>
        <v>651.71547721410161</v>
      </c>
      <c r="L29" s="210">
        <f>ISI!L25+NFM!L43+CHI!L32+NMM!L31+PPA!L32+FBT!L12+TRE!L12+MAE!L12+TEL!L12+WWP!L12+OIS!L12</f>
        <v>773.84711951848647</v>
      </c>
      <c r="M29" s="210">
        <f>ISI!M25+NFM!M43+CHI!M32+NMM!M31+PPA!M32+FBT!M12+TRE!M12+MAE!M12+TEL!M12+WWP!M12+OIS!M12</f>
        <v>747.75494411006014</v>
      </c>
      <c r="N29" s="210">
        <f>ISI!N25+NFM!N43+CHI!N32+NMM!N31+PPA!N32+FBT!N12+TRE!N12+MAE!N12+TEL!N12+WWP!N12+OIS!N12</f>
        <v>827.43542562338769</v>
      </c>
      <c r="O29" s="210">
        <f>ISI!O25+NFM!O43+CHI!O32+NMM!O31+PPA!O32+FBT!O12+TRE!O12+MAE!O12+TEL!O12+WWP!O12+OIS!O12</f>
        <v>767.64299226139292</v>
      </c>
      <c r="P29" s="210">
        <f>ISI!P25+NFM!P43+CHI!P32+NMM!P31+PPA!P32+FBT!P12+TRE!P12+MAE!P12+TEL!P12+WWP!P12+OIS!P12</f>
        <v>791.15864144453997</v>
      </c>
      <c r="Q29" s="210">
        <f>ISI!Q25+NFM!Q43+CHI!Q32+NMM!Q31+PPA!Q32+FBT!Q12+TRE!Q12+MAE!Q12+TEL!Q12+WWP!Q12+OIS!Q12</f>
        <v>787.77996560619056</v>
      </c>
      <c r="R29" s="210">
        <f>ISI!R25+NFM!R43+CHI!R32+NMM!R31+PPA!R32+FBT!R12+TRE!R12+MAE!R12+TEL!R12+WWP!R12+OIS!R12</f>
        <v>748.95356835769553</v>
      </c>
      <c r="S29" s="210">
        <f>ISI!S25+NFM!S43+CHI!S32+NMM!S31+PPA!S32+FBT!S12+TRE!S12+MAE!S12+TEL!S12+WWP!S12+OIS!S12</f>
        <v>793.35614789337922</v>
      </c>
      <c r="T29" s="210">
        <f>ISI!T25+NFM!T43+CHI!T32+NMM!T31+PPA!T32+FBT!T12+TRE!T12+MAE!T12+TEL!T12+WWP!T12+OIS!T12</f>
        <v>897.89226139294908</v>
      </c>
      <c r="U29" s="210">
        <f>ISI!U25+NFM!U43+CHI!U32+NMM!U31+PPA!U32+FBT!U12+TRE!U12+MAE!U12+TEL!U12+WWP!U12+OIS!U12</f>
        <v>852.75838349097182</v>
      </c>
      <c r="V29" s="210">
        <f>ISI!V25+NFM!V43+CHI!V32+NMM!V31+PPA!V32+FBT!V12+TRE!V12+MAE!V12+TEL!V12+WWP!V12+OIS!V12</f>
        <v>870.9233018056749</v>
      </c>
      <c r="W29" s="210">
        <f>ISI!W25+NFM!W43+CHI!W32+NMM!W31+PPA!W32+FBT!W12+TRE!W12+MAE!W12+TEL!W12+WWP!W12+OIS!W12</f>
        <v>894.16208082545131</v>
      </c>
    </row>
    <row r="30" spans="1:23" ht="12" customHeight="1" x14ac:dyDescent="0.25">
      <c r="A30" s="17" t="s">
        <v>30</v>
      </c>
      <c r="B30" s="211">
        <f t="shared" ref="B30:W30" si="0">B31+B32</f>
        <v>12.366380051590713</v>
      </c>
      <c r="C30" s="211">
        <f t="shared" si="0"/>
        <v>12.366380051590713</v>
      </c>
      <c r="D30" s="211">
        <f t="shared" si="0"/>
        <v>11.836887360275149</v>
      </c>
      <c r="E30" s="211">
        <f t="shared" si="0"/>
        <v>9.4754084264832308</v>
      </c>
      <c r="F30" s="211">
        <f t="shared" si="0"/>
        <v>9.7290627687016329</v>
      </c>
      <c r="G30" s="211">
        <f t="shared" si="0"/>
        <v>26.397850386930344</v>
      </c>
      <c r="H30" s="211">
        <f t="shared" si="0"/>
        <v>35.777987962166804</v>
      </c>
      <c r="I30" s="211">
        <f t="shared" si="0"/>
        <v>49.528460877042129</v>
      </c>
      <c r="J30" s="211">
        <f t="shared" si="0"/>
        <v>50.794582975064479</v>
      </c>
      <c r="K30" s="211">
        <f t="shared" si="0"/>
        <v>35.764488392089412</v>
      </c>
      <c r="L30" s="211">
        <f t="shared" si="0"/>
        <v>46.623645743766119</v>
      </c>
      <c r="M30" s="211">
        <f t="shared" si="0"/>
        <v>55.151074806534822</v>
      </c>
      <c r="N30" s="211">
        <f t="shared" si="0"/>
        <v>52.773860705073076</v>
      </c>
      <c r="O30" s="211">
        <f t="shared" si="0"/>
        <v>35.170679277730009</v>
      </c>
      <c r="P30" s="211">
        <f t="shared" si="0"/>
        <v>32.220722269991398</v>
      </c>
      <c r="Q30" s="211">
        <f t="shared" si="0"/>
        <v>24.225537403267403</v>
      </c>
      <c r="R30" s="211">
        <f t="shared" si="0"/>
        <v>18.282975064488397</v>
      </c>
      <c r="S30" s="211">
        <f t="shared" si="0"/>
        <v>23.291659501289757</v>
      </c>
      <c r="T30" s="211">
        <f t="shared" si="0"/>
        <v>32.028546861564912</v>
      </c>
      <c r="U30" s="211">
        <f t="shared" si="0"/>
        <v>29.322957867583828</v>
      </c>
      <c r="V30" s="211">
        <f t="shared" si="0"/>
        <v>19.395098882201196</v>
      </c>
      <c r="W30" s="211">
        <f t="shared" si="0"/>
        <v>13.282201203783321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12.366380051590713</v>
      </c>
      <c r="C31" s="206">
        <f>ISI!C27+NFM!C44+CHI!C33+NMM!C32+PPA!C33+FBT!C13+TRE!C13+MAE!C13+TEL!C13+WWP!C13+OIS!C13</f>
        <v>12.366380051590713</v>
      </c>
      <c r="D31" s="206">
        <f>ISI!D27+NFM!D44+CHI!D33+NMM!D32+PPA!D33+FBT!D13+TRE!D13+MAE!D13+TEL!D13+WWP!D13+OIS!D13</f>
        <v>11.836887360275149</v>
      </c>
      <c r="E31" s="206">
        <f>ISI!E27+NFM!E44+CHI!E33+NMM!E32+PPA!E33+FBT!E13+TRE!E13+MAE!E13+TEL!E13+WWP!E13+OIS!E13</f>
        <v>9.4754084264832308</v>
      </c>
      <c r="F31" s="206">
        <f>ISI!F27+NFM!F44+CHI!F33+NMM!F32+PPA!F33+FBT!F13+TRE!F13+MAE!F13+TEL!F13+WWP!F13+OIS!F13</f>
        <v>9.7290627687016329</v>
      </c>
      <c r="G31" s="206">
        <f>ISI!G27+NFM!G44+CHI!G33+NMM!G32+PPA!G33+FBT!G13+TRE!G13+MAE!G13+TEL!G13+WWP!G13+OIS!G13</f>
        <v>26.397850386930344</v>
      </c>
      <c r="H31" s="206">
        <f>ISI!H27+NFM!H44+CHI!H33+NMM!H32+PPA!H33+FBT!H13+TRE!H13+MAE!H13+TEL!H13+WWP!H13+OIS!H13</f>
        <v>35.777987962166804</v>
      </c>
      <c r="I31" s="206">
        <f>ISI!I27+NFM!I44+CHI!I33+NMM!I32+PPA!I33+FBT!I13+TRE!I13+MAE!I13+TEL!I13+WWP!I13+OIS!I13</f>
        <v>49.528460877042129</v>
      </c>
      <c r="J31" s="206">
        <f>ISI!J27+NFM!J44+CHI!J33+NMM!J32+PPA!J33+FBT!J13+TRE!J13+MAE!J13+TEL!J13+WWP!J13+OIS!J13</f>
        <v>50.794582975064479</v>
      </c>
      <c r="K31" s="206">
        <f>ISI!K27+NFM!K44+CHI!K33+NMM!K32+PPA!K33+FBT!K13+TRE!K13+MAE!K13+TEL!K13+WWP!K13+OIS!K13</f>
        <v>35.764488392089412</v>
      </c>
      <c r="L31" s="206">
        <f>ISI!L27+NFM!L44+CHI!L33+NMM!L32+PPA!L33+FBT!L13+TRE!L13+MAE!L13+TEL!L13+WWP!L13+OIS!L13</f>
        <v>46.623645743766119</v>
      </c>
      <c r="M31" s="206">
        <f>ISI!M27+NFM!M44+CHI!M33+NMM!M32+PPA!M33+FBT!M13+TRE!M13+MAE!M13+TEL!M13+WWP!M13+OIS!M13</f>
        <v>55.151074806534822</v>
      </c>
      <c r="N31" s="206">
        <f>ISI!N27+NFM!N44+CHI!N33+NMM!N32+PPA!N33+FBT!N13+TRE!N13+MAE!N13+TEL!N13+WWP!N13+OIS!N13</f>
        <v>52.773860705073076</v>
      </c>
      <c r="O31" s="206">
        <f>ISI!O27+NFM!O44+CHI!O33+NMM!O32+PPA!O33+FBT!O13+TRE!O13+MAE!O13+TEL!O13+WWP!O13+OIS!O13</f>
        <v>35.170679277730009</v>
      </c>
      <c r="P31" s="206">
        <f>ISI!P27+NFM!P44+CHI!P33+NMM!P32+PPA!P33+FBT!P13+TRE!P13+MAE!P13+TEL!P13+WWP!P13+OIS!P13</f>
        <v>32.220722269991398</v>
      </c>
      <c r="Q31" s="206">
        <f>ISI!Q27+NFM!Q44+CHI!Q33+NMM!Q32+PPA!Q33+FBT!Q13+TRE!Q13+MAE!Q13+TEL!Q13+WWP!Q13+OIS!Q13</f>
        <v>24.225537403267403</v>
      </c>
      <c r="R31" s="206">
        <f>ISI!R27+NFM!R44+CHI!R33+NMM!R32+PPA!R33+FBT!R13+TRE!R13+MAE!R13+TEL!R13+WWP!R13+OIS!R13</f>
        <v>18.282975064488397</v>
      </c>
      <c r="S31" s="206">
        <f>ISI!S27+NFM!S44+CHI!S33+NMM!S32+PPA!S33+FBT!S13+TRE!S13+MAE!S13+TEL!S13+WWP!S13+OIS!S13</f>
        <v>23.291659501289757</v>
      </c>
      <c r="T31" s="206">
        <f>ISI!T27+NFM!T44+CHI!T33+NMM!T32+PPA!T33+FBT!T13+TRE!T13+MAE!T13+TEL!T13+WWP!T13+OIS!T13</f>
        <v>32.028546861564912</v>
      </c>
      <c r="U31" s="206">
        <f>ISI!U27+NFM!U44+CHI!U33+NMM!U32+PPA!U33+FBT!U13+TRE!U13+MAE!U13+TEL!U13+WWP!U13+OIS!U13</f>
        <v>29.322957867583828</v>
      </c>
      <c r="V31" s="206">
        <f>ISI!V27+NFM!V44+CHI!V33+NMM!V32+PPA!V33+FBT!V13+TRE!V13+MAE!V13+TEL!V13+WWP!V13+OIS!V13</f>
        <v>19.395098882201196</v>
      </c>
      <c r="W31" s="206">
        <f>ISI!W27+NFM!W44+CHI!W33+NMM!W32+PPA!W33+FBT!W13+TRE!W13+MAE!W13+TEL!W13+WWP!W13+OIS!W13</f>
        <v>13.282201203783321</v>
      </c>
    </row>
    <row r="32" spans="1:23" ht="12" customHeight="1" x14ac:dyDescent="0.25">
      <c r="A32" s="18" t="s">
        <v>40</v>
      </c>
      <c r="B32" s="206">
        <f>ISI!B28</f>
        <v>0</v>
      </c>
      <c r="C32" s="206">
        <f>ISI!C28</f>
        <v>0</v>
      </c>
      <c r="D32" s="206">
        <f>ISI!D28</f>
        <v>0</v>
      </c>
      <c r="E32" s="206">
        <f>ISI!E28</f>
        <v>0</v>
      </c>
      <c r="F32" s="206">
        <f>ISI!F28</f>
        <v>0</v>
      </c>
      <c r="G32" s="206">
        <f>ISI!G28</f>
        <v>0</v>
      </c>
      <c r="H32" s="206">
        <f>ISI!H28</f>
        <v>0</v>
      </c>
      <c r="I32" s="206">
        <f>ISI!I28</f>
        <v>0</v>
      </c>
      <c r="J32" s="206">
        <f>ISI!J28</f>
        <v>0</v>
      </c>
      <c r="K32" s="206">
        <f>ISI!K28</f>
        <v>0</v>
      </c>
      <c r="L32" s="206">
        <f>ISI!L28</f>
        <v>0</v>
      </c>
      <c r="M32" s="206">
        <f>ISI!M28</f>
        <v>0</v>
      </c>
      <c r="N32" s="206">
        <f>ISI!N28</f>
        <v>0</v>
      </c>
      <c r="O32" s="206">
        <f>ISI!O28</f>
        <v>0</v>
      </c>
      <c r="P32" s="206">
        <f>ISI!P28</f>
        <v>0</v>
      </c>
      <c r="Q32" s="206">
        <f>ISI!Q28</f>
        <v>0</v>
      </c>
      <c r="R32" s="206">
        <f>ISI!R28</f>
        <v>0</v>
      </c>
      <c r="S32" s="206">
        <f>ISI!S28</f>
        <v>0</v>
      </c>
      <c r="T32" s="206">
        <f>ISI!T28</f>
        <v>0</v>
      </c>
      <c r="U32" s="206">
        <f>ISI!U28</f>
        <v>0</v>
      </c>
      <c r="V32" s="206">
        <f>ISI!V28</f>
        <v>0</v>
      </c>
      <c r="W32" s="206">
        <f>ISI!W28</f>
        <v>0</v>
      </c>
    </row>
    <row r="33" spans="1:23" ht="12" customHeight="1" x14ac:dyDescent="0.25">
      <c r="A33" s="19" t="s">
        <v>31</v>
      </c>
      <c r="B33" s="207">
        <f t="shared" ref="B33:W33" si="1">SUM(B34:B38)</f>
        <v>158.92631126397248</v>
      </c>
      <c r="C33" s="207">
        <f t="shared" si="1"/>
        <v>113.60060189165949</v>
      </c>
      <c r="D33" s="207">
        <f t="shared" si="1"/>
        <v>107.88306104901116</v>
      </c>
      <c r="E33" s="207">
        <f t="shared" si="1"/>
        <v>110.10472914875324</v>
      </c>
      <c r="F33" s="207">
        <f t="shared" si="1"/>
        <v>106.04462596732587</v>
      </c>
      <c r="G33" s="207">
        <f t="shared" si="1"/>
        <v>86.349355116079096</v>
      </c>
      <c r="H33" s="207">
        <f t="shared" si="1"/>
        <v>100.81831470335339</v>
      </c>
      <c r="I33" s="207">
        <f t="shared" si="1"/>
        <v>96.439896818572635</v>
      </c>
      <c r="J33" s="207">
        <f t="shared" si="1"/>
        <v>78.834307824591548</v>
      </c>
      <c r="K33" s="207">
        <f t="shared" si="1"/>
        <v>70.300601891659483</v>
      </c>
      <c r="L33" s="207">
        <f t="shared" si="1"/>
        <v>84.48968185726568</v>
      </c>
      <c r="M33" s="207">
        <f t="shared" si="1"/>
        <v>56.965778159931205</v>
      </c>
      <c r="N33" s="207">
        <f t="shared" si="1"/>
        <v>64.634823731728275</v>
      </c>
      <c r="O33" s="207">
        <f t="shared" si="1"/>
        <v>62.175150472914858</v>
      </c>
      <c r="P33" s="207">
        <f t="shared" si="1"/>
        <v>55.116423043852095</v>
      </c>
      <c r="Q33" s="207">
        <f t="shared" si="1"/>
        <v>48.072398968185716</v>
      </c>
      <c r="R33" s="207">
        <f t="shared" si="1"/>
        <v>52.311006018916586</v>
      </c>
      <c r="S33" s="207">
        <f t="shared" si="1"/>
        <v>55.130352536543406</v>
      </c>
      <c r="T33" s="207">
        <f t="shared" si="1"/>
        <v>56.277644024075656</v>
      </c>
      <c r="U33" s="207">
        <f t="shared" si="1"/>
        <v>49.649269131556323</v>
      </c>
      <c r="V33" s="207">
        <f t="shared" si="1"/>
        <v>50.872570937231288</v>
      </c>
      <c r="W33" s="207">
        <f t="shared" si="1"/>
        <v>47.824677558039554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1.0877042132416159</v>
      </c>
      <c r="C35" s="206">
        <f>ISI!C31+NFM!C47+CHI!C36+NMM!C35+PPA!C36+FBT!C16+TRE!C16+MAE!C16+TEL!C16+WWP!C16+OIS!C16</f>
        <v>1.0877042132416159</v>
      </c>
      <c r="D35" s="206">
        <f>ISI!D31+NFM!D47+CHI!D36+NMM!D35+PPA!D36+FBT!D16+TRE!D16+MAE!D16+TEL!D16+WWP!D16+OIS!D16</f>
        <v>1.0877042132416159</v>
      </c>
      <c r="E35" s="206">
        <f>ISI!E31+NFM!E47+CHI!E36+NMM!E35+PPA!E36+FBT!E16+TRE!E16+MAE!E16+TEL!E16+WWP!E16+OIS!E16</f>
        <v>1.0877042132416159</v>
      </c>
      <c r="F35" s="206">
        <f>ISI!F31+NFM!F47+CHI!F36+NMM!F35+PPA!F36+FBT!F16+TRE!F16+MAE!F16+TEL!F16+WWP!F16+OIS!F16</f>
        <v>2.1754084264832318</v>
      </c>
      <c r="G35" s="206">
        <f>ISI!G31+NFM!G47+CHI!G36+NMM!G35+PPA!G36+FBT!G16+TRE!G16+MAE!G16+TEL!G16+WWP!G16+OIS!G16</f>
        <v>2.1754084264832318</v>
      </c>
      <c r="H35" s="206">
        <f>ISI!H31+NFM!H47+CHI!H36+NMM!H35+PPA!H36+FBT!H16+TRE!H16+MAE!H16+TEL!H16+WWP!H16+OIS!H16</f>
        <v>3.2631126397248491</v>
      </c>
      <c r="I35" s="206">
        <f>ISI!I31+NFM!I47+CHI!I36+NMM!I35+PPA!I36+FBT!I16+TRE!I16+MAE!I16+TEL!I16+WWP!I16+OIS!I16</f>
        <v>3.2631126397248491</v>
      </c>
      <c r="J35" s="206">
        <f>ISI!J31+NFM!J47+CHI!J36+NMM!J35+PPA!J36+FBT!J16+TRE!J16+MAE!J16+TEL!J16+WWP!J16+OIS!J16</f>
        <v>2.1754084264832318</v>
      </c>
      <c r="K35" s="206">
        <f>ISI!K31+NFM!K47+CHI!K36+NMM!K35+PPA!K36+FBT!K16+TRE!K16+MAE!K16+TEL!K16+WWP!K16+OIS!K16</f>
        <v>2.1754084264832332</v>
      </c>
      <c r="L35" s="206">
        <f>ISI!L31+NFM!L47+CHI!L36+NMM!L35+PPA!L36+FBT!L16+TRE!L16+MAE!L16+TEL!L16+WWP!L16+OIS!L16</f>
        <v>2.1754084264832332</v>
      </c>
      <c r="M35" s="206">
        <f>ISI!M31+NFM!M47+CHI!M36+NMM!M35+PPA!M36+FBT!M16+TRE!M16+MAE!M16+TEL!M16+WWP!M16+OIS!M16</f>
        <v>5.4385210662080814</v>
      </c>
      <c r="N35" s="206">
        <f>ISI!N31+NFM!N47+CHI!N36+NMM!N35+PPA!N36+FBT!N16+TRE!N16+MAE!N16+TEL!N16+WWP!N16+OIS!N16</f>
        <v>8.701633705932931</v>
      </c>
      <c r="O35" s="206">
        <f>ISI!O31+NFM!O47+CHI!O36+NMM!O35+PPA!O36+FBT!O16+TRE!O16+MAE!O16+TEL!O16+WWP!O16+OIS!O16</f>
        <v>9.789337919174546</v>
      </c>
      <c r="P35" s="206">
        <f>ISI!P31+NFM!P47+CHI!P36+NMM!P35+PPA!P36+FBT!P16+TRE!P16+MAE!P16+TEL!P16+WWP!P16+OIS!P16</f>
        <v>9.789337919174546</v>
      </c>
      <c r="Q35" s="206">
        <f>ISI!Q31+NFM!Q47+CHI!Q36+NMM!Q35+PPA!Q36+FBT!Q16+TRE!Q16+MAE!Q16+TEL!Q16+WWP!Q16+OIS!Q16</f>
        <v>9.789337919174546</v>
      </c>
      <c r="R35" s="206">
        <f>ISI!R31+NFM!R47+CHI!R36+NMM!R35+PPA!R36+FBT!R16+TRE!R16+MAE!R16+TEL!R16+WWP!R16+OIS!R16</f>
        <v>10.877042132416165</v>
      </c>
      <c r="S35" s="206">
        <f>ISI!S31+NFM!S47+CHI!S36+NMM!S35+PPA!S36+FBT!S16+TRE!S16+MAE!S16+TEL!S16+WWP!S16+OIS!S16</f>
        <v>12.702149613069645</v>
      </c>
      <c r="T35" s="206">
        <f>ISI!T31+NFM!T47+CHI!T36+NMM!T35+PPA!T36+FBT!T16+TRE!T16+MAE!T16+TEL!T16+WWP!T16+OIS!T16</f>
        <v>12.961134995700775</v>
      </c>
      <c r="U35" s="206">
        <f>ISI!U31+NFM!U47+CHI!U36+NMM!U35+PPA!U36+FBT!U16+TRE!U16+MAE!U16+TEL!U16+WWP!U16+OIS!U16</f>
        <v>11.03688736027515</v>
      </c>
      <c r="V35" s="206">
        <f>ISI!V31+NFM!V47+CHI!V36+NMM!V35+PPA!V36+FBT!V16+TRE!V16+MAE!V16+TEL!V16+WWP!V16+OIS!V16</f>
        <v>10.496474634565779</v>
      </c>
      <c r="W35" s="206">
        <f>ISI!W31+NFM!W47+CHI!W36+NMM!W35+PPA!W36+FBT!W16+TRE!W16+MAE!W16+TEL!W16+WWP!W16+OIS!W16</f>
        <v>10.299484092863285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35.520034393809112</v>
      </c>
      <c r="C36" s="206">
        <f>ISI!C32+NFM!C48+CHI!C37+NMM!C36+PPA!C37+FBT!C17+TRE!C17+MAE!C17+TEL!C17+WWP!C17+OIS!C17</f>
        <v>32.475494411006011</v>
      </c>
      <c r="D36" s="206">
        <f>ISI!D32+NFM!D48+CHI!D37+NMM!D36+PPA!D37+FBT!D17+TRE!D17+MAE!D17+TEL!D17+WWP!D17+OIS!D17</f>
        <v>29.430868443680126</v>
      </c>
      <c r="E36" s="206">
        <f>ISI!E32+NFM!E48+CHI!E37+NMM!E36+PPA!E37+FBT!E17+TRE!E17+MAE!E17+TEL!E17+WWP!E17+OIS!E17</f>
        <v>28.41599312123817</v>
      </c>
      <c r="F36" s="206">
        <f>ISI!F32+NFM!F48+CHI!F37+NMM!F36+PPA!F37+FBT!F17+TRE!F17+MAE!F17+TEL!F17+WWP!F17+OIS!F17</f>
        <v>32.475408426483227</v>
      </c>
      <c r="G36" s="206">
        <f>ISI!G32+NFM!G48+CHI!G37+NMM!G36+PPA!G37+FBT!G17+TRE!G17+MAE!G17+TEL!G17+WWP!G17+OIS!G17</f>
        <v>33.490283748925194</v>
      </c>
      <c r="H36" s="206">
        <f>ISI!H32+NFM!H48+CHI!H37+NMM!H36+PPA!H37+FBT!H17+TRE!H17+MAE!H17+TEL!H17+WWP!H17+OIS!H17</f>
        <v>36.534995700773862</v>
      </c>
      <c r="I36" s="206">
        <f>ISI!I32+NFM!I48+CHI!I37+NMM!I36+PPA!I37+FBT!I17+TRE!I17+MAE!I17+TEL!I17+WWP!I17+OIS!I17</f>
        <v>47.698280309544273</v>
      </c>
      <c r="J36" s="206">
        <f>ISI!J32+NFM!J48+CHI!J37+NMM!J36+PPA!J37+FBT!J17+TRE!J17+MAE!J17+TEL!J17+WWP!J17+OIS!J17</f>
        <v>39.579449699054152</v>
      </c>
      <c r="K36" s="206">
        <f>ISI!K32+NFM!K48+CHI!K37+NMM!K36+PPA!K37+FBT!K17+TRE!K17+MAE!K17+TEL!K17+WWP!K17+OIS!K17</f>
        <v>36.534909716251065</v>
      </c>
      <c r="L36" s="206">
        <f>ISI!L32+NFM!L48+CHI!L37+NMM!L36+PPA!L37+FBT!L17+TRE!L17+MAE!L17+TEL!L17+WWP!L17+OIS!L17</f>
        <v>32.475494411006011</v>
      </c>
      <c r="M36" s="206">
        <f>ISI!M32+NFM!M48+CHI!M37+NMM!M36+PPA!M37+FBT!M17+TRE!M17+MAE!M17+TEL!M17+WWP!M17+OIS!M17</f>
        <v>42.623989681857253</v>
      </c>
      <c r="N36" s="206">
        <f>ISI!N32+NFM!N48+CHI!N37+NMM!N36+PPA!N37+FBT!N17+TRE!N17+MAE!N17+TEL!N17+WWP!N17+OIS!N17</f>
        <v>47.69819432502149</v>
      </c>
      <c r="O36" s="206">
        <f>ISI!O32+NFM!O48+CHI!O37+NMM!O36+PPA!O37+FBT!O17+TRE!O17+MAE!O17+TEL!O17+WWP!O17+OIS!O17</f>
        <v>47.69819432502149</v>
      </c>
      <c r="P36" s="206">
        <f>ISI!P32+NFM!P48+CHI!P37+NMM!P36+PPA!P37+FBT!P17+TRE!P17+MAE!P17+TEL!P17+WWP!P17+OIS!P17</f>
        <v>41.609200343938085</v>
      </c>
      <c r="Q36" s="206">
        <f>ISI!Q32+NFM!Q48+CHI!Q37+NMM!Q36+PPA!Q37+FBT!Q17+TRE!Q17+MAE!Q17+TEL!Q17+WWP!Q17+OIS!Q17</f>
        <v>36.534737747205497</v>
      </c>
      <c r="R36" s="206">
        <f>ISI!R32+NFM!R48+CHI!R37+NMM!R36+PPA!R37+FBT!R17+TRE!R17+MAE!R17+TEL!R17+WWP!R17+OIS!R17</f>
        <v>36.534823731728281</v>
      </c>
      <c r="S36" s="206">
        <f>ISI!S32+NFM!S48+CHI!S37+NMM!S36+PPA!S37+FBT!S17+TRE!S17+MAE!S17+TEL!S17+WWP!S17+OIS!S17</f>
        <v>39.590369733447972</v>
      </c>
      <c r="T36" s="206">
        <f>ISI!T32+NFM!T48+CHI!T37+NMM!T36+PPA!T37+FBT!T17+TRE!T17+MAE!T17+TEL!T17+WWP!T17+OIS!T17</f>
        <v>41.153482373172821</v>
      </c>
      <c r="U36" s="206">
        <f>ISI!U32+NFM!U48+CHI!U37+NMM!U36+PPA!U37+FBT!U17+TRE!U17+MAE!U17+TEL!U17+WWP!U17+OIS!U17</f>
        <v>36.292347377472055</v>
      </c>
      <c r="V36" s="206">
        <f>ISI!V32+NFM!V48+CHI!V37+NMM!V36+PPA!V37+FBT!V17+TRE!V17+MAE!V17+TEL!V17+WWP!V17+OIS!V17</f>
        <v>37.904901117798786</v>
      </c>
      <c r="W36" s="206">
        <f>ISI!W32+NFM!W48+CHI!W37+NMM!W36+PPA!W37+FBT!W17+TRE!W17+MAE!W17+TEL!W17+WWP!W17+OIS!W17</f>
        <v>36.840240756663796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68.849785038693014</v>
      </c>
      <c r="C37" s="206">
        <f>ISI!C33+NFM!C49+CHI!C38+NMM!C37+PPA!C38+FBT!C18+TRE!C18+MAE!C18+TEL!C18+WWP!C18+OIS!C18</f>
        <v>33.94006878761823</v>
      </c>
      <c r="D37" s="206">
        <f>ISI!D33+NFM!D49+CHI!D38+NMM!D37+PPA!D38+FBT!D18+TRE!D18+MAE!D18+TEL!D18+WWP!D18+OIS!D18</f>
        <v>26.182373172828893</v>
      </c>
      <c r="E37" s="206">
        <f>ISI!E33+NFM!E49+CHI!E38+NMM!E37+PPA!E38+FBT!E18+TRE!E18+MAE!E18+TEL!E18+WWP!E18+OIS!E18</f>
        <v>16.485124677558044</v>
      </c>
      <c r="F37" s="206">
        <f>ISI!F33+NFM!F49+CHI!F38+NMM!F37+PPA!F38+FBT!F18+TRE!F18+MAE!F18+TEL!F18+WWP!F18+OIS!F18</f>
        <v>9.6971625107480648</v>
      </c>
      <c r="G37" s="206">
        <f>ISI!G33+NFM!G49+CHI!G38+NMM!G37+PPA!G38+FBT!G18+TRE!G18+MAE!G18+TEL!G18+WWP!G18+OIS!G18</f>
        <v>11.636629406706792</v>
      </c>
      <c r="H37" s="206">
        <f>ISI!H33+NFM!H49+CHI!H38+NMM!H37+PPA!H38+FBT!H18+TRE!H18+MAE!H18+TEL!H18+WWP!H18+OIS!H18</f>
        <v>11.636629406706792</v>
      </c>
      <c r="I37" s="206">
        <f>ISI!I33+NFM!I49+CHI!I38+NMM!I37+PPA!I38+FBT!I18+TRE!I18+MAE!I18+TEL!I18+WWP!I18+OIS!I18</f>
        <v>10.666895958727427</v>
      </c>
      <c r="J37" s="206">
        <f>ISI!J33+NFM!J49+CHI!J38+NMM!J37+PPA!J38+FBT!J18+TRE!J18+MAE!J18+TEL!J18+WWP!J18+OIS!J18</f>
        <v>8.7274290627686995</v>
      </c>
      <c r="K37" s="206">
        <f>ISI!K33+NFM!K49+CHI!K38+NMM!K37+PPA!K38+FBT!K18+TRE!K18+MAE!K18+TEL!K18+WWP!K18+OIS!K18</f>
        <v>7.7577815993121231</v>
      </c>
      <c r="L37" s="206">
        <f>ISI!L33+NFM!L49+CHI!L38+NMM!L37+PPA!L38+FBT!L18+TRE!L18+MAE!L18+TEL!L18+WWP!L18+OIS!L18</f>
        <v>7.7576956147893377</v>
      </c>
      <c r="M37" s="206">
        <f>ISI!M33+NFM!M49+CHI!M38+NMM!M37+PPA!M38+FBT!M18+TRE!M18+MAE!M18+TEL!M18+WWP!M18+OIS!M18</f>
        <v>3.8788478073946684</v>
      </c>
      <c r="N37" s="206">
        <f>ISI!N33+NFM!N49+CHI!N38+NMM!N37+PPA!N38+FBT!N18+TRE!N18+MAE!N18+TEL!N18+WWP!N18+OIS!N18</f>
        <v>4.8485812553740324</v>
      </c>
      <c r="O37" s="206">
        <f>ISI!O33+NFM!O49+CHI!O38+NMM!O37+PPA!O38+FBT!O18+TRE!O18+MAE!O18+TEL!O18+WWP!O18+OIS!O18</f>
        <v>1.9394668959587269</v>
      </c>
      <c r="P37" s="206">
        <f>ISI!P33+NFM!P49+CHI!P38+NMM!P37+PPA!P38+FBT!P18+TRE!P18+MAE!P18+TEL!P18+WWP!P18+OIS!P18</f>
        <v>0.96973344797936367</v>
      </c>
      <c r="Q37" s="206">
        <f>ISI!Q33+NFM!Q49+CHI!Q38+NMM!Q37+PPA!Q38+FBT!Q18+TRE!Q18+MAE!Q18+TEL!Q18+WWP!Q18+OIS!Q18</f>
        <v>0</v>
      </c>
      <c r="R37" s="206">
        <f>ISI!R33+NFM!R49+CHI!R38+NMM!R37+PPA!R38+FBT!R18+TRE!R18+MAE!R18+TEL!R18+WWP!R18+OIS!R18</f>
        <v>0</v>
      </c>
      <c r="S37" s="206">
        <f>ISI!S33+NFM!S49+CHI!S38+NMM!S37+PPA!S38+FBT!S18+TRE!S18+MAE!S18+TEL!S18+WWP!S18+OIS!S18</f>
        <v>0.29380911435941526</v>
      </c>
      <c r="T37" s="206">
        <f>ISI!T33+NFM!T49+CHI!T38+NMM!T37+PPA!T38+FBT!T18+TRE!T18+MAE!T18+TEL!T18+WWP!T18+OIS!T18</f>
        <v>0.26672398968185729</v>
      </c>
      <c r="U37" s="206">
        <f>ISI!U33+NFM!U49+CHI!U38+NMM!U37+PPA!U38+FBT!U18+TRE!U18+MAE!U18+TEL!U18+WWP!U18+OIS!U18</f>
        <v>1.0656921754084261</v>
      </c>
      <c r="V37" s="206">
        <f>ISI!V33+NFM!V49+CHI!V38+NMM!V37+PPA!V38+FBT!V18+TRE!V18+MAE!V18+TEL!V18+WWP!V18+OIS!V18</f>
        <v>0.67687016337059325</v>
      </c>
      <c r="W37" s="206">
        <f>ISI!W33+NFM!W49+CHI!W38+NMM!W37+PPA!W38+FBT!W18+TRE!W18+MAE!W18+TEL!W18+WWP!W18+OIS!W18</f>
        <v>0.29475494411006009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53.468787618228717</v>
      </c>
      <c r="C38" s="206">
        <f>ISI!C34+NFM!C50+CHI!C39+NMM!C38+PPA!C39+FBT!C19+TRE!C19+MAE!C19+TEL!C19+WWP!C19+OIS!C19</f>
        <v>46.097334479793631</v>
      </c>
      <c r="D38" s="206">
        <f>ISI!D34+NFM!D50+CHI!D39+NMM!D38+PPA!D39+FBT!D19+TRE!D19+MAE!D19+TEL!D19+WWP!D19+OIS!D19</f>
        <v>51.182115219260524</v>
      </c>
      <c r="E38" s="206">
        <f>ISI!E34+NFM!E50+CHI!E39+NMM!E38+PPA!E39+FBT!E19+TRE!E19+MAE!E19+TEL!E19+WWP!E19+OIS!E19</f>
        <v>64.115907136715407</v>
      </c>
      <c r="F38" s="206">
        <f>ISI!F34+NFM!F50+CHI!F39+NMM!F38+PPA!F39+FBT!F19+TRE!F19+MAE!F19+TEL!F19+WWP!F19+OIS!F19</f>
        <v>61.696646603611349</v>
      </c>
      <c r="G38" s="206">
        <f>ISI!G34+NFM!G50+CHI!G39+NMM!G38+PPA!G39+FBT!G19+TRE!G19+MAE!G19+TEL!G19+WWP!G19+OIS!G19</f>
        <v>39.047033533963877</v>
      </c>
      <c r="H38" s="206">
        <f>ISI!H34+NFM!H50+CHI!H39+NMM!H38+PPA!H39+FBT!H19+TRE!H19+MAE!H19+TEL!H19+WWP!H19+OIS!H19</f>
        <v>49.383576956147891</v>
      </c>
      <c r="I38" s="206">
        <f>ISI!I34+NFM!I50+CHI!I39+NMM!I38+PPA!I39+FBT!I19+TRE!I19+MAE!I19+TEL!I19+WWP!I19+OIS!I19</f>
        <v>34.811607910576093</v>
      </c>
      <c r="J38" s="206">
        <f>ISI!J34+NFM!J50+CHI!J39+NMM!J38+PPA!J39+FBT!J19+TRE!J19+MAE!J19+TEL!J19+WWP!J19+OIS!J19</f>
        <v>28.352020636285459</v>
      </c>
      <c r="K38" s="206">
        <f>ISI!K34+NFM!K50+CHI!K39+NMM!K38+PPA!K39+FBT!K19+TRE!K19+MAE!K19+TEL!K19+WWP!K19+OIS!K19</f>
        <v>23.83250214961307</v>
      </c>
      <c r="L38" s="206">
        <f>ISI!L34+NFM!L50+CHI!L39+NMM!L38+PPA!L39+FBT!L19+TRE!L19+MAE!L19+TEL!L19+WWP!L19+OIS!L19</f>
        <v>42.081083404987098</v>
      </c>
      <c r="M38" s="206">
        <f>ISI!M34+NFM!M50+CHI!M39+NMM!M38+PPA!M39+FBT!M19+TRE!M19+MAE!M19+TEL!M19+WWP!M19+OIS!M19</f>
        <v>5.0244196044711948</v>
      </c>
      <c r="N38" s="206">
        <f>ISI!N34+NFM!N50+CHI!N39+NMM!N38+PPA!N39+FBT!N19+TRE!N19+MAE!N19+TEL!N19+WWP!N19+OIS!N19</f>
        <v>3.3864144453998279</v>
      </c>
      <c r="O38" s="206">
        <f>ISI!O34+NFM!O50+CHI!O39+NMM!O38+PPA!O39+FBT!O19+TRE!O19+MAE!O19+TEL!O19+WWP!O19+OIS!O19</f>
        <v>2.748151332760103</v>
      </c>
      <c r="P38" s="206">
        <f>ISI!P34+NFM!P50+CHI!P39+NMM!P38+PPA!P39+FBT!P19+TRE!P19+MAE!P19+TEL!P19+WWP!P19+OIS!P19</f>
        <v>2.748151332760103</v>
      </c>
      <c r="Q38" s="206">
        <f>ISI!Q34+NFM!Q50+CHI!Q39+NMM!Q38+PPA!Q39+FBT!Q19+TRE!Q19+MAE!Q19+TEL!Q19+WWP!Q19+OIS!Q19</f>
        <v>1.7483233018056752</v>
      </c>
      <c r="R38" s="206">
        <f>ISI!R34+NFM!R50+CHI!R39+NMM!R38+PPA!R39+FBT!R19+TRE!R19+MAE!R19+TEL!R19+WWP!R19+OIS!R19</f>
        <v>4.8991401547721409</v>
      </c>
      <c r="S38" s="206">
        <f>ISI!S34+NFM!S50+CHI!S39+NMM!S38+PPA!S39+FBT!S19+TRE!S19+MAE!S19+TEL!S19+WWP!S19+OIS!S19</f>
        <v>2.5440240756663797</v>
      </c>
      <c r="T38" s="206">
        <f>ISI!T34+NFM!T50+CHI!T39+NMM!T38+PPA!T39+FBT!T19+TRE!T19+MAE!T19+TEL!T19+WWP!T19+OIS!T19</f>
        <v>1.8963026655202062</v>
      </c>
      <c r="U38" s="206">
        <f>ISI!U34+NFM!U50+CHI!U39+NMM!U38+PPA!U39+FBT!U19+TRE!U19+MAE!U19+TEL!U19+WWP!U19+OIS!U19</f>
        <v>1.254342218400688</v>
      </c>
      <c r="V38" s="206">
        <f>ISI!V34+NFM!V50+CHI!V39+NMM!V38+PPA!V39+FBT!V19+TRE!V19+MAE!V19+TEL!V19+WWP!V19+OIS!V19</f>
        <v>1.7943250214961306</v>
      </c>
      <c r="W38" s="206">
        <f>ISI!W34+NFM!W50+CHI!W39+NMM!W38+PPA!W39+FBT!W19+TRE!W19+MAE!W19+TEL!W19+WWP!W19+OIS!W19</f>
        <v>0.39019776440240744</v>
      </c>
    </row>
    <row r="39" spans="1:23" ht="12" customHeight="1" x14ac:dyDescent="0.25">
      <c r="A39" s="19" t="s">
        <v>71</v>
      </c>
      <c r="B39" s="207">
        <f t="shared" ref="B39:W39" si="2">B40+B41</f>
        <v>207.3731728288908</v>
      </c>
      <c r="C39" s="207">
        <f t="shared" si="2"/>
        <v>253.63284608770422</v>
      </c>
      <c r="D39" s="207">
        <f t="shared" si="2"/>
        <v>281.72828890799656</v>
      </c>
      <c r="E39" s="207">
        <f t="shared" si="2"/>
        <v>274.76354256233873</v>
      </c>
      <c r="F39" s="207">
        <f t="shared" si="2"/>
        <v>284.41530524505583</v>
      </c>
      <c r="G39" s="207">
        <f t="shared" si="2"/>
        <v>294.79793637145309</v>
      </c>
      <c r="H39" s="207">
        <f t="shared" si="2"/>
        <v>289.96130696474631</v>
      </c>
      <c r="I39" s="207">
        <f t="shared" si="2"/>
        <v>282.3086844368014</v>
      </c>
      <c r="J39" s="207">
        <f t="shared" si="2"/>
        <v>261.80137575236455</v>
      </c>
      <c r="K39" s="207">
        <f t="shared" si="2"/>
        <v>212.01633705932932</v>
      </c>
      <c r="L39" s="207">
        <f t="shared" si="2"/>
        <v>242.43336199484088</v>
      </c>
      <c r="M39" s="207">
        <f t="shared" si="2"/>
        <v>173.49527085124674</v>
      </c>
      <c r="N39" s="207">
        <f t="shared" si="2"/>
        <v>181.51332760103182</v>
      </c>
      <c r="O39" s="207">
        <f t="shared" si="2"/>
        <v>142.6913155631986</v>
      </c>
      <c r="P39" s="207">
        <f t="shared" si="2"/>
        <v>119.86242476354256</v>
      </c>
      <c r="Q39" s="207">
        <f t="shared" si="2"/>
        <v>120.5932932072227</v>
      </c>
      <c r="R39" s="207">
        <f t="shared" si="2"/>
        <v>107.60885640584695</v>
      </c>
      <c r="S39" s="207">
        <f t="shared" si="2"/>
        <v>107.55116079105761</v>
      </c>
      <c r="T39" s="207">
        <f t="shared" si="2"/>
        <v>113.77231298366293</v>
      </c>
      <c r="U39" s="207">
        <f t="shared" si="2"/>
        <v>97.464058469475503</v>
      </c>
      <c r="V39" s="207">
        <f t="shared" si="2"/>
        <v>96.710920034393823</v>
      </c>
      <c r="W39" s="207">
        <f t="shared" si="2"/>
        <v>109.4279449699054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207.3731728288908</v>
      </c>
      <c r="C40" s="206">
        <f>ISI!C36+NFM!C52+CHI!C41+NMM!C40+PPA!C41+FBT!C21+TRE!C21+MAE!C21+TEL!C21+WWP!C21+OIS!C21</f>
        <v>253.63284608770422</v>
      </c>
      <c r="D40" s="206">
        <f>ISI!D36+NFM!D52+CHI!D41+NMM!D40+PPA!D41+FBT!D21+TRE!D21+MAE!D21+TEL!D21+WWP!D21+OIS!D21</f>
        <v>281.72828890799656</v>
      </c>
      <c r="E40" s="206">
        <f>ISI!E36+NFM!E52+CHI!E41+NMM!E40+PPA!E41+FBT!E21+TRE!E21+MAE!E21+TEL!E21+WWP!E21+OIS!E21</f>
        <v>274.76354256233873</v>
      </c>
      <c r="F40" s="206">
        <f>ISI!F36+NFM!F52+CHI!F41+NMM!F40+PPA!F41+FBT!F21+TRE!F21+MAE!F21+TEL!F21+WWP!F21+OIS!F21</f>
        <v>284.41530524505583</v>
      </c>
      <c r="G40" s="206">
        <f>ISI!G36+NFM!G52+CHI!G41+NMM!G40+PPA!G41+FBT!G21+TRE!G21+MAE!G21+TEL!G21+WWP!G21+OIS!G21</f>
        <v>294.79793637145309</v>
      </c>
      <c r="H40" s="206">
        <f>ISI!H36+NFM!H52+CHI!H41+NMM!H40+PPA!H41+FBT!H21+TRE!H21+MAE!H21+TEL!H21+WWP!H21+OIS!H21</f>
        <v>289.96130696474631</v>
      </c>
      <c r="I40" s="206">
        <f>ISI!I36+NFM!I52+CHI!I41+NMM!I40+PPA!I41+FBT!I21+TRE!I21+MAE!I21+TEL!I21+WWP!I21+OIS!I21</f>
        <v>282.3086844368014</v>
      </c>
      <c r="J40" s="206">
        <f>ISI!J36+NFM!J52+CHI!J41+NMM!J40+PPA!J41+FBT!J21+TRE!J21+MAE!J21+TEL!J21+WWP!J21+OIS!J21</f>
        <v>261.80137575236455</v>
      </c>
      <c r="K40" s="206">
        <f>ISI!K36+NFM!K52+CHI!K41+NMM!K40+PPA!K41+FBT!K21+TRE!K21+MAE!K21+TEL!K21+WWP!K21+OIS!K21</f>
        <v>212.01633705932932</v>
      </c>
      <c r="L40" s="206">
        <f>ISI!L36+NFM!L52+CHI!L41+NMM!L40+PPA!L41+FBT!L21+TRE!L21+MAE!L21+TEL!L21+WWP!L21+OIS!L21</f>
        <v>242.43336199484088</v>
      </c>
      <c r="M40" s="206">
        <f>ISI!M36+NFM!M52+CHI!M41+NMM!M40+PPA!M41+FBT!M21+TRE!M21+MAE!M21+TEL!M21+WWP!M21+OIS!M21</f>
        <v>173.49527085124674</v>
      </c>
      <c r="N40" s="206">
        <f>ISI!N36+NFM!N52+CHI!N41+NMM!N40+PPA!N41+FBT!N21+TRE!N21+MAE!N21+TEL!N21+WWP!N21+OIS!N21</f>
        <v>181.51332760103182</v>
      </c>
      <c r="O40" s="206">
        <f>ISI!O36+NFM!O52+CHI!O41+NMM!O40+PPA!O41+FBT!O21+TRE!O21+MAE!O21+TEL!O21+WWP!O21+OIS!O21</f>
        <v>142.6913155631986</v>
      </c>
      <c r="P40" s="206">
        <f>ISI!P36+NFM!P52+CHI!P41+NMM!P40+PPA!P41+FBT!P21+TRE!P21+MAE!P21+TEL!P21+WWP!P21+OIS!P21</f>
        <v>119.86242476354256</v>
      </c>
      <c r="Q40" s="206">
        <f>ISI!Q36+NFM!Q52+CHI!Q41+NMM!Q40+PPA!Q41+FBT!Q21+TRE!Q21+MAE!Q21+TEL!Q21+WWP!Q21+OIS!Q21</f>
        <v>120.5932932072227</v>
      </c>
      <c r="R40" s="206">
        <f>ISI!R36+NFM!R52+CHI!R41+NMM!R40+PPA!R41+FBT!R21+TRE!R21+MAE!R21+TEL!R21+WWP!R21+OIS!R21</f>
        <v>107.60885640584695</v>
      </c>
      <c r="S40" s="206">
        <f>ISI!S36+NFM!S52+CHI!S41+NMM!S40+PPA!S41+FBT!S21+TRE!S21+MAE!S21+TEL!S21+WWP!S21+OIS!S21</f>
        <v>107.55116079105761</v>
      </c>
      <c r="T40" s="206">
        <f>ISI!T36+NFM!T52+CHI!T41+NMM!T40+PPA!T41+FBT!T21+TRE!T21+MAE!T21+TEL!T21+WWP!T21+OIS!T21</f>
        <v>113.77231298366293</v>
      </c>
      <c r="U40" s="206">
        <f>ISI!U36+NFM!U52+CHI!U41+NMM!U40+PPA!U41+FBT!U21+TRE!U21+MAE!U21+TEL!U21+WWP!U21+OIS!U21</f>
        <v>97.464058469475503</v>
      </c>
      <c r="V40" s="206">
        <f>ISI!V36+NFM!V52+CHI!V41+NMM!V40+PPA!V41+FBT!V21+TRE!V21+MAE!V21+TEL!V21+WWP!V21+OIS!V21</f>
        <v>96.710920034393823</v>
      </c>
      <c r="W40" s="206">
        <f>ISI!W36+NFM!W52+CHI!W41+NMM!W40+PPA!W41+FBT!W21+TRE!W21+MAE!W21+TEL!W21+WWP!W21+OIS!W21</f>
        <v>109.4279449699054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0</v>
      </c>
      <c r="C41" s="206">
        <f>ISI!C37+NFM!C53+CHI!C42+NMM!C41+PPA!C42+FBT!C22+TRE!C22+MAE!C22+TEL!C22+WWP!C22+OIS!C22</f>
        <v>0</v>
      </c>
      <c r="D41" s="206">
        <f>ISI!D37+NFM!D53+CHI!D42+NMM!D41+PPA!D42+FBT!D22+TRE!D22+MAE!D22+TEL!D22+WWP!D22+OIS!D22</f>
        <v>0</v>
      </c>
      <c r="E41" s="206">
        <f>ISI!E37+NFM!E53+CHI!E42+NMM!E41+PPA!E42+FBT!E22+TRE!E22+MAE!E22+TEL!E22+WWP!E22+OIS!E22</f>
        <v>0</v>
      </c>
      <c r="F41" s="206">
        <f>ISI!F37+NFM!F53+CHI!F42+NMM!F41+PPA!F42+FBT!F22+TRE!F22+MAE!F22+TEL!F22+WWP!F22+OIS!F22</f>
        <v>0</v>
      </c>
      <c r="G41" s="206">
        <f>ISI!G37+NFM!G53+CHI!G42+NMM!G41+PPA!G42+FBT!G22+TRE!G22+MAE!G22+TEL!G22+WWP!G22+OIS!G22</f>
        <v>0</v>
      </c>
      <c r="H41" s="206">
        <f>ISI!H37+NFM!H53+CHI!H42+NMM!H41+PPA!H42+FBT!H22+TRE!H22+MAE!H22+TEL!H22+WWP!H22+OIS!H22</f>
        <v>0</v>
      </c>
      <c r="I41" s="206">
        <f>ISI!I37+NFM!I53+CHI!I42+NMM!I41+PPA!I42+FBT!I22+TRE!I22+MAE!I22+TEL!I22+WWP!I22+OIS!I22</f>
        <v>0</v>
      </c>
      <c r="J41" s="206">
        <f>ISI!J37+NFM!J53+CHI!J42+NMM!J41+PPA!J42+FBT!J22+TRE!J22+MAE!J22+TEL!J22+WWP!J22+OIS!J22</f>
        <v>0</v>
      </c>
      <c r="K41" s="206">
        <f>ISI!K37+NFM!K53+CHI!K42+NMM!K41+PPA!K42+FBT!K22+TRE!K22+MAE!K22+TEL!K22+WWP!K22+OIS!K22</f>
        <v>0</v>
      </c>
      <c r="L41" s="206">
        <f>ISI!L37+NFM!L53+CHI!L42+NMM!L41+PPA!L42+FBT!L22+TRE!L22+MAE!L22+TEL!L22+WWP!L22+OIS!L22</f>
        <v>0</v>
      </c>
      <c r="M41" s="206">
        <f>ISI!M37+NFM!M53+CHI!M42+NMM!M41+PPA!M42+FBT!M22+TRE!M22+MAE!M22+TEL!M22+WWP!M22+OIS!M22</f>
        <v>0</v>
      </c>
      <c r="N41" s="206">
        <f>ISI!N37+NFM!N53+CHI!N42+NMM!N41+PPA!N42+FBT!N22+TRE!N22+MAE!N22+TEL!N22+WWP!N22+OIS!N22</f>
        <v>0</v>
      </c>
      <c r="O41" s="206">
        <f>ISI!O37+NFM!O53+CHI!O42+NMM!O41+PPA!O42+FBT!O22+TRE!O22+MAE!O22+TEL!O22+WWP!O22+OIS!O22</f>
        <v>0</v>
      </c>
      <c r="P41" s="206">
        <f>ISI!P37+NFM!P53+CHI!P42+NMM!P41+PPA!P42+FBT!P22+TRE!P22+MAE!P22+TEL!P22+WWP!P22+OIS!P22</f>
        <v>0</v>
      </c>
      <c r="Q41" s="206">
        <f>ISI!Q37+NFM!Q53+CHI!Q42+NMM!Q41+PPA!Q42+FBT!Q22+TRE!Q22+MAE!Q22+TEL!Q22+WWP!Q22+OIS!Q22</f>
        <v>0</v>
      </c>
      <c r="R41" s="206">
        <f>ISI!R37+NFM!R53+CHI!R42+NMM!R41+PPA!R42+FBT!R22+TRE!R22+MAE!R22+TEL!R22+WWP!R22+OIS!R22</f>
        <v>0</v>
      </c>
      <c r="S41" s="206">
        <f>ISI!S37+NFM!S53+CHI!S42+NMM!S41+PPA!S42+FBT!S22+TRE!S22+MAE!S22+TEL!S22+WWP!S22+OIS!S22</f>
        <v>0</v>
      </c>
      <c r="T41" s="206">
        <f>ISI!T37+NFM!T53+CHI!T42+NMM!T41+PPA!T42+FBT!T22+TRE!T22+MAE!T22+TEL!T22+WWP!T22+OIS!T22</f>
        <v>0</v>
      </c>
      <c r="U41" s="206">
        <f>ISI!U37+NFM!U53+CHI!U42+NMM!U41+PPA!U42+FBT!U22+TRE!U22+MAE!U22+TEL!U22+WWP!U22+OIS!U22</f>
        <v>0</v>
      </c>
      <c r="V41" s="206">
        <f>ISI!V37+NFM!V53+CHI!V42+NMM!V41+PPA!V42+FBT!V22+TRE!V22+MAE!V22+TEL!V22+WWP!V22+OIS!V22</f>
        <v>0</v>
      </c>
      <c r="W41" s="206">
        <f>ISI!W37+NFM!W53+CHI!W42+NMM!W41+PPA!W42+FBT!W22+TRE!W22+MAE!W22+TEL!W22+WWP!W22+OIS!W22</f>
        <v>0</v>
      </c>
    </row>
    <row r="42" spans="1:23" ht="12" customHeight="1" x14ac:dyDescent="0.25">
      <c r="A42" s="19" t="s">
        <v>37</v>
      </c>
      <c r="B42" s="207">
        <f t="shared" ref="B42:W42" si="3">SUM(B43:B48)</f>
        <v>58.923301805674967</v>
      </c>
      <c r="C42" s="207">
        <f t="shared" si="3"/>
        <v>85.029148753224405</v>
      </c>
      <c r="D42" s="207">
        <f t="shared" si="3"/>
        <v>74.209372312983646</v>
      </c>
      <c r="E42" s="207">
        <f t="shared" si="3"/>
        <v>79.08185726569215</v>
      </c>
      <c r="F42" s="207">
        <f t="shared" si="3"/>
        <v>111.94703353396386</v>
      </c>
      <c r="G42" s="207">
        <f t="shared" si="3"/>
        <v>128.57085124677559</v>
      </c>
      <c r="H42" s="207">
        <f t="shared" si="3"/>
        <v>148.18383490971627</v>
      </c>
      <c r="I42" s="207">
        <f t="shared" si="3"/>
        <v>125.11814273430782</v>
      </c>
      <c r="J42" s="207">
        <f t="shared" si="3"/>
        <v>134.35881341358555</v>
      </c>
      <c r="K42" s="207">
        <f t="shared" si="3"/>
        <v>197.02381771281171</v>
      </c>
      <c r="L42" s="207">
        <f t="shared" si="3"/>
        <v>254.34170249355117</v>
      </c>
      <c r="M42" s="207">
        <f t="shared" si="3"/>
        <v>312.14763542562338</v>
      </c>
      <c r="N42" s="207">
        <f t="shared" si="3"/>
        <v>350.96010318142737</v>
      </c>
      <c r="O42" s="207">
        <f t="shared" si="3"/>
        <v>360.70515907136706</v>
      </c>
      <c r="P42" s="207">
        <f t="shared" si="3"/>
        <v>419.36569217540841</v>
      </c>
      <c r="Q42" s="207">
        <f t="shared" si="3"/>
        <v>413.82450558899387</v>
      </c>
      <c r="R42" s="207">
        <f t="shared" si="3"/>
        <v>367.55984522785894</v>
      </c>
      <c r="S42" s="207">
        <f t="shared" si="3"/>
        <v>377.22373172828884</v>
      </c>
      <c r="T42" s="207">
        <f t="shared" si="3"/>
        <v>447.10808254514183</v>
      </c>
      <c r="U42" s="207">
        <f t="shared" si="3"/>
        <v>438.20249355116079</v>
      </c>
      <c r="V42" s="207">
        <f t="shared" si="3"/>
        <v>473.66552020636277</v>
      </c>
      <c r="W42" s="207">
        <f t="shared" si="3"/>
        <v>486.14350816852959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58.923301805674967</v>
      </c>
      <c r="C43" s="206">
        <f>ISI!C39+NFM!C55+CHI!C44+NMM!C43+PPA!C44+FBT!C24+TRE!C24+MAE!C24+TEL!C24+WWP!C24+OIS!C24</f>
        <v>85.029148753224405</v>
      </c>
      <c r="D43" s="206">
        <f>ISI!D39+NFM!D55+CHI!D44+NMM!D43+PPA!D44+FBT!D24+TRE!D24+MAE!D24+TEL!D24+WWP!D24+OIS!D24</f>
        <v>74.209372312983646</v>
      </c>
      <c r="E43" s="206">
        <f>ISI!E39+NFM!E55+CHI!E44+NMM!E43+PPA!E44+FBT!E24+TRE!E24+MAE!E24+TEL!E24+WWP!E24+OIS!E24</f>
        <v>79.08185726569215</v>
      </c>
      <c r="F43" s="206">
        <f>ISI!F39+NFM!F55+CHI!F44+NMM!F43+PPA!F44+FBT!F24+TRE!F24+MAE!F24+TEL!F24+WWP!F24+OIS!F24</f>
        <v>111.94703353396386</v>
      </c>
      <c r="G43" s="206">
        <f>ISI!G39+NFM!G55+CHI!G44+NMM!G43+PPA!G44+FBT!G24+TRE!G24+MAE!G24+TEL!G24+WWP!G24+OIS!G24</f>
        <v>128.57085124677559</v>
      </c>
      <c r="H43" s="206">
        <f>ISI!H39+NFM!H55+CHI!H44+NMM!H43+PPA!H44+FBT!H24+TRE!H24+MAE!H24+TEL!H24+WWP!H24+OIS!H24</f>
        <v>148.10834049871025</v>
      </c>
      <c r="I43" s="206">
        <f>ISI!I39+NFM!I55+CHI!I44+NMM!I43+PPA!I44+FBT!I24+TRE!I24+MAE!I24+TEL!I24+WWP!I24+OIS!I24</f>
        <v>125.08349097162511</v>
      </c>
      <c r="J43" s="206">
        <f>ISI!J39+NFM!J55+CHI!J44+NMM!J43+PPA!J44+FBT!J24+TRE!J24+MAE!J24+TEL!J24+WWP!J24+OIS!J24</f>
        <v>134.32682717110919</v>
      </c>
      <c r="K43" s="206">
        <f>ISI!K39+NFM!K55+CHI!K44+NMM!K43+PPA!K44+FBT!K24+TRE!K24+MAE!K24+TEL!K24+WWP!K24+OIS!K24</f>
        <v>196.83284608770421</v>
      </c>
      <c r="L43" s="206">
        <f>ISI!L39+NFM!L55+CHI!L44+NMM!L43+PPA!L44+FBT!L24+TRE!L24+MAE!L24+TEL!L24+WWP!L24+OIS!L24</f>
        <v>254.13198624247636</v>
      </c>
      <c r="M43" s="206">
        <f>ISI!M39+NFM!M55+CHI!M44+NMM!M43+PPA!M44+FBT!M24+TRE!M24+MAE!M24+TEL!M24+WWP!M24+OIS!M24</f>
        <v>312.12364574376613</v>
      </c>
      <c r="N43" s="206">
        <f>ISI!N39+NFM!N55+CHI!N44+NMM!N43+PPA!N44+FBT!N24+TRE!N24+MAE!N24+TEL!N24+WWP!N24+OIS!N24</f>
        <v>350.50627687016339</v>
      </c>
      <c r="O43" s="206">
        <f>ISI!O39+NFM!O55+CHI!O44+NMM!O43+PPA!O44+FBT!O24+TRE!O24+MAE!O24+TEL!O24+WWP!O24+OIS!O24</f>
        <v>360.56182287188295</v>
      </c>
      <c r="P43" s="206">
        <f>ISI!P39+NFM!P55+CHI!P44+NMM!P43+PPA!P44+FBT!P24+TRE!P24+MAE!P24+TEL!P24+WWP!P24+OIS!P24</f>
        <v>418.60137575236456</v>
      </c>
      <c r="Q43" s="206">
        <f>ISI!Q39+NFM!Q55+CHI!Q44+NMM!Q43+PPA!Q44+FBT!Q24+TRE!Q24+MAE!Q24+TEL!Q24+WWP!Q24+OIS!Q24</f>
        <v>413.08400687876173</v>
      </c>
      <c r="R43" s="206">
        <f>ISI!R39+NFM!R55+CHI!R44+NMM!R43+PPA!R44+FBT!R24+TRE!R24+MAE!R24+TEL!R24+WWP!R24+OIS!R24</f>
        <v>366.98658641444536</v>
      </c>
      <c r="S43" s="206">
        <f>ISI!S39+NFM!S55+CHI!S44+NMM!S43+PPA!S44+FBT!S24+TRE!S24+MAE!S24+TEL!S24+WWP!S24+OIS!S24</f>
        <v>376.31728288907993</v>
      </c>
      <c r="T43" s="206">
        <f>ISI!T39+NFM!T55+CHI!T44+NMM!T43+PPA!T44+FBT!T24+TRE!T24+MAE!T24+TEL!T24+WWP!T24+OIS!T24</f>
        <v>446.89647463456578</v>
      </c>
      <c r="U43" s="206">
        <f>ISI!U39+NFM!U55+CHI!U44+NMM!U43+PPA!U44+FBT!U24+TRE!U24+MAE!U24+TEL!U24+WWP!U24+OIS!U24</f>
        <v>437.96603611349957</v>
      </c>
      <c r="V43" s="206">
        <f>ISI!V39+NFM!V55+CHI!V44+NMM!V43+PPA!V44+FBT!V24+TRE!V24+MAE!V24+TEL!V24+WWP!V24+OIS!V24</f>
        <v>473.36904557179702</v>
      </c>
      <c r="W43" s="206">
        <f>ISI!W39+NFM!W55+CHI!W44+NMM!W43+PPA!W44+FBT!W24+TRE!W24+MAE!W24+TEL!W24+WWP!W24+OIS!W24</f>
        <v>485.91994840928629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</v>
      </c>
      <c r="C44" s="206">
        <f>ISI!C40+NFM!C56+CHI!C45+NMM!C44+PPA!C45+FBT!C25+TRE!C25+MAE!C25+TEL!C25+WWP!C25+OIS!C25</f>
        <v>0</v>
      </c>
      <c r="D44" s="206">
        <f>ISI!D40+NFM!D56+CHI!D45+NMM!D44+PPA!D45+FBT!D25+TRE!D25+MAE!D25+TEL!D25+WWP!D25+OIS!D25</f>
        <v>0</v>
      </c>
      <c r="E44" s="206">
        <f>ISI!E40+NFM!E56+CHI!E45+NMM!E44+PPA!E45+FBT!E25+TRE!E25+MAE!E25+TEL!E25+WWP!E25+OIS!E25</f>
        <v>0</v>
      </c>
      <c r="F44" s="206">
        <f>ISI!F40+NFM!F56+CHI!F45+NMM!F44+PPA!F45+FBT!F25+TRE!F25+MAE!F25+TEL!F25+WWP!F25+OIS!F25</f>
        <v>0</v>
      </c>
      <c r="G44" s="206">
        <f>ISI!G40+NFM!G56+CHI!G45+NMM!G44+PPA!G45+FBT!G25+TRE!G25+MAE!G25+TEL!G25+WWP!G25+OIS!G25</f>
        <v>0</v>
      </c>
      <c r="H44" s="206">
        <f>ISI!H40+NFM!H56+CHI!H45+NMM!H44+PPA!H45+FBT!H25+TRE!H25+MAE!H25+TEL!H25+WWP!H25+OIS!H25</f>
        <v>0</v>
      </c>
      <c r="I44" s="206">
        <f>ISI!I40+NFM!I56+CHI!I45+NMM!I44+PPA!I45+FBT!I25+TRE!I25+MAE!I25+TEL!I25+WWP!I25+OIS!I25</f>
        <v>0</v>
      </c>
      <c r="J44" s="206">
        <f>ISI!J40+NFM!J56+CHI!J45+NMM!J44+PPA!J45+FBT!J25+TRE!J25+MAE!J25+TEL!J25+WWP!J25+OIS!J25</f>
        <v>0</v>
      </c>
      <c r="K44" s="206">
        <f>ISI!K40+NFM!K56+CHI!K45+NMM!K44+PPA!K45+FBT!K25+TRE!K25+MAE!K25+TEL!K25+WWP!K25+OIS!K25</f>
        <v>0</v>
      </c>
      <c r="L44" s="206">
        <f>ISI!L40+NFM!L56+CHI!L45+NMM!L44+PPA!L45+FBT!L25+TRE!L25+MAE!L25+TEL!L25+WWP!L25+OIS!L25</f>
        <v>0</v>
      </c>
      <c r="M44" s="206">
        <f>ISI!M40+NFM!M56+CHI!M45+NMM!M44+PPA!M45+FBT!M25+TRE!M25+MAE!M25+TEL!M25+WWP!M25+OIS!M25</f>
        <v>0</v>
      </c>
      <c r="N44" s="206">
        <f>ISI!N40+NFM!N56+CHI!N45+NMM!N44+PPA!N45+FBT!N25+TRE!N25+MAE!N25+TEL!N25+WWP!N25+OIS!N25</f>
        <v>0.45382631126397238</v>
      </c>
      <c r="O44" s="206">
        <f>ISI!O40+NFM!O56+CHI!O45+NMM!O44+PPA!O45+FBT!O25+TRE!O25+MAE!O25+TEL!O25+WWP!O25+OIS!O25</f>
        <v>0.14333619948409279</v>
      </c>
      <c r="P44" s="206">
        <f>ISI!P40+NFM!P56+CHI!P45+NMM!P44+PPA!P45+FBT!P25+TRE!P25+MAE!P25+TEL!P25+WWP!P25+OIS!P25</f>
        <v>0.76431642304385206</v>
      </c>
      <c r="Q44" s="206">
        <f>ISI!Q40+NFM!Q56+CHI!Q45+NMM!Q44+PPA!Q45+FBT!Q25+TRE!Q25+MAE!Q25+TEL!Q25+WWP!Q25+OIS!Q25</f>
        <v>0.74049871023215807</v>
      </c>
      <c r="R44" s="206">
        <f>ISI!R40+NFM!R56+CHI!R45+NMM!R44+PPA!R45+FBT!R25+TRE!R25+MAE!R25+TEL!R25+WWP!R25+OIS!R25</f>
        <v>0.57325881341358542</v>
      </c>
      <c r="S44" s="206">
        <f>ISI!S40+NFM!S56+CHI!S45+NMM!S44+PPA!S45+FBT!S25+TRE!S25+MAE!S25+TEL!S25+WWP!S25+OIS!S25</f>
        <v>0.56259673258813403</v>
      </c>
      <c r="T44" s="206">
        <f>ISI!T40+NFM!T56+CHI!T45+NMM!T44+PPA!T45+FBT!T25+TRE!T25+MAE!T25+TEL!T25+WWP!T25+OIS!T25</f>
        <v>2.450558899398108E-2</v>
      </c>
      <c r="U44" s="206">
        <f>ISI!U40+NFM!U56+CHI!U45+NMM!U44+PPA!U45+FBT!U25+TRE!U25+MAE!U25+TEL!U25+WWP!U25+OIS!U25</f>
        <v>3.8177128116938949E-2</v>
      </c>
      <c r="V44" s="206">
        <f>ISI!V40+NFM!V56+CHI!V45+NMM!V44+PPA!V45+FBT!V25+TRE!V25+MAE!V25+TEL!V25+WWP!V25+OIS!V25</f>
        <v>2.2269991401547722E-2</v>
      </c>
      <c r="W44" s="206">
        <f>ISI!W40+NFM!W56+CHI!W45+NMM!W44+PPA!W45+FBT!W25+TRE!W25+MAE!W25+TEL!W25+WWP!W25+OIS!W25</f>
        <v>4.9871023215821153E-3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7.5494411006018905E-2</v>
      </c>
      <c r="I45" s="206">
        <f>ISI!I41+NFM!I57+CHI!I46+NMM!I45+PPA!I46+FBT!I26+TRE!I26+MAE!I26+TEL!I26+WWP!I26+OIS!I26</f>
        <v>3.4651762682717108E-2</v>
      </c>
      <c r="J45" s="206">
        <f>ISI!J41+NFM!J57+CHI!J46+NMM!J45+PPA!J46+FBT!J26+TRE!J26+MAE!J26+TEL!J26+WWP!J26+OIS!J26</f>
        <v>3.1986242476354253E-2</v>
      </c>
      <c r="K45" s="206">
        <f>ISI!K41+NFM!K57+CHI!K46+NMM!K45+PPA!K46+FBT!K26+TRE!K26+MAE!K26+TEL!K26+WWP!K26+OIS!K26</f>
        <v>0.19097162510748061</v>
      </c>
      <c r="L45" s="206">
        <f>ISI!L41+NFM!L57+CHI!L46+NMM!L45+PPA!L46+FBT!L26+TRE!L26+MAE!L26+TEL!L26+WWP!L26+OIS!L26</f>
        <v>0.20971625107480654</v>
      </c>
      <c r="M45" s="206">
        <f>ISI!M41+NFM!M57+CHI!M46+NMM!M45+PPA!M46+FBT!M26+TRE!M26+MAE!M26+TEL!M26+WWP!M26+OIS!M26</f>
        <v>2.3989681857265691E-2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0</v>
      </c>
      <c r="P45" s="206">
        <f>ISI!P41+NFM!P57+CHI!P46+NMM!P45+PPA!P46+FBT!P26+TRE!P26+MAE!P26+TEL!P26+WWP!P26+OIS!P26</f>
        <v>0</v>
      </c>
      <c r="Q45" s="206">
        <f>ISI!Q41+NFM!Q57+CHI!Q46+NMM!Q45+PPA!Q46+FBT!Q26+TRE!Q26+MAE!Q26+TEL!Q26+WWP!Q26+OIS!Q26</f>
        <v>0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0.19630266552020637</v>
      </c>
      <c r="T45" s="206">
        <f>ISI!T41+NFM!T57+CHI!T46+NMM!T45+PPA!T46+FBT!T26+TRE!T26+MAE!T26+TEL!T26+WWP!T26+OIS!T26</f>
        <v>3.9552880481513328E-2</v>
      </c>
      <c r="U45" s="206">
        <f>ISI!U41+NFM!U57+CHI!U46+NMM!U45+PPA!U46+FBT!U26+TRE!U26+MAE!U26+TEL!U26+WWP!U26+OIS!U26</f>
        <v>5.0730868443680133E-2</v>
      </c>
      <c r="V45" s="206">
        <f>ISI!V41+NFM!V57+CHI!V46+NMM!V45+PPA!V46+FBT!V26+TRE!V26+MAE!V26+TEL!V26+WWP!V26+OIS!V26</f>
        <v>0.12665520206362851</v>
      </c>
      <c r="W45" s="206">
        <f>ISI!W41+NFM!W57+CHI!W46+NMM!W45+PPA!W46+FBT!W26+TRE!W26+MAE!W26+TEL!W26+WWP!W26+OIS!W26</f>
        <v>6.5692175408426479E-2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0.14754944110060189</v>
      </c>
      <c r="T48" s="206">
        <f>ISI!T44+NFM!T60+CHI!T49+NMM!T48+PPA!T49+FBT!T29+TRE!T29+MAE!T29+TEL!T29+WWP!T29+OIS!T29</f>
        <v>0.14754944110060186</v>
      </c>
      <c r="U48" s="206">
        <f>ISI!U44+NFM!U60+CHI!U49+NMM!U48+PPA!U49+FBT!U29+TRE!U29+MAE!U29+TEL!U29+WWP!U29+OIS!U29</f>
        <v>0.14754944110060186</v>
      </c>
      <c r="V48" s="206">
        <f>ISI!V44+NFM!V60+CHI!V49+NMM!V48+PPA!V49+FBT!V29+TRE!V29+MAE!V29+TEL!V29+WWP!V29+OIS!V29</f>
        <v>0.14754944110060186</v>
      </c>
      <c r="W48" s="206">
        <f>ISI!W44+NFM!W60+CHI!W49+NMM!W48+PPA!W49+FBT!W29+TRE!W29+MAE!W29+TEL!W29+WWP!W29+OIS!W29</f>
        <v>0.15288048151332762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15.739896818572657</v>
      </c>
      <c r="C49" s="208">
        <f>ISI!C45+NFM!C61+CHI!C50+NMM!C49+PPA!C50+FBT!C30+TRE!C30+MAE!C30+TEL!C30+WWP!C30+OIS!C30</f>
        <v>15.309974204643165</v>
      </c>
      <c r="D49" s="208">
        <f>ISI!D45+NFM!D61+CHI!D50+NMM!D49+PPA!D50+FBT!D30+TRE!D30+MAE!D30+TEL!D30+WWP!D30+OIS!D30</f>
        <v>15.047205503009456</v>
      </c>
      <c r="E49" s="208">
        <f>ISI!E45+NFM!E61+CHI!E50+NMM!E49+PPA!E50+FBT!E30+TRE!E30+MAE!E30+TEL!E30+WWP!E30+OIS!E30</f>
        <v>14.951762682717114</v>
      </c>
      <c r="F49" s="208">
        <f>ISI!F45+NFM!F61+CHI!F50+NMM!F49+PPA!F50+FBT!F30+TRE!F30+MAE!F30+TEL!F30+WWP!F30+OIS!F30</f>
        <v>14.521840068787618</v>
      </c>
      <c r="G49" s="208">
        <f>ISI!G45+NFM!G61+CHI!G50+NMM!G49+PPA!G50+FBT!G30+TRE!G30+MAE!G30+TEL!G30+WWP!G30+OIS!G30</f>
        <v>16.337059329320724</v>
      </c>
      <c r="H49" s="208">
        <f>ISI!H45+NFM!H61+CHI!H50+NMM!H49+PPA!H50+FBT!H30+TRE!H30+MAE!H30+TEL!H30+WWP!H30+OIS!H30</f>
        <v>15.142820292347375</v>
      </c>
      <c r="I49" s="208">
        <f>ISI!I45+NFM!I61+CHI!I50+NMM!I49+PPA!I50+FBT!I30+TRE!I30+MAE!I30+TEL!I30+WWP!I30+OIS!I30</f>
        <v>13.231986242476353</v>
      </c>
      <c r="J49" s="208">
        <f>ISI!J45+NFM!J61+CHI!J50+NMM!J49+PPA!J50+FBT!J30+TRE!J30+MAE!J30+TEL!J30+WWP!J30+OIS!J30</f>
        <v>8.5029234737747199</v>
      </c>
      <c r="K49" s="208">
        <f>ISI!K45+NFM!K61+CHI!K50+NMM!K49+PPA!K50+FBT!K30+TRE!K30+MAE!K30+TEL!K30+WWP!K30+OIS!K30</f>
        <v>7.1175408426483218</v>
      </c>
      <c r="L49" s="208">
        <f>ISI!L45+NFM!L61+CHI!L50+NMM!L49+PPA!L50+FBT!L30+TRE!L30+MAE!L30+TEL!L30+WWP!L30+OIS!L30</f>
        <v>9.2433361994840926</v>
      </c>
      <c r="M49" s="208">
        <f>ISI!M45+NFM!M61+CHI!M50+NMM!M49+PPA!M50+FBT!M30+TRE!M30+MAE!M30+TEL!M30+WWP!M30+OIS!M30</f>
        <v>6.4010318142734306</v>
      </c>
      <c r="N49" s="208">
        <f>ISI!N45+NFM!N61+CHI!N50+NMM!N49+PPA!N50+FBT!N30+TRE!N30+MAE!N30+TEL!N30+WWP!N30+OIS!N30</f>
        <v>6.1861564918314702</v>
      </c>
      <c r="O49" s="208">
        <f>ISI!O45+NFM!O61+CHI!O50+NMM!O49+PPA!O50+FBT!O30+TRE!O30+MAE!O30+TEL!O30+WWP!O30+OIS!O30</f>
        <v>11.44067067927773</v>
      </c>
      <c r="P49" s="208">
        <f>ISI!P45+NFM!P61+CHI!P50+NMM!P49+PPA!P50+FBT!P30+TRE!P30+MAE!P30+TEL!P30+WWP!P30+OIS!P30</f>
        <v>21.257179707652625</v>
      </c>
      <c r="Q49" s="208">
        <f>ISI!Q45+NFM!Q61+CHI!Q50+NMM!Q49+PPA!Q50+FBT!Q30+TRE!Q30+MAE!Q30+TEL!Q30+WWP!Q30+OIS!Q30</f>
        <v>34.632588134135858</v>
      </c>
      <c r="R49" s="208">
        <f>ISI!R45+NFM!R61+CHI!R50+NMM!R49+PPA!R50+FBT!R30+TRE!R30+MAE!R30+TEL!R30+WWP!R30+OIS!R30</f>
        <v>59.854686156491823</v>
      </c>
      <c r="S49" s="208">
        <f>ISI!S45+NFM!S61+CHI!S50+NMM!S49+PPA!S50+FBT!S30+TRE!S30+MAE!S30+TEL!S30+WWP!S30+OIS!S30</f>
        <v>78.59914015477213</v>
      </c>
      <c r="T49" s="208">
        <f>ISI!T45+NFM!T61+CHI!T50+NMM!T49+PPA!T50+FBT!T30+TRE!T30+MAE!T30+TEL!T30+WWP!T30+OIS!T30</f>
        <v>90.325021496130702</v>
      </c>
      <c r="U49" s="208">
        <f>ISI!U45+NFM!U61+CHI!U50+NMM!U49+PPA!U50+FBT!U30+TRE!U30+MAE!U30+TEL!U30+WWP!U30+OIS!U30</f>
        <v>79.384092863284607</v>
      </c>
      <c r="V49" s="208">
        <f>ISI!V45+NFM!V61+CHI!V50+NMM!V49+PPA!V50+FBT!V30+TRE!V30+MAE!V30+TEL!V30+WWP!V30+OIS!V30</f>
        <v>70.038693035253644</v>
      </c>
      <c r="W49" s="208">
        <f>ISI!W45+NFM!W61+CHI!W50+NMM!W49+PPA!W50+FBT!W30+TRE!W30+MAE!W30+TEL!W30+WWP!W30+OIS!W30</f>
        <v>70.1578675838349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123.21582115219259</v>
      </c>
      <c r="C50" s="209">
        <f>ISI!C46+NFM!C62+CHI!C51+NMM!C50+PPA!C51+FBT!C31+TRE!C31+MAE!C31+TEL!C31+WWP!C31+OIS!C31</f>
        <v>132.84608770421323</v>
      </c>
      <c r="D50" s="209">
        <f>ISI!D46+NFM!D62+CHI!D51+NMM!D50+PPA!D51+FBT!D31+TRE!D31+MAE!D31+TEL!D31+WWP!D31+OIS!D31</f>
        <v>131.21238177128117</v>
      </c>
      <c r="E50" s="209">
        <f>ISI!E46+NFM!E62+CHI!E51+NMM!E50+PPA!E51+FBT!E31+TRE!E31+MAE!E31+TEL!E31+WWP!E31+OIS!E31</f>
        <v>138.00515907136713</v>
      </c>
      <c r="F50" s="209">
        <f>ISI!F46+NFM!F62+CHI!F51+NMM!F50+PPA!F51+FBT!F31+TRE!F31+MAE!F31+TEL!F31+WWP!F31+OIS!F31</f>
        <v>140.4987102321582</v>
      </c>
      <c r="G50" s="209">
        <f>ISI!G46+NFM!G62+CHI!G51+NMM!G50+PPA!G51+FBT!G31+TRE!G31+MAE!G31+TEL!G31+WWP!G31+OIS!G31</f>
        <v>146.17368873602751</v>
      </c>
      <c r="H50" s="209">
        <f>ISI!H46+NFM!H62+CHI!H51+NMM!H50+PPA!H51+FBT!H31+TRE!H31+MAE!H31+TEL!H31+WWP!H31+OIS!H31</f>
        <v>151.24677558039551</v>
      </c>
      <c r="I50" s="209">
        <f>ISI!I46+NFM!I62+CHI!I51+NMM!I50+PPA!I51+FBT!I31+TRE!I31+MAE!I31+TEL!I31+WWP!I31+OIS!I31</f>
        <v>156.14789337919174</v>
      </c>
      <c r="J50" s="209">
        <f>ISI!J46+NFM!J62+CHI!J51+NMM!J50+PPA!J51+FBT!J31+TRE!J31+MAE!J31+TEL!J31+WWP!J31+OIS!J31</f>
        <v>144.88392089423903</v>
      </c>
      <c r="K50" s="209">
        <f>ISI!K46+NFM!K62+CHI!K51+NMM!K50+PPA!K51+FBT!K31+TRE!K31+MAE!K31+TEL!K31+WWP!K31+OIS!K31</f>
        <v>129.49269131556321</v>
      </c>
      <c r="L50" s="209">
        <f>ISI!L46+NFM!L62+CHI!L51+NMM!L50+PPA!L51+FBT!L31+TRE!L31+MAE!L31+TEL!L31+WWP!L31+OIS!L31</f>
        <v>136.71539122957867</v>
      </c>
      <c r="M50" s="209">
        <f>ISI!M46+NFM!M62+CHI!M51+NMM!M50+PPA!M51+FBT!M31+TRE!M31+MAE!M31+TEL!M31+WWP!M31+OIS!M31</f>
        <v>143.59415305245057</v>
      </c>
      <c r="N50" s="209">
        <f>ISI!N46+NFM!N62+CHI!N51+NMM!N50+PPA!N51+FBT!N31+TRE!N31+MAE!N31+TEL!N31+WWP!N31+OIS!N31</f>
        <v>171.36715391229578</v>
      </c>
      <c r="O50" s="209">
        <f>ISI!O46+NFM!O62+CHI!O51+NMM!O50+PPA!O51+FBT!O31+TRE!O31+MAE!O31+TEL!O31+WWP!O31+OIS!O31</f>
        <v>155.46001719690454</v>
      </c>
      <c r="P50" s="209">
        <f>ISI!P46+NFM!P62+CHI!P51+NMM!P50+PPA!P51+FBT!P31+TRE!P31+MAE!P31+TEL!P31+WWP!P31+OIS!P31</f>
        <v>143.33619948409287</v>
      </c>
      <c r="Q50" s="209">
        <f>ISI!Q46+NFM!Q62+CHI!Q51+NMM!Q50+PPA!Q51+FBT!Q31+TRE!Q31+MAE!Q31+TEL!Q31+WWP!Q31+OIS!Q31</f>
        <v>146.43164230438521</v>
      </c>
      <c r="R50" s="209">
        <f>ISI!R46+NFM!R62+CHI!R51+NMM!R50+PPA!R51+FBT!R31+TRE!R31+MAE!R31+TEL!R31+WWP!R31+OIS!R31</f>
        <v>143.33619948409282</v>
      </c>
      <c r="S50" s="209">
        <f>ISI!S46+NFM!S62+CHI!S51+NMM!S50+PPA!S51+FBT!S31+TRE!S31+MAE!S31+TEL!S31+WWP!S31+OIS!S31</f>
        <v>151.56010318142734</v>
      </c>
      <c r="T50" s="209">
        <f>ISI!T46+NFM!T62+CHI!T51+NMM!T50+PPA!T51+FBT!T31+TRE!T31+MAE!T31+TEL!T31+WWP!T31+OIS!T31</f>
        <v>158.38065348237316</v>
      </c>
      <c r="U50" s="209">
        <f>ISI!U46+NFM!U62+CHI!U51+NMM!U50+PPA!U51+FBT!U31+TRE!U31+MAE!U31+TEL!U31+WWP!U31+OIS!U31</f>
        <v>158.73551160791058</v>
      </c>
      <c r="V50" s="209">
        <f>ISI!V46+NFM!V62+CHI!V51+NMM!V50+PPA!V51+FBT!V31+TRE!V31+MAE!V31+TEL!V31+WWP!V31+OIS!V31</f>
        <v>160.24049871023215</v>
      </c>
      <c r="W50" s="209">
        <f>ISI!W46+NFM!W62+CHI!W51+NMM!W50+PPA!W51+FBT!W31+TRE!W31+MAE!W31+TEL!W31+WWP!W31+OIS!W31</f>
        <v>167.32588134135852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576.54488392089411</v>
      </c>
      <c r="C51" s="212">
        <f t="shared" si="4"/>
        <v>612.78503869303518</v>
      </c>
      <c r="D51" s="212">
        <f t="shared" si="4"/>
        <v>621.91719690455727</v>
      </c>
      <c r="E51" s="212">
        <f t="shared" si="4"/>
        <v>626.3824591573516</v>
      </c>
      <c r="F51" s="212">
        <f t="shared" si="4"/>
        <v>667.15657781599293</v>
      </c>
      <c r="G51" s="212">
        <f t="shared" si="4"/>
        <v>698.62674118658629</v>
      </c>
      <c r="H51" s="212">
        <f t="shared" si="4"/>
        <v>741.13104041272538</v>
      </c>
      <c r="I51" s="212">
        <f t="shared" si="4"/>
        <v>722.77506448839222</v>
      </c>
      <c r="J51" s="212">
        <f t="shared" si="4"/>
        <v>679.17592433361995</v>
      </c>
      <c r="K51" s="212">
        <f t="shared" si="4"/>
        <v>651.71547721410161</v>
      </c>
      <c r="L51" s="212">
        <f t="shared" si="4"/>
        <v>773.84711951848647</v>
      </c>
      <c r="M51" s="212">
        <f t="shared" si="4"/>
        <v>747.75494411006025</v>
      </c>
      <c r="N51" s="212">
        <f t="shared" si="4"/>
        <v>827.4354256233878</v>
      </c>
      <c r="O51" s="212">
        <f t="shared" si="4"/>
        <v>767.64299226139292</v>
      </c>
      <c r="P51" s="212">
        <f t="shared" si="4"/>
        <v>791.15864144454008</v>
      </c>
      <c r="Q51" s="212">
        <f t="shared" si="4"/>
        <v>787.77996560619056</v>
      </c>
      <c r="R51" s="212">
        <f t="shared" si="4"/>
        <v>748.95356835769576</v>
      </c>
      <c r="S51" s="212">
        <f t="shared" si="4"/>
        <v>793.35614789337922</v>
      </c>
      <c r="T51" s="212">
        <f t="shared" si="4"/>
        <v>897.89226139294908</v>
      </c>
      <c r="U51" s="212">
        <f t="shared" si="4"/>
        <v>852.75838349097182</v>
      </c>
      <c r="V51" s="212">
        <f t="shared" si="4"/>
        <v>870.92330180567501</v>
      </c>
      <c r="W51" s="212">
        <f t="shared" si="4"/>
        <v>894.16208082545131</v>
      </c>
    </row>
    <row r="52" spans="1:23" ht="12" customHeight="1" x14ac:dyDescent="0.25">
      <c r="A52" s="17" t="s">
        <v>16</v>
      </c>
      <c r="B52" s="211">
        <f>ISI!B$47</f>
        <v>137.3173688736027</v>
      </c>
      <c r="C52" s="211">
        <f>ISI!C$47</f>
        <v>139.95889939810829</v>
      </c>
      <c r="D52" s="211">
        <f>ISI!D$47</f>
        <v>133.40378331900251</v>
      </c>
      <c r="E52" s="211">
        <f>ISI!E$47</f>
        <v>130.89776440240749</v>
      </c>
      <c r="F52" s="211">
        <f>ISI!F$47</f>
        <v>133.60885640584689</v>
      </c>
      <c r="G52" s="211">
        <f>ISI!G$47</f>
        <v>131.10894239036969</v>
      </c>
      <c r="H52" s="211">
        <f>ISI!H$47</f>
        <v>135.7524505588994</v>
      </c>
      <c r="I52" s="211">
        <f>ISI!I$47</f>
        <v>134.90756663800519</v>
      </c>
      <c r="J52" s="211">
        <f>ISI!J$47</f>
        <v>126.8856405846947</v>
      </c>
      <c r="K52" s="211">
        <f>ISI!K$47</f>
        <v>113.78263112639721</v>
      </c>
      <c r="L52" s="211">
        <f>ISI!L$47</f>
        <v>129.94883920894239</v>
      </c>
      <c r="M52" s="211">
        <f>ISI!M$47</f>
        <v>46.91384350816854</v>
      </c>
      <c r="N52" s="211">
        <f>ISI!N$47</f>
        <v>82.116165090283758</v>
      </c>
      <c r="O52" s="211">
        <f>ISI!O$47</f>
        <v>27.266895958727421</v>
      </c>
      <c r="P52" s="211">
        <f>ISI!P$47</f>
        <v>1.614617368873603</v>
      </c>
      <c r="Q52" s="211">
        <f>ISI!Q$47</f>
        <v>13.934307824591571</v>
      </c>
      <c r="R52" s="211">
        <f>ISI!R$47</f>
        <v>0</v>
      </c>
      <c r="S52" s="211">
        <f>ISI!S$47</f>
        <v>0</v>
      </c>
      <c r="T52" s="211">
        <f>ISI!T$47</f>
        <v>0</v>
      </c>
      <c r="U52" s="211">
        <f>ISI!U$47</f>
        <v>0</v>
      </c>
      <c r="V52" s="211">
        <f>ISI!V$47</f>
        <v>0</v>
      </c>
      <c r="W52" s="211">
        <f>ISI!W$47</f>
        <v>0</v>
      </c>
    </row>
    <row r="53" spans="1:23" ht="12" customHeight="1" x14ac:dyDescent="0.25">
      <c r="A53" s="18" t="s">
        <v>41</v>
      </c>
      <c r="B53" s="206">
        <f>ISI!B$48</f>
        <v>0</v>
      </c>
      <c r="C53" s="206">
        <f>ISI!C$48</f>
        <v>0</v>
      </c>
      <c r="D53" s="206">
        <f>ISI!D$48</f>
        <v>0</v>
      </c>
      <c r="E53" s="206">
        <f>ISI!E$48</f>
        <v>0</v>
      </c>
      <c r="F53" s="206">
        <f>ISI!F$48</f>
        <v>0</v>
      </c>
      <c r="G53" s="206">
        <f>ISI!G$48</f>
        <v>0</v>
      </c>
      <c r="H53" s="206">
        <f>ISI!H$48</f>
        <v>0</v>
      </c>
      <c r="I53" s="206">
        <f>ISI!I$48</f>
        <v>0</v>
      </c>
      <c r="J53" s="206">
        <f>ISI!J$48</f>
        <v>0</v>
      </c>
      <c r="K53" s="206">
        <f>ISI!K$48</f>
        <v>0</v>
      </c>
      <c r="L53" s="206">
        <f>ISI!L$48</f>
        <v>0</v>
      </c>
      <c r="M53" s="206">
        <f>ISI!M$48</f>
        <v>0</v>
      </c>
      <c r="N53" s="206">
        <f>ISI!N$48</f>
        <v>0</v>
      </c>
      <c r="O53" s="206">
        <f>ISI!O$48</f>
        <v>0</v>
      </c>
      <c r="P53" s="206">
        <f>ISI!P$48</f>
        <v>0</v>
      </c>
      <c r="Q53" s="206">
        <f>ISI!Q$48</f>
        <v>0</v>
      </c>
      <c r="R53" s="206">
        <f>ISI!R$48</f>
        <v>0</v>
      </c>
      <c r="S53" s="206">
        <f>ISI!S$48</f>
        <v>0</v>
      </c>
      <c r="T53" s="206">
        <f>ISI!T$48</f>
        <v>0</v>
      </c>
      <c r="U53" s="206">
        <f>ISI!U$48</f>
        <v>0</v>
      </c>
      <c r="V53" s="206">
        <f>ISI!V$48</f>
        <v>0</v>
      </c>
      <c r="W53" s="206">
        <f>ISI!W$48</f>
        <v>0</v>
      </c>
    </row>
    <row r="54" spans="1:23" ht="12" customHeight="1" x14ac:dyDescent="0.25">
      <c r="A54" s="18" t="s">
        <v>42</v>
      </c>
      <c r="B54" s="206">
        <f>ISI!B$49</f>
        <v>137.3173688736027</v>
      </c>
      <c r="C54" s="206">
        <f>ISI!C$49</f>
        <v>139.95889939810829</v>
      </c>
      <c r="D54" s="206">
        <f>ISI!D$49</f>
        <v>133.40378331900251</v>
      </c>
      <c r="E54" s="206">
        <f>ISI!E$49</f>
        <v>130.89776440240749</v>
      </c>
      <c r="F54" s="206">
        <f>ISI!F$49</f>
        <v>133.60885640584689</v>
      </c>
      <c r="G54" s="206">
        <f>ISI!G$49</f>
        <v>131.10894239036969</v>
      </c>
      <c r="H54" s="206">
        <f>ISI!H$49</f>
        <v>135.7524505588994</v>
      </c>
      <c r="I54" s="206">
        <f>ISI!I$49</f>
        <v>134.90756663800519</v>
      </c>
      <c r="J54" s="206">
        <f>ISI!J$49</f>
        <v>126.8856405846947</v>
      </c>
      <c r="K54" s="206">
        <f>ISI!K$49</f>
        <v>113.78263112639721</v>
      </c>
      <c r="L54" s="206">
        <f>ISI!L$49</f>
        <v>129.94883920894239</v>
      </c>
      <c r="M54" s="206">
        <f>ISI!M$49</f>
        <v>46.91384350816854</v>
      </c>
      <c r="N54" s="206">
        <f>ISI!N$49</f>
        <v>82.116165090283758</v>
      </c>
      <c r="O54" s="206">
        <f>ISI!O$49</f>
        <v>27.266895958727421</v>
      </c>
      <c r="P54" s="206">
        <f>ISI!P$49</f>
        <v>1.614617368873603</v>
      </c>
      <c r="Q54" s="206">
        <f>ISI!Q$49</f>
        <v>13.934307824591571</v>
      </c>
      <c r="R54" s="206">
        <f>ISI!R$49</f>
        <v>0</v>
      </c>
      <c r="S54" s="206">
        <f>ISI!S$49</f>
        <v>0</v>
      </c>
      <c r="T54" s="206">
        <f>ISI!T$49</f>
        <v>0</v>
      </c>
      <c r="U54" s="206">
        <f>ISI!U$49</f>
        <v>0</v>
      </c>
      <c r="V54" s="206">
        <f>ISI!V$49</f>
        <v>0</v>
      </c>
      <c r="W54" s="206">
        <f>ISI!W$49</f>
        <v>0</v>
      </c>
    </row>
    <row r="55" spans="1:23" ht="12" customHeight="1" x14ac:dyDescent="0.25">
      <c r="A55" s="19" t="s">
        <v>20</v>
      </c>
      <c r="B55" s="207">
        <f>NFM!B$63</f>
        <v>0</v>
      </c>
      <c r="C55" s="207">
        <f>NFM!C$63</f>
        <v>0</v>
      </c>
      <c r="D55" s="207">
        <f>NFM!D$63</f>
        <v>0</v>
      </c>
      <c r="E55" s="207">
        <f>NFM!E$63</f>
        <v>0</v>
      </c>
      <c r="F55" s="207">
        <f>NFM!F$63</f>
        <v>0</v>
      </c>
      <c r="G55" s="207">
        <f>NFM!G$63</f>
        <v>0</v>
      </c>
      <c r="H55" s="207">
        <f>NFM!H$63</f>
        <v>0</v>
      </c>
      <c r="I55" s="207">
        <f>NFM!I$63</f>
        <v>0</v>
      </c>
      <c r="J55" s="207">
        <f>NFM!J$63</f>
        <v>0</v>
      </c>
      <c r="K55" s="207">
        <f>NFM!K$63</f>
        <v>0</v>
      </c>
      <c r="L55" s="207">
        <f>NFM!L$63</f>
        <v>0</v>
      </c>
      <c r="M55" s="207">
        <f>NFM!M$63</f>
        <v>0</v>
      </c>
      <c r="N55" s="207">
        <f>NFM!N$63</f>
        <v>0</v>
      </c>
      <c r="O55" s="207">
        <f>NFM!O$63</f>
        <v>0</v>
      </c>
      <c r="P55" s="207">
        <f>NFM!P$63</f>
        <v>0</v>
      </c>
      <c r="Q55" s="207">
        <f>NFM!Q$63</f>
        <v>0</v>
      </c>
      <c r="R55" s="207">
        <f>NFM!R$63</f>
        <v>0</v>
      </c>
      <c r="S55" s="207">
        <f>NFM!S$63</f>
        <v>0</v>
      </c>
      <c r="T55" s="207">
        <f>NFM!T$63</f>
        <v>0</v>
      </c>
      <c r="U55" s="207">
        <f>NFM!U$63</f>
        <v>0</v>
      </c>
      <c r="V55" s="207">
        <f>NFM!V$63</f>
        <v>0</v>
      </c>
      <c r="W55" s="207">
        <f>NFM!W$63</f>
        <v>0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0</v>
      </c>
      <c r="C57" s="206">
        <f>NFM!C$65</f>
        <v>0</v>
      </c>
      <c r="D57" s="206">
        <f>NFM!D$65</f>
        <v>0</v>
      </c>
      <c r="E57" s="206">
        <f>NFM!E$65</f>
        <v>0</v>
      </c>
      <c r="F57" s="206">
        <f>NFM!F$65</f>
        <v>0</v>
      </c>
      <c r="G57" s="206">
        <f>NFM!G$65</f>
        <v>0</v>
      </c>
      <c r="H57" s="206">
        <f>NFM!H$65</f>
        <v>0</v>
      </c>
      <c r="I57" s="206">
        <f>NFM!I$65</f>
        <v>0</v>
      </c>
      <c r="J57" s="206">
        <f>NFM!J$65</f>
        <v>0</v>
      </c>
      <c r="K57" s="206">
        <f>NFM!K$65</f>
        <v>0</v>
      </c>
      <c r="L57" s="206">
        <f>NFM!L$65</f>
        <v>0</v>
      </c>
      <c r="M57" s="206">
        <f>NFM!M$65</f>
        <v>0</v>
      </c>
      <c r="N57" s="206">
        <f>NFM!N$65</f>
        <v>0</v>
      </c>
      <c r="O57" s="206">
        <f>NFM!O$65</f>
        <v>0</v>
      </c>
      <c r="P57" s="206">
        <f>NFM!P$65</f>
        <v>0</v>
      </c>
      <c r="Q57" s="206">
        <f>NFM!Q$65</f>
        <v>0</v>
      </c>
      <c r="R57" s="206">
        <f>NFM!R$65</f>
        <v>0</v>
      </c>
      <c r="S57" s="206">
        <f>NFM!S$65</f>
        <v>0</v>
      </c>
      <c r="T57" s="206">
        <f>NFM!T$65</f>
        <v>0</v>
      </c>
      <c r="U57" s="206">
        <f>NFM!U$65</f>
        <v>0</v>
      </c>
      <c r="V57" s="206">
        <f>NFM!V$65</f>
        <v>0</v>
      </c>
      <c r="W57" s="206">
        <f>NFM!W$65</f>
        <v>0</v>
      </c>
    </row>
    <row r="58" spans="1:23" ht="12" customHeight="1" x14ac:dyDescent="0.25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0</v>
      </c>
      <c r="C59" s="214">
        <f>NFM!C$67</f>
        <v>0</v>
      </c>
      <c r="D59" s="214">
        <f>NFM!D$67</f>
        <v>0</v>
      </c>
      <c r="E59" s="214">
        <f>NFM!E$67</f>
        <v>0</v>
      </c>
      <c r="F59" s="214">
        <f>NFM!F$67</f>
        <v>0</v>
      </c>
      <c r="G59" s="214">
        <f>NFM!G$67</f>
        <v>0</v>
      </c>
      <c r="H59" s="214">
        <f>NFM!H$67</f>
        <v>0</v>
      </c>
      <c r="I59" s="214">
        <f>NFM!I$67</f>
        <v>0</v>
      </c>
      <c r="J59" s="214">
        <f>NFM!J$67</f>
        <v>0</v>
      </c>
      <c r="K59" s="214">
        <f>NFM!K$67</f>
        <v>0</v>
      </c>
      <c r="L59" s="214">
        <f>NFM!L$67</f>
        <v>0</v>
      </c>
      <c r="M59" s="214">
        <f>NFM!M$67</f>
        <v>0</v>
      </c>
      <c r="N59" s="214">
        <f>NFM!N$67</f>
        <v>0</v>
      </c>
      <c r="O59" s="214">
        <f>NFM!O$67</f>
        <v>0</v>
      </c>
      <c r="P59" s="214">
        <f>NFM!P$67</f>
        <v>0</v>
      </c>
      <c r="Q59" s="214">
        <f>NFM!Q$67</f>
        <v>0</v>
      </c>
      <c r="R59" s="214">
        <f>NFM!R$67</f>
        <v>0</v>
      </c>
      <c r="S59" s="214">
        <f>NFM!S$67</f>
        <v>0</v>
      </c>
      <c r="T59" s="214">
        <f>NFM!T$67</f>
        <v>0</v>
      </c>
      <c r="U59" s="214">
        <f>NFM!U$67</f>
        <v>0</v>
      </c>
      <c r="V59" s="214">
        <f>NFM!V$67</f>
        <v>0</v>
      </c>
      <c r="W59" s="214">
        <f>NFM!W$67</f>
        <v>0</v>
      </c>
    </row>
    <row r="60" spans="1:23" ht="12" customHeight="1" x14ac:dyDescent="0.25">
      <c r="A60" s="18" t="s">
        <v>45</v>
      </c>
      <c r="B60" s="206">
        <f>NFM!B$68</f>
        <v>0</v>
      </c>
      <c r="C60" s="206">
        <f>NFM!C$68</f>
        <v>0</v>
      </c>
      <c r="D60" s="206">
        <f>NFM!D$68</f>
        <v>0</v>
      </c>
      <c r="E60" s="206">
        <f>NFM!E$68</f>
        <v>0</v>
      </c>
      <c r="F60" s="206">
        <f>NFM!F$68</f>
        <v>0</v>
      </c>
      <c r="G60" s="206">
        <f>NFM!G$68</f>
        <v>0</v>
      </c>
      <c r="H60" s="206">
        <f>NFM!H$68</f>
        <v>0</v>
      </c>
      <c r="I60" s="206">
        <f>NFM!I$68</f>
        <v>0</v>
      </c>
      <c r="J60" s="206">
        <f>NFM!J$68</f>
        <v>0</v>
      </c>
      <c r="K60" s="206">
        <f>NFM!K$68</f>
        <v>0</v>
      </c>
      <c r="L60" s="206">
        <f>NFM!L$68</f>
        <v>0</v>
      </c>
      <c r="M60" s="206">
        <f>NFM!M$68</f>
        <v>0</v>
      </c>
      <c r="N60" s="206">
        <f>NFM!N$68</f>
        <v>0</v>
      </c>
      <c r="O60" s="206">
        <f>NFM!O$68</f>
        <v>0</v>
      </c>
      <c r="P60" s="206">
        <f>NFM!P$68</f>
        <v>0</v>
      </c>
      <c r="Q60" s="206">
        <f>NFM!Q$68</f>
        <v>0</v>
      </c>
      <c r="R60" s="206">
        <f>NFM!R$68</f>
        <v>0</v>
      </c>
      <c r="S60" s="206">
        <f>NFM!S$68</f>
        <v>0</v>
      </c>
      <c r="T60" s="206">
        <f>NFM!T$68</f>
        <v>0</v>
      </c>
      <c r="U60" s="206">
        <f>NFM!U$68</f>
        <v>0</v>
      </c>
      <c r="V60" s="206">
        <f>NFM!V$68</f>
        <v>0</v>
      </c>
      <c r="W60" s="206">
        <f>NFM!W$68</f>
        <v>0</v>
      </c>
    </row>
    <row r="61" spans="1:23" ht="12" customHeight="1" x14ac:dyDescent="0.25">
      <c r="A61" s="19" t="s">
        <v>21</v>
      </c>
      <c r="B61" s="207">
        <f>CHI!B$52</f>
        <v>14.860963026655202</v>
      </c>
      <c r="C61" s="207">
        <f>CHI!C$52</f>
        <v>17.660275150472916</v>
      </c>
      <c r="D61" s="207">
        <f>CHI!D$52</f>
        <v>17.782115219260533</v>
      </c>
      <c r="E61" s="207">
        <f>CHI!E$52</f>
        <v>17.29724849527085</v>
      </c>
      <c r="F61" s="207">
        <f>CHI!F$52</f>
        <v>16.573516766981939</v>
      </c>
      <c r="G61" s="207">
        <f>CHI!G$52</f>
        <v>17.476354256233883</v>
      </c>
      <c r="H61" s="207">
        <f>CHI!H$52</f>
        <v>19.178417884780746</v>
      </c>
      <c r="I61" s="207">
        <f>CHI!I$52</f>
        <v>15.736371453138435</v>
      </c>
      <c r="J61" s="207">
        <f>CHI!J$52</f>
        <v>26.058813413585554</v>
      </c>
      <c r="K61" s="207">
        <f>CHI!K$52</f>
        <v>24.550558899398112</v>
      </c>
      <c r="L61" s="207">
        <f>CHI!L$52</f>
        <v>27.737661220980222</v>
      </c>
      <c r="M61" s="207">
        <f>CHI!M$52</f>
        <v>23.26122098022357</v>
      </c>
      <c r="N61" s="207">
        <f>CHI!N$52</f>
        <v>24.021238177128126</v>
      </c>
      <c r="O61" s="207">
        <f>CHI!O$52</f>
        <v>25.196388650042987</v>
      </c>
      <c r="P61" s="207">
        <f>CHI!P$52</f>
        <v>24.275580395528802</v>
      </c>
      <c r="Q61" s="207">
        <f>CHI!Q$52</f>
        <v>23.311865864144451</v>
      </c>
      <c r="R61" s="207">
        <f>CHI!R$52</f>
        <v>23.42631126397248</v>
      </c>
      <c r="S61" s="207">
        <f>CHI!S$52</f>
        <v>25.909374942972569</v>
      </c>
      <c r="T61" s="207">
        <f>CHI!T$52</f>
        <v>26.642640543406806</v>
      </c>
      <c r="U61" s="207">
        <f>CHI!U$52</f>
        <v>21.193262226582924</v>
      </c>
      <c r="V61" s="207">
        <f>CHI!V$52</f>
        <v>21.330612289169579</v>
      </c>
      <c r="W61" s="207">
        <f>CHI!W$52</f>
        <v>24.388605959791342</v>
      </c>
    </row>
    <row r="62" spans="1:23" ht="12" customHeight="1" x14ac:dyDescent="0.25">
      <c r="A62" s="18" t="s">
        <v>57</v>
      </c>
      <c r="B62" s="206">
        <f>CHI!B$53</f>
        <v>8.7607278038341416</v>
      </c>
      <c r="C62" s="206">
        <f>CHI!C$53</f>
        <v>9.0426066378971974</v>
      </c>
      <c r="D62" s="206">
        <f>CHI!D$53</f>
        <v>9.4251610239664778</v>
      </c>
      <c r="E62" s="206">
        <f>CHI!E$53</f>
        <v>8.8890032549539217</v>
      </c>
      <c r="F62" s="206">
        <f>CHI!F$53</f>
        <v>7.6100990288037131</v>
      </c>
      <c r="G62" s="206">
        <f>CHI!G$53</f>
        <v>6.7629747802814375</v>
      </c>
      <c r="H62" s="206">
        <f>CHI!H$53</f>
        <v>6.2165589550228795</v>
      </c>
      <c r="I62" s="206">
        <f>CHI!I$53</f>
        <v>5.629358910645915</v>
      </c>
      <c r="J62" s="206">
        <f>CHI!J$53</f>
        <v>9.9594756664501638</v>
      </c>
      <c r="K62" s="206">
        <f>CHI!K$53</f>
        <v>12.655295866534036</v>
      </c>
      <c r="L62" s="206">
        <f>CHI!L$53</f>
        <v>10.533123002741592</v>
      </c>
      <c r="M62" s="206">
        <f>CHI!M$53</f>
        <v>9.7986894261164892</v>
      </c>
      <c r="N62" s="206">
        <f>CHI!N$53</f>
        <v>12.306327890225168</v>
      </c>
      <c r="O62" s="206">
        <f>CHI!O$53</f>
        <v>12.363117051839565</v>
      </c>
      <c r="P62" s="206">
        <f>CHI!P$53</f>
        <v>14.457211377722883</v>
      </c>
      <c r="Q62" s="206">
        <f>CHI!Q$53</f>
        <v>13.0601987187221</v>
      </c>
      <c r="R62" s="206">
        <f>CHI!R$53</f>
        <v>13.823530476535144</v>
      </c>
      <c r="S62" s="206">
        <f>CHI!S$53</f>
        <v>12.888687064976926</v>
      </c>
      <c r="T62" s="206">
        <f>CHI!T$53</f>
        <v>12.915034395725369</v>
      </c>
      <c r="U62" s="206">
        <f>CHI!U$53</f>
        <v>5.0649440494008271</v>
      </c>
      <c r="V62" s="206">
        <f>CHI!V$53</f>
        <v>5.3424973796176456</v>
      </c>
      <c r="W62" s="206">
        <f>CHI!W$53</f>
        <v>5.8951446384608683</v>
      </c>
    </row>
    <row r="63" spans="1:23" ht="12" customHeight="1" x14ac:dyDescent="0.25">
      <c r="A63" s="18" t="s">
        <v>47</v>
      </c>
      <c r="B63" s="206">
        <f>CHI!B$54</f>
        <v>2.9648399645460648</v>
      </c>
      <c r="C63" s="206">
        <f>CHI!C$54</f>
        <v>4.4938420051822234</v>
      </c>
      <c r="D63" s="206">
        <f>CHI!D$54</f>
        <v>4.2103176789381864</v>
      </c>
      <c r="E63" s="206">
        <f>CHI!E$54</f>
        <v>4.2324055270326184</v>
      </c>
      <c r="F63" s="206">
        <f>CHI!F$54</f>
        <v>4.4711514849139178</v>
      </c>
      <c r="G63" s="206">
        <f>CHI!G$54</f>
        <v>5.2460755657736344</v>
      </c>
      <c r="H63" s="206">
        <f>CHI!H$54</f>
        <v>6.2837474480403044</v>
      </c>
      <c r="I63" s="206">
        <f>CHI!I$54</f>
        <v>4.7057173992404984</v>
      </c>
      <c r="J63" s="206">
        <f>CHI!J$54</f>
        <v>9.600747013448883</v>
      </c>
      <c r="K63" s="206">
        <f>CHI!K$54</f>
        <v>5.6940699979166283</v>
      </c>
      <c r="L63" s="206">
        <f>CHI!L$54</f>
        <v>9.2653006143406635</v>
      </c>
      <c r="M63" s="206">
        <f>CHI!M$54</f>
        <v>5.2008519897619951</v>
      </c>
      <c r="N63" s="206">
        <f>CHI!N$54</f>
        <v>3.2167732848966519</v>
      </c>
      <c r="O63" s="206">
        <f>CHI!O$54</f>
        <v>3.948204243660578</v>
      </c>
      <c r="P63" s="206">
        <f>CHI!P$54</f>
        <v>1.313066638900789</v>
      </c>
      <c r="Q63" s="206">
        <f>CHI!Q$54</f>
        <v>2.4222986539730349</v>
      </c>
      <c r="R63" s="206">
        <f>CHI!R$54</f>
        <v>1.4963510559001261</v>
      </c>
      <c r="S63" s="206">
        <f>CHI!S$54</f>
        <v>5.5304805597573683</v>
      </c>
      <c r="T63" s="206">
        <f>CHI!T$54</f>
        <v>5.5065303857630283</v>
      </c>
      <c r="U63" s="206">
        <f>CHI!U$54</f>
        <v>8.793360691751694</v>
      </c>
      <c r="V63" s="206">
        <f>CHI!V$54</f>
        <v>8.4262538223254086</v>
      </c>
      <c r="W63" s="206">
        <f>CHI!W$54</f>
        <v>9.6989054543730351</v>
      </c>
    </row>
    <row r="64" spans="1:23" ht="12" customHeight="1" x14ac:dyDescent="0.25">
      <c r="A64" s="18" t="s">
        <v>48</v>
      </c>
      <c r="B64" s="206">
        <f>CHI!B$55</f>
        <v>3.1353952582749969</v>
      </c>
      <c r="C64" s="206">
        <f>CHI!C$55</f>
        <v>4.1238265073934954</v>
      </c>
      <c r="D64" s="206">
        <f>CHI!D$55</f>
        <v>4.1466365163558692</v>
      </c>
      <c r="E64" s="206">
        <f>CHI!E$55</f>
        <v>4.1758397132843106</v>
      </c>
      <c r="F64" s="206">
        <f>CHI!F$55</f>
        <v>4.4922662532643098</v>
      </c>
      <c r="G64" s="206">
        <f>CHI!G$55</f>
        <v>5.4673039101788108</v>
      </c>
      <c r="H64" s="206">
        <f>CHI!H$55</f>
        <v>6.6781114817175604</v>
      </c>
      <c r="I64" s="206">
        <f>CHI!I$55</f>
        <v>5.401295143252022</v>
      </c>
      <c r="J64" s="206">
        <f>CHI!J$55</f>
        <v>6.4985907336865054</v>
      </c>
      <c r="K64" s="206">
        <f>CHI!K$55</f>
        <v>6.2011930349474476</v>
      </c>
      <c r="L64" s="206">
        <f>CHI!L$55</f>
        <v>7.9392376038979648</v>
      </c>
      <c r="M64" s="206">
        <f>CHI!M$55</f>
        <v>8.2616795643450835</v>
      </c>
      <c r="N64" s="206">
        <f>CHI!N$55</f>
        <v>8.4981370020063078</v>
      </c>
      <c r="O64" s="206">
        <f>CHI!O$55</f>
        <v>8.8850673545428442</v>
      </c>
      <c r="P64" s="206">
        <f>CHI!P$55</f>
        <v>8.5053023789051299</v>
      </c>
      <c r="Q64" s="206">
        <f>CHI!Q$55</f>
        <v>7.8293684914493156</v>
      </c>
      <c r="R64" s="206">
        <f>CHI!R$55</f>
        <v>8.1064297315372116</v>
      </c>
      <c r="S64" s="206">
        <f>CHI!S$55</f>
        <v>7.4902073182382747</v>
      </c>
      <c r="T64" s="206">
        <f>CHI!T$55</f>
        <v>8.2210757619184065</v>
      </c>
      <c r="U64" s="206">
        <f>CHI!U$55</f>
        <v>7.3349574854304009</v>
      </c>
      <c r="V64" s="206">
        <f>CHI!V$55</f>
        <v>7.5618610872265242</v>
      </c>
      <c r="W64" s="206">
        <f>CHI!W$55</f>
        <v>8.7945558669574364</v>
      </c>
    </row>
    <row r="65" spans="1:23" ht="12" customHeight="1" x14ac:dyDescent="0.25">
      <c r="A65" s="19" t="s">
        <v>22</v>
      </c>
      <c r="B65" s="207">
        <f>NMM!B$51</f>
        <v>65.353482373172795</v>
      </c>
      <c r="C65" s="207">
        <f>NMM!C$51</f>
        <v>69.190111779879615</v>
      </c>
      <c r="D65" s="207">
        <f>NMM!D$51</f>
        <v>88.446345657781592</v>
      </c>
      <c r="E65" s="207">
        <f>NMM!E$51</f>
        <v>103.52699914015479</v>
      </c>
      <c r="F65" s="207">
        <f>NMM!F$51</f>
        <v>98.076096302665519</v>
      </c>
      <c r="G65" s="207">
        <f>NMM!G$51</f>
        <v>117.06861564918319</v>
      </c>
      <c r="H65" s="207">
        <f>NMM!H$51</f>
        <v>117.22020636285468</v>
      </c>
      <c r="I65" s="207">
        <f>NMM!I$51</f>
        <v>126.54935511607913</v>
      </c>
      <c r="J65" s="207">
        <f>NMM!J$51</f>
        <v>119.59509888220124</v>
      </c>
      <c r="K65" s="207">
        <f>NMM!K$51</f>
        <v>79.932072226999139</v>
      </c>
      <c r="L65" s="207">
        <f>NMM!L$51</f>
        <v>134.62553740326746</v>
      </c>
      <c r="M65" s="207">
        <f>NMM!M$51</f>
        <v>155.92450558899401</v>
      </c>
      <c r="N65" s="207">
        <f>NMM!N$51</f>
        <v>160.54952708512465</v>
      </c>
      <c r="O65" s="207">
        <f>NMM!O$51</f>
        <v>145.06233877901974</v>
      </c>
      <c r="P65" s="207">
        <f>NMM!P$51</f>
        <v>156.66053310404129</v>
      </c>
      <c r="Q65" s="207">
        <f>NMM!Q$51</f>
        <v>134.50679277730012</v>
      </c>
      <c r="R65" s="207">
        <f>NMM!R$51</f>
        <v>109.89561478933794</v>
      </c>
      <c r="S65" s="207">
        <f>NMM!S$51</f>
        <v>130.72740377465038</v>
      </c>
      <c r="T65" s="207">
        <f>NMM!T$51</f>
        <v>170.34681888007719</v>
      </c>
      <c r="U65" s="207">
        <f>NMM!U$51</f>
        <v>162.37366180874514</v>
      </c>
      <c r="V65" s="207">
        <f>NMM!V$51</f>
        <v>176.94510573913647</v>
      </c>
      <c r="W65" s="207">
        <f>NMM!W$51</f>
        <v>169.94710869394228</v>
      </c>
    </row>
    <row r="66" spans="1:23" ht="12" customHeight="1" x14ac:dyDescent="0.25">
      <c r="A66" s="18" t="s">
        <v>49</v>
      </c>
      <c r="B66" s="206">
        <f>NMM!B$52</f>
        <v>43.441199999999988</v>
      </c>
      <c r="C66" s="206">
        <f>NMM!C$52</f>
        <v>49.363230691418913</v>
      </c>
      <c r="D66" s="206">
        <f>NMM!D$52</f>
        <v>33.109906710838089</v>
      </c>
      <c r="E66" s="206">
        <f>NMM!E$52</f>
        <v>36.872584629226061</v>
      </c>
      <c r="F66" s="206">
        <f>NMM!F$52</f>
        <v>36.321551050424368</v>
      </c>
      <c r="G66" s="206">
        <f>NMM!G$52</f>
        <v>37.020509942567308</v>
      </c>
      <c r="H66" s="206">
        <f>NMM!H$52</f>
        <v>36.850688301541972</v>
      </c>
      <c r="I66" s="206">
        <f>NMM!I$52</f>
        <v>39.308996174374883</v>
      </c>
      <c r="J66" s="206">
        <f>NMM!J$52</f>
        <v>38.579069651501548</v>
      </c>
      <c r="K66" s="206">
        <f>NMM!K$52</f>
        <v>44.856227664022988</v>
      </c>
      <c r="L66" s="206">
        <f>NMM!L$52</f>
        <v>60.341712870665532</v>
      </c>
      <c r="M66" s="206">
        <f>NMM!M$52</f>
        <v>66.652335339311335</v>
      </c>
      <c r="N66" s="206">
        <f>NMM!N$52</f>
        <v>74.586366529321737</v>
      </c>
      <c r="O66" s="206">
        <f>NMM!O$52</f>
        <v>76.389575948180209</v>
      </c>
      <c r="P66" s="206">
        <f>NMM!P$52</f>
        <v>85.037958971633287</v>
      </c>
      <c r="Q66" s="206">
        <f>NMM!Q$52</f>
        <v>75.017548723134396</v>
      </c>
      <c r="R66" s="206">
        <f>NMM!R$52</f>
        <v>72.053411039266095</v>
      </c>
      <c r="S66" s="206">
        <f>NMM!S$52</f>
        <v>72.494058150723632</v>
      </c>
      <c r="T66" s="206">
        <f>NMM!T$52</f>
        <v>72.778496609081358</v>
      </c>
      <c r="U66" s="206">
        <f>NMM!U$52</f>
        <v>75.569694796212914</v>
      </c>
      <c r="V66" s="206">
        <f>NMM!V$52</f>
        <v>72.060125394380194</v>
      </c>
      <c r="W66" s="206">
        <f>NMM!W$52</f>
        <v>72.645070838343429</v>
      </c>
    </row>
    <row r="67" spans="1:23" ht="12" customHeight="1" x14ac:dyDescent="0.25">
      <c r="A67" s="18" t="s">
        <v>50</v>
      </c>
      <c r="B67" s="206">
        <f>NMM!B$53</f>
        <v>8.8899580033455941</v>
      </c>
      <c r="C67" s="206">
        <f>NMM!C$53</f>
        <v>4.1756247281845233</v>
      </c>
      <c r="D67" s="206">
        <f>NMM!D$53</f>
        <v>38.54742707094379</v>
      </c>
      <c r="E67" s="206">
        <f>NMM!E$53</f>
        <v>51.253415926786239</v>
      </c>
      <c r="F67" s="206">
        <f>NMM!F$53</f>
        <v>45.271396147795492</v>
      </c>
      <c r="G67" s="206">
        <f>NMM!G$53</f>
        <v>64.30125833387568</v>
      </c>
      <c r="H67" s="206">
        <f>NMM!H$53</f>
        <v>66.301135579201414</v>
      </c>
      <c r="I67" s="206">
        <f>NMM!I$53</f>
        <v>73.489807515053698</v>
      </c>
      <c r="J67" s="206">
        <f>NMM!J$53</f>
        <v>67.97146294169309</v>
      </c>
      <c r="K67" s="206">
        <f>NMM!K$53</f>
        <v>20.34234022682223</v>
      </c>
      <c r="L67" s="206">
        <f>NMM!L$53</f>
        <v>55.398061760982827</v>
      </c>
      <c r="M67" s="206">
        <f>NMM!M$53</f>
        <v>69.994060474131388</v>
      </c>
      <c r="N67" s="206">
        <f>NMM!N$53</f>
        <v>61.56887361755436</v>
      </c>
      <c r="O67" s="206">
        <f>NMM!O$53</f>
        <v>44.939673415643973</v>
      </c>
      <c r="P67" s="206">
        <f>NMM!P$53</f>
        <v>46.506045372997598</v>
      </c>
      <c r="Q67" s="206">
        <f>NMM!Q$53</f>
        <v>30.7656156856964</v>
      </c>
      <c r="R67" s="206">
        <f>NMM!R$53</f>
        <v>9.3926051427764392</v>
      </c>
      <c r="S67" s="206">
        <f>NMM!S$53</f>
        <v>28.771055919367161</v>
      </c>
      <c r="T67" s="206">
        <f>NMM!T$53</f>
        <v>67.990434012885444</v>
      </c>
      <c r="U67" s="206">
        <f>NMM!U$53</f>
        <v>56.498846100271678</v>
      </c>
      <c r="V67" s="206">
        <f>NMM!V$53</f>
        <v>75.531336648104372</v>
      </c>
      <c r="W67" s="206">
        <f>NMM!W$53</f>
        <v>67.784500595219555</v>
      </c>
    </row>
    <row r="68" spans="1:23" ht="12" customHeight="1" x14ac:dyDescent="0.25">
      <c r="A68" s="18" t="s">
        <v>58</v>
      </c>
      <c r="B68" s="206">
        <f>NMM!B$54</f>
        <v>13.022324369827221</v>
      </c>
      <c r="C68" s="206">
        <f>NMM!C$54</f>
        <v>15.651256360276181</v>
      </c>
      <c r="D68" s="206">
        <f>NMM!D$54</f>
        <v>16.789011875999709</v>
      </c>
      <c r="E68" s="206">
        <f>NMM!E$54</f>
        <v>15.40099858414249</v>
      </c>
      <c r="F68" s="206">
        <f>NMM!F$54</f>
        <v>16.483149104445651</v>
      </c>
      <c r="G68" s="206">
        <f>NMM!G$54</f>
        <v>15.7468473727402</v>
      </c>
      <c r="H68" s="206">
        <f>NMM!H$54</f>
        <v>14.068382482111289</v>
      </c>
      <c r="I68" s="206">
        <f>NMM!I$54</f>
        <v>13.75055142665054</v>
      </c>
      <c r="J68" s="206">
        <f>NMM!J$54</f>
        <v>13.044566289006591</v>
      </c>
      <c r="K68" s="206">
        <f>NMM!K$54</f>
        <v>14.73350433615391</v>
      </c>
      <c r="L68" s="206">
        <f>NMM!L$54</f>
        <v>18.885762771619088</v>
      </c>
      <c r="M68" s="206">
        <f>NMM!M$54</f>
        <v>19.278109775551279</v>
      </c>
      <c r="N68" s="206">
        <f>NMM!N$54</f>
        <v>24.394286938248541</v>
      </c>
      <c r="O68" s="206">
        <f>NMM!O$54</f>
        <v>23.733089415195579</v>
      </c>
      <c r="P68" s="206">
        <f>NMM!P$54</f>
        <v>25.1165287594104</v>
      </c>
      <c r="Q68" s="206">
        <f>NMM!Q$54</f>
        <v>28.72362836846931</v>
      </c>
      <c r="R68" s="206">
        <f>NMM!R$54</f>
        <v>28.4495986072954</v>
      </c>
      <c r="S68" s="206">
        <f>NMM!S$54</f>
        <v>29.462289704559581</v>
      </c>
      <c r="T68" s="206">
        <f>NMM!T$54</f>
        <v>29.577888258110391</v>
      </c>
      <c r="U68" s="206">
        <f>NMM!U$54</f>
        <v>30.305120912260559</v>
      </c>
      <c r="V68" s="206">
        <f>NMM!V$54</f>
        <v>29.353643696651879</v>
      </c>
      <c r="W68" s="206">
        <f>NMM!W$54</f>
        <v>29.51753726037931</v>
      </c>
    </row>
    <row r="69" spans="1:23" ht="12" customHeight="1" x14ac:dyDescent="0.25">
      <c r="A69" s="19" t="s">
        <v>23</v>
      </c>
      <c r="B69" s="207">
        <f>PPA!B$52</f>
        <v>6.9170249355116074</v>
      </c>
      <c r="C69" s="207">
        <f>PPA!C$52</f>
        <v>7.6588993981083409</v>
      </c>
      <c r="D69" s="207">
        <f>PPA!D$52</f>
        <v>8.9128116938950992</v>
      </c>
      <c r="E69" s="207">
        <f>PPA!E$52</f>
        <v>9.6713671539122945</v>
      </c>
      <c r="F69" s="207">
        <f>PPA!F$52</f>
        <v>9.9078245915735188</v>
      </c>
      <c r="G69" s="207">
        <f>PPA!G$52</f>
        <v>10.906190885640584</v>
      </c>
      <c r="H69" s="207">
        <f>PPA!H$52</f>
        <v>12.035941530524504</v>
      </c>
      <c r="I69" s="207">
        <f>PPA!I$52</f>
        <v>9.9813413585554613</v>
      </c>
      <c r="J69" s="207">
        <f>PPA!J$52</f>
        <v>9.6087704213241629</v>
      </c>
      <c r="K69" s="207">
        <f>PPA!K$52</f>
        <v>10.676440240756664</v>
      </c>
      <c r="L69" s="207">
        <f>PPA!L$52</f>
        <v>9.3149613069647437</v>
      </c>
      <c r="M69" s="207">
        <f>PPA!M$52</f>
        <v>7.7242476354256233</v>
      </c>
      <c r="N69" s="207">
        <f>PPA!N$52</f>
        <v>6.9670679277729981</v>
      </c>
      <c r="O69" s="207">
        <f>PPA!O$52</f>
        <v>7.4280309544282002</v>
      </c>
      <c r="P69" s="207">
        <f>PPA!P$52</f>
        <v>5.1398968185726561</v>
      </c>
      <c r="Q69" s="207">
        <f>PPA!Q$52</f>
        <v>4.9512467755803939</v>
      </c>
      <c r="R69" s="207">
        <f>PPA!R$52</f>
        <v>4.6861564918314702</v>
      </c>
      <c r="S69" s="207">
        <f>PPA!S$52</f>
        <v>5.5002488925307977</v>
      </c>
      <c r="T69" s="207">
        <f>PPA!T$52</f>
        <v>5.279973255344764</v>
      </c>
      <c r="U69" s="207">
        <f>PPA!U$52</f>
        <v>5.2563693491223855</v>
      </c>
      <c r="V69" s="207">
        <f>PPA!V$52</f>
        <v>4.8939502032213014</v>
      </c>
      <c r="W69" s="207">
        <f>PPA!W$52</f>
        <v>5.4901044815818505</v>
      </c>
    </row>
    <row r="70" spans="1:23" ht="12" customHeight="1" x14ac:dyDescent="0.25">
      <c r="A70" s="18" t="s">
        <v>52</v>
      </c>
      <c r="B70" s="206">
        <f>PPA!B$53</f>
        <v>0</v>
      </c>
      <c r="C70" s="206">
        <f>PPA!C$53</f>
        <v>0</v>
      </c>
      <c r="D70" s="206">
        <f>PPA!D$53</f>
        <v>0</v>
      </c>
      <c r="E70" s="206">
        <f>PPA!E$53</f>
        <v>0</v>
      </c>
      <c r="F70" s="206">
        <f>PPA!F$53</f>
        <v>0</v>
      </c>
      <c r="G70" s="206">
        <f>PPA!G$53</f>
        <v>0</v>
      </c>
      <c r="H70" s="206">
        <f>PPA!H$53</f>
        <v>0</v>
      </c>
      <c r="I70" s="206">
        <f>PPA!I$53</f>
        <v>0</v>
      </c>
      <c r="J70" s="206">
        <f>PPA!J$53</f>
        <v>0</v>
      </c>
      <c r="K70" s="206">
        <f>PPA!K$53</f>
        <v>0</v>
      </c>
      <c r="L70" s="206">
        <f>PPA!L$53</f>
        <v>0</v>
      </c>
      <c r="M70" s="206">
        <f>PPA!M$53</f>
        <v>0</v>
      </c>
      <c r="N70" s="206">
        <f>PPA!N$53</f>
        <v>0</v>
      </c>
      <c r="O70" s="206">
        <f>PPA!O$53</f>
        <v>0</v>
      </c>
      <c r="P70" s="206">
        <f>PPA!P$53</f>
        <v>0</v>
      </c>
      <c r="Q70" s="206">
        <f>PPA!Q$53</f>
        <v>0</v>
      </c>
      <c r="R70" s="206">
        <f>PPA!R$53</f>
        <v>0</v>
      </c>
      <c r="S70" s="206">
        <f>PPA!S$53</f>
        <v>0</v>
      </c>
      <c r="T70" s="206">
        <f>PPA!T$53</f>
        <v>0</v>
      </c>
      <c r="U70" s="206">
        <f>PPA!U$53</f>
        <v>0</v>
      </c>
      <c r="V70" s="206">
        <f>PPA!V$53</f>
        <v>0</v>
      </c>
      <c r="W70" s="206">
        <f>PPA!W$53</f>
        <v>0</v>
      </c>
    </row>
    <row r="71" spans="1:23" ht="12" customHeight="1" x14ac:dyDescent="0.25">
      <c r="A71" s="18" t="s">
        <v>59</v>
      </c>
      <c r="B71" s="206">
        <f>PPA!B$54</f>
        <v>3.5351485553186559</v>
      </c>
      <c r="C71" s="206">
        <f>PPA!C$54</f>
        <v>4.6799151151762883</v>
      </c>
      <c r="D71" s="206">
        <f>PPA!D$54</f>
        <v>5.754807647697179</v>
      </c>
      <c r="E71" s="206">
        <f>PPA!E$54</f>
        <v>6.2237858146381004</v>
      </c>
      <c r="F71" s="206">
        <f>PPA!F$54</f>
        <v>6.4529947417053091</v>
      </c>
      <c r="G71" s="206">
        <f>PPA!G$54</f>
        <v>7.0004937805546721</v>
      </c>
      <c r="H71" s="206">
        <f>PPA!H$54</f>
        <v>7.8805739970183488</v>
      </c>
      <c r="I71" s="206">
        <f>PPA!I$54</f>
        <v>7.0387764039510312</v>
      </c>
      <c r="J71" s="206">
        <f>PPA!J$54</f>
        <v>6.5076328144754374</v>
      </c>
      <c r="K71" s="206">
        <f>PPA!K$54</f>
        <v>7.7101803509348148</v>
      </c>
      <c r="L71" s="206">
        <f>PPA!L$54</f>
        <v>6.4912165738116911</v>
      </c>
      <c r="M71" s="206">
        <f>PPA!M$54</f>
        <v>6.8371914271187437</v>
      </c>
      <c r="N71" s="206">
        <f>PPA!N$54</f>
        <v>4.8550654493666743</v>
      </c>
      <c r="O71" s="206">
        <f>PPA!O$54</f>
        <v>5.2319993231987896</v>
      </c>
      <c r="P71" s="206">
        <f>PPA!P$54</f>
        <v>4.44111385922686</v>
      </c>
      <c r="Q71" s="206">
        <f>PPA!Q$54</f>
        <v>4.600509102721591</v>
      </c>
      <c r="R71" s="206">
        <f>PPA!R$54</f>
        <v>2.0798101031559462</v>
      </c>
      <c r="S71" s="206">
        <f>PPA!S$54</f>
        <v>2.2978743127728758</v>
      </c>
      <c r="T71" s="206">
        <f>PPA!T$54</f>
        <v>3.2057345376113289</v>
      </c>
      <c r="U71" s="206">
        <f>PPA!U$54</f>
        <v>4.0823843394252162</v>
      </c>
      <c r="V71" s="206">
        <f>PPA!V$54</f>
        <v>2.627313787476917</v>
      </c>
      <c r="W71" s="206">
        <f>PPA!W$54</f>
        <v>4.263915845479926</v>
      </c>
    </row>
    <row r="72" spans="1:23" ht="12" customHeight="1" x14ac:dyDescent="0.25">
      <c r="A72" s="18" t="s">
        <v>60</v>
      </c>
      <c r="B72" s="206">
        <f>PPA!B$55</f>
        <v>3.381876380192951</v>
      </c>
      <c r="C72" s="206">
        <f>PPA!C$55</f>
        <v>2.9789842829320521</v>
      </c>
      <c r="D72" s="206">
        <f>PPA!D$55</f>
        <v>3.1580040461979202</v>
      </c>
      <c r="E72" s="206">
        <f>PPA!E$55</f>
        <v>3.4475813392741941</v>
      </c>
      <c r="F72" s="206">
        <f>PPA!F$55</f>
        <v>3.4548298498682102</v>
      </c>
      <c r="G72" s="206">
        <f>PPA!G$55</f>
        <v>3.9056971050859119</v>
      </c>
      <c r="H72" s="206">
        <f>PPA!H$55</f>
        <v>4.155367533506154</v>
      </c>
      <c r="I72" s="206">
        <f>PPA!I$55</f>
        <v>2.9425649546044301</v>
      </c>
      <c r="J72" s="206">
        <f>PPA!J$55</f>
        <v>3.1011376068487251</v>
      </c>
      <c r="K72" s="206">
        <f>PPA!K$55</f>
        <v>2.9662598898218491</v>
      </c>
      <c r="L72" s="206">
        <f>PPA!L$55</f>
        <v>2.823744733153053</v>
      </c>
      <c r="M72" s="206">
        <f>PPA!M$55</f>
        <v>0.88705620830687992</v>
      </c>
      <c r="N72" s="206">
        <f>PPA!N$55</f>
        <v>2.1120024784063238</v>
      </c>
      <c r="O72" s="206">
        <f>PPA!O$55</f>
        <v>2.196031631229411</v>
      </c>
      <c r="P72" s="206">
        <f>PPA!P$55</f>
        <v>0.69878295934579615</v>
      </c>
      <c r="Q72" s="206">
        <f>PPA!Q$55</f>
        <v>0.35073767285880331</v>
      </c>
      <c r="R72" s="206">
        <f>PPA!R$55</f>
        <v>2.606346388675524</v>
      </c>
      <c r="S72" s="206">
        <f>PPA!S$55</f>
        <v>3.2023745797579219</v>
      </c>
      <c r="T72" s="206">
        <f>PPA!T$55</f>
        <v>2.0742387177334352</v>
      </c>
      <c r="U72" s="206">
        <f>PPA!U$55</f>
        <v>1.1739850096971689</v>
      </c>
      <c r="V72" s="206">
        <f>PPA!V$55</f>
        <v>2.2666364157443848</v>
      </c>
      <c r="W72" s="206">
        <f>PPA!W$55</f>
        <v>1.2261886361019241</v>
      </c>
    </row>
    <row r="73" spans="1:23" ht="12" customHeight="1" x14ac:dyDescent="0.25">
      <c r="A73" s="20" t="s">
        <v>61</v>
      </c>
      <c r="B73" s="208">
        <f>FBT!B$12</f>
        <v>142.6277730008598</v>
      </c>
      <c r="C73" s="208">
        <f>FBT!C$12</f>
        <v>142.916852966466</v>
      </c>
      <c r="D73" s="208">
        <f>FBT!D$12</f>
        <v>146.04763542562341</v>
      </c>
      <c r="E73" s="208">
        <f>FBT!E$12</f>
        <v>128.2565778159931</v>
      </c>
      <c r="F73" s="208">
        <f>FBT!F$12</f>
        <v>138.41711092003439</v>
      </c>
      <c r="G73" s="208">
        <f>FBT!G$12</f>
        <v>142.00025795356831</v>
      </c>
      <c r="H73" s="208">
        <f>FBT!H$12</f>
        <v>139.17360275150469</v>
      </c>
      <c r="I73" s="208">
        <f>FBT!I$12</f>
        <v>124.78675838349101</v>
      </c>
      <c r="J73" s="208">
        <f>FBT!J$12</f>
        <v>103.84419604471201</v>
      </c>
      <c r="K73" s="208">
        <f>FBT!K$12</f>
        <v>93.338950988822006</v>
      </c>
      <c r="L73" s="208">
        <f>FBT!L$12</f>
        <v>93.538005159071346</v>
      </c>
      <c r="M73" s="208">
        <f>FBT!M$12</f>
        <v>88.084350816852975</v>
      </c>
      <c r="N73" s="208">
        <f>FBT!N$12</f>
        <v>91.258555460017178</v>
      </c>
      <c r="O73" s="208">
        <f>FBT!O$12</f>
        <v>93.306792777300075</v>
      </c>
      <c r="P73" s="208">
        <f>FBT!P$12</f>
        <v>88.792777300085973</v>
      </c>
      <c r="Q73" s="208">
        <f>FBT!Q$12</f>
        <v>76.538865004299225</v>
      </c>
      <c r="R73" s="208">
        <f>FBT!R$12</f>
        <v>78.529836629406702</v>
      </c>
      <c r="S73" s="208">
        <f>FBT!S$12</f>
        <v>77.994554438208695</v>
      </c>
      <c r="T73" s="208">
        <f>FBT!T$12</f>
        <v>83.393409316266826</v>
      </c>
      <c r="U73" s="208">
        <f>FBT!U$12</f>
        <v>78.139829157519358</v>
      </c>
      <c r="V73" s="208">
        <f>FBT!V$12</f>
        <v>80.266734694197126</v>
      </c>
      <c r="W73" s="208">
        <f>FBT!W$12</f>
        <v>79.0301909695078</v>
      </c>
    </row>
    <row r="74" spans="1:23" ht="12" customHeight="1" x14ac:dyDescent="0.25">
      <c r="A74" s="14" t="s">
        <v>62</v>
      </c>
      <c r="B74" s="206">
        <f>TRE!B$12</f>
        <v>10.310748065348241</v>
      </c>
      <c r="C74" s="206">
        <f>TRE!C$12</f>
        <v>10.305932932072229</v>
      </c>
      <c r="D74" s="206">
        <f>TRE!D$12</f>
        <v>10.95803955288048</v>
      </c>
      <c r="E74" s="206">
        <f>TRE!E$12</f>
        <v>12.51530524505589</v>
      </c>
      <c r="F74" s="206">
        <f>TRE!F$12</f>
        <v>11.447635425623391</v>
      </c>
      <c r="G74" s="206">
        <f>TRE!G$12</f>
        <v>12.44127257093723</v>
      </c>
      <c r="H74" s="206">
        <f>TRE!H$12</f>
        <v>13.704815133276011</v>
      </c>
      <c r="I74" s="206">
        <f>TRE!I$12</f>
        <v>14.70309544282029</v>
      </c>
      <c r="J74" s="206">
        <f>TRE!J$12</f>
        <v>9.2000859845227865</v>
      </c>
      <c r="K74" s="206">
        <f>TRE!K$12</f>
        <v>6.8570077386070496</v>
      </c>
      <c r="L74" s="206">
        <f>TRE!L$12</f>
        <v>6.3268271711092003</v>
      </c>
      <c r="M74" s="206">
        <f>TRE!M$12</f>
        <v>5.7657781599312123</v>
      </c>
      <c r="N74" s="206">
        <f>TRE!N$12</f>
        <v>6.9526225279449694</v>
      </c>
      <c r="O74" s="206">
        <f>TRE!O$12</f>
        <v>9.0209802235597589</v>
      </c>
      <c r="P74" s="206">
        <f>TRE!P$12</f>
        <v>6.6993981083404979</v>
      </c>
      <c r="Q74" s="206">
        <f>TRE!Q$12</f>
        <v>6.2338779019776442</v>
      </c>
      <c r="R74" s="206">
        <f>TRE!R$12</f>
        <v>6.5252794496990534</v>
      </c>
      <c r="S74" s="206">
        <f>TRE!S$12</f>
        <v>7.6213655612190596</v>
      </c>
      <c r="T74" s="206">
        <f>TRE!T$12</f>
        <v>8.0062165668085044</v>
      </c>
      <c r="U74" s="206">
        <f>TRE!U$12</f>
        <v>5.6719184516396748</v>
      </c>
      <c r="V74" s="206">
        <f>TRE!V$12</f>
        <v>4.524068131459849</v>
      </c>
      <c r="W74" s="206">
        <f>TRE!W$12</f>
        <v>5.5760176917495654</v>
      </c>
    </row>
    <row r="75" spans="1:23" ht="12" customHeight="1" x14ac:dyDescent="0.25">
      <c r="A75" s="14" t="s">
        <v>63</v>
      </c>
      <c r="B75" s="206">
        <f>MAE!B$12</f>
        <v>20.617196904557179</v>
      </c>
      <c r="C75" s="206">
        <f>MAE!C$12</f>
        <v>26.595528804815132</v>
      </c>
      <c r="D75" s="206">
        <f>MAE!D$12</f>
        <v>23.421238177128121</v>
      </c>
      <c r="E75" s="206">
        <f>MAE!E$12</f>
        <v>24.87102321582115</v>
      </c>
      <c r="F75" s="206">
        <f>MAE!F$12</f>
        <v>25.258985382631131</v>
      </c>
      <c r="G75" s="206">
        <f>MAE!G$12</f>
        <v>28.6414445399828</v>
      </c>
      <c r="H75" s="206">
        <f>MAE!H$12</f>
        <v>30.038435081685289</v>
      </c>
      <c r="I75" s="206">
        <f>MAE!I$12</f>
        <v>26.1238177128117</v>
      </c>
      <c r="J75" s="206">
        <f>MAE!J$12</f>
        <v>24.59716251074806</v>
      </c>
      <c r="K75" s="206">
        <f>MAE!K$12</f>
        <v>15.18314703353396</v>
      </c>
      <c r="L75" s="206">
        <f>MAE!L$12</f>
        <v>17.488048151332759</v>
      </c>
      <c r="M75" s="206">
        <f>MAE!M$12</f>
        <v>18.56861564918314</v>
      </c>
      <c r="N75" s="206">
        <f>MAE!N$12</f>
        <v>18.14987102321582</v>
      </c>
      <c r="O75" s="206">
        <f>MAE!O$12</f>
        <v>19.00980223559759</v>
      </c>
      <c r="P75" s="206">
        <f>MAE!P$12</f>
        <v>19.512897678417879</v>
      </c>
      <c r="Q75" s="206">
        <f>MAE!Q$12</f>
        <v>15.98693035253654</v>
      </c>
      <c r="R75" s="206">
        <f>MAE!R$12</f>
        <v>16.681513327601031</v>
      </c>
      <c r="S75" s="206">
        <f>MAE!S$12</f>
        <v>17.371845918913792</v>
      </c>
      <c r="T75" s="206">
        <f>MAE!T$12</f>
        <v>17.781683383435912</v>
      </c>
      <c r="U75" s="206">
        <f>MAE!U$12</f>
        <v>15.778653965929029</v>
      </c>
      <c r="V75" s="206">
        <f>MAE!V$12</f>
        <v>15.02997496991039</v>
      </c>
      <c r="W75" s="206">
        <f>MAE!W$12</f>
        <v>17.179118990915789</v>
      </c>
    </row>
    <row r="76" spans="1:23" ht="12" customHeight="1" x14ac:dyDescent="0.25">
      <c r="A76" s="14" t="s">
        <v>64</v>
      </c>
      <c r="B76" s="206">
        <f>TEL!B$12</f>
        <v>53.75348237317283</v>
      </c>
      <c r="C76" s="206">
        <f>TEL!C$12</f>
        <v>53.359243336199476</v>
      </c>
      <c r="D76" s="206">
        <f>TEL!D$12</f>
        <v>53.17325881341359</v>
      </c>
      <c r="E76" s="206">
        <f>TEL!E$12</f>
        <v>52.428288907996553</v>
      </c>
      <c r="F76" s="206">
        <f>TEL!F$12</f>
        <v>49.270765262252787</v>
      </c>
      <c r="G76" s="206">
        <f>TEL!G$12</f>
        <v>33.818658641444543</v>
      </c>
      <c r="H76" s="206">
        <f>TEL!H$12</f>
        <v>26.935081685296641</v>
      </c>
      <c r="I76" s="206">
        <f>TEL!I$12</f>
        <v>25.59707652622528</v>
      </c>
      <c r="J76" s="206">
        <f>TEL!J$12</f>
        <v>16.40154772141015</v>
      </c>
      <c r="K76" s="206">
        <f>TEL!K$12</f>
        <v>12.07652622527945</v>
      </c>
      <c r="L76" s="206">
        <f>TEL!L$12</f>
        <v>12.09518486672399</v>
      </c>
      <c r="M76" s="206">
        <f>TEL!M$12</f>
        <v>12.87394668959587</v>
      </c>
      <c r="N76" s="206">
        <f>TEL!N$12</f>
        <v>14.35468615649183</v>
      </c>
      <c r="O76" s="206">
        <f>TEL!O$12</f>
        <v>11.157867583834911</v>
      </c>
      <c r="P76" s="206">
        <f>TEL!P$12</f>
        <v>8.6366294067067937</v>
      </c>
      <c r="Q76" s="206">
        <f>TEL!Q$12</f>
        <v>7.8153052450558889</v>
      </c>
      <c r="R76" s="206">
        <f>TEL!R$12</f>
        <v>7.6167669819432504</v>
      </c>
      <c r="S76" s="206">
        <f>TEL!S$12</f>
        <v>8.1802829036506939</v>
      </c>
      <c r="T76" s="206">
        <f>TEL!T$12</f>
        <v>7.8192554679933597</v>
      </c>
      <c r="U76" s="206">
        <f>TEL!U$12</f>
        <v>7.2453634656644992</v>
      </c>
      <c r="V76" s="206">
        <f>TEL!V$12</f>
        <v>6.5035952009247104</v>
      </c>
      <c r="W76" s="206">
        <f>TEL!W$12</f>
        <v>7.3422697708753244</v>
      </c>
    </row>
    <row r="77" spans="1:23" ht="12" customHeight="1" x14ac:dyDescent="0.25">
      <c r="A77" s="14" t="s">
        <v>65</v>
      </c>
      <c r="B77" s="206">
        <f>WWP!B$12</f>
        <v>83.183920894239037</v>
      </c>
      <c r="C77" s="206">
        <f>WWP!C$12</f>
        <v>102.35881341358559</v>
      </c>
      <c r="D77" s="206">
        <f>WWP!D$12</f>
        <v>89.561478933791904</v>
      </c>
      <c r="E77" s="206">
        <f>WWP!E$12</f>
        <v>92.037403267411861</v>
      </c>
      <c r="F77" s="206">
        <f>WWP!F$12</f>
        <v>117.4242476354256</v>
      </c>
      <c r="G77" s="206">
        <f>WWP!G$12</f>
        <v>136.2217540842648</v>
      </c>
      <c r="H77" s="206">
        <f>WWP!H$12</f>
        <v>163.9061049011178</v>
      </c>
      <c r="I77" s="206">
        <f>WWP!I$12</f>
        <v>150.6692175408426</v>
      </c>
      <c r="J77" s="206">
        <f>WWP!J$12</f>
        <v>171.6301805674978</v>
      </c>
      <c r="K77" s="206">
        <f>WWP!K$12</f>
        <v>239.97205503009459</v>
      </c>
      <c r="L77" s="206">
        <f>WWP!L$12</f>
        <v>286.29449699054169</v>
      </c>
      <c r="M77" s="206">
        <f>WWP!M$12</f>
        <v>320.69716251074811</v>
      </c>
      <c r="N77" s="206">
        <f>WWP!N$12</f>
        <v>344.91401547721409</v>
      </c>
      <c r="O77" s="206">
        <f>WWP!O$12</f>
        <v>358.84608770421312</v>
      </c>
      <c r="P77" s="206">
        <f>WWP!P$12</f>
        <v>420.94797936371452</v>
      </c>
      <c r="Q77" s="206">
        <f>WWP!Q$12</f>
        <v>449.46638005159059</v>
      </c>
      <c r="R77" s="206">
        <f>WWP!R$12</f>
        <v>444.41203783319003</v>
      </c>
      <c r="S77" s="206">
        <f>WWP!S$12</f>
        <v>464.88274608692728</v>
      </c>
      <c r="T77" s="206">
        <f>WWP!T$12</f>
        <v>485.91440234795988</v>
      </c>
      <c r="U77" s="206">
        <f>WWP!U$12</f>
        <v>488.10567860493751</v>
      </c>
      <c r="V77" s="206">
        <f>WWP!V$12</f>
        <v>501.26599217375872</v>
      </c>
      <c r="W77" s="206">
        <f>WWP!W$12</f>
        <v>525.92412699340605</v>
      </c>
    </row>
    <row r="78" spans="1:23" ht="12" customHeight="1" x14ac:dyDescent="0.25">
      <c r="A78" s="21" t="s">
        <v>66</v>
      </c>
      <c r="B78" s="209">
        <f>OIS!B$12</f>
        <v>41.602923473774723</v>
      </c>
      <c r="C78" s="209">
        <f>OIS!C$12</f>
        <v>42.780481513327572</v>
      </c>
      <c r="D78" s="209">
        <f>OIS!D$12</f>
        <v>50.210490111779997</v>
      </c>
      <c r="E78" s="209">
        <f>OIS!E$12</f>
        <v>54.880481513327567</v>
      </c>
      <c r="F78" s="209">
        <f>OIS!F$12</f>
        <v>67.171539122957782</v>
      </c>
      <c r="G78" s="209">
        <f>OIS!G$12</f>
        <v>68.943250214961225</v>
      </c>
      <c r="H78" s="209">
        <f>OIS!H$12</f>
        <v>83.185984522785617</v>
      </c>
      <c r="I78" s="209">
        <f>OIS!I$12</f>
        <v>93.720464316423119</v>
      </c>
      <c r="J78" s="209">
        <f>OIS!J$12</f>
        <v>71.354428202923529</v>
      </c>
      <c r="K78" s="209">
        <f>OIS!K$12</f>
        <v>55.34608770421346</v>
      </c>
      <c r="L78" s="209">
        <f>OIS!L$12</f>
        <v>56.477558039552747</v>
      </c>
      <c r="M78" s="209">
        <f>OIS!M$12</f>
        <v>67.94127257093713</v>
      </c>
      <c r="N78" s="209">
        <f>OIS!N$12</f>
        <v>78.15167669819435</v>
      </c>
      <c r="O78" s="209">
        <f>OIS!O$12</f>
        <v>71.347807394669132</v>
      </c>
      <c r="P78" s="209">
        <f>OIS!P$12</f>
        <v>58.87833190025799</v>
      </c>
      <c r="Q78" s="209">
        <f>OIS!Q$12</f>
        <v>55.034393809114242</v>
      </c>
      <c r="R78" s="209">
        <f>OIS!R$12</f>
        <v>57.180051590713731</v>
      </c>
      <c r="S78" s="209">
        <f>OIS!S$12</f>
        <v>55.168325374305923</v>
      </c>
      <c r="T78" s="209">
        <f>OIS!T$12</f>
        <v>92.707861631655859</v>
      </c>
      <c r="U78" s="209">
        <f>OIS!U$12</f>
        <v>68.993646460831201</v>
      </c>
      <c r="V78" s="209">
        <f>OIS!V$12</f>
        <v>60.163268403896829</v>
      </c>
      <c r="W78" s="209">
        <f>OIS!W$12</f>
        <v>59.284537273681288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53.98959587274291</v>
      </c>
      <c r="C81" s="212">
        <v>42.991745485812544</v>
      </c>
      <c r="D81" s="212">
        <v>55.989337919174545</v>
      </c>
      <c r="E81" s="212">
        <v>57.988907996560627</v>
      </c>
      <c r="F81" s="212">
        <v>56.989079965606194</v>
      </c>
      <c r="G81" s="212">
        <v>70.986414445399831</v>
      </c>
      <c r="H81" s="212">
        <v>82.984178847807399</v>
      </c>
      <c r="I81" s="212">
        <v>87.983233018056737</v>
      </c>
      <c r="J81" s="212">
        <v>92.982287188306088</v>
      </c>
      <c r="K81" s="212">
        <v>60.988306104901113</v>
      </c>
      <c r="L81" s="212">
        <v>58.988822012037829</v>
      </c>
      <c r="M81" s="212">
        <v>77.98503869303525</v>
      </c>
      <c r="N81" s="212">
        <v>75.985554600171966</v>
      </c>
      <c r="O81" s="212">
        <v>85.9835769561479</v>
      </c>
      <c r="P81" s="212">
        <v>78.984866723989683</v>
      </c>
      <c r="Q81" s="212">
        <v>88.982975064488386</v>
      </c>
      <c r="R81" s="212">
        <v>62.987962166809965</v>
      </c>
      <c r="S81" s="212">
        <v>64.105159071367154</v>
      </c>
      <c r="T81" s="212">
        <v>73.832502149613063</v>
      </c>
      <c r="U81" s="212">
        <v>62.584178847807379</v>
      </c>
      <c r="V81" s="212">
        <v>74.998108340498703</v>
      </c>
      <c r="W81" s="212">
        <v>89.629062768701644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0</v>
      </c>
      <c r="K82" s="215">
        <v>0</v>
      </c>
      <c r="L82" s="215">
        <v>0</v>
      </c>
      <c r="M82" s="215">
        <v>0</v>
      </c>
      <c r="N82" s="215">
        <v>0</v>
      </c>
      <c r="O82" s="215">
        <v>0</v>
      </c>
      <c r="P82" s="215">
        <v>0</v>
      </c>
      <c r="Q82" s="215">
        <v>0</v>
      </c>
      <c r="R82" s="215">
        <v>0</v>
      </c>
      <c r="S82" s="215">
        <v>0</v>
      </c>
      <c r="T82" s="215">
        <v>0</v>
      </c>
      <c r="U82" s="215">
        <v>0</v>
      </c>
      <c r="V82" s="215">
        <v>0</v>
      </c>
      <c r="W82" s="215">
        <v>0</v>
      </c>
    </row>
    <row r="83" spans="1:23" ht="12" customHeight="1" x14ac:dyDescent="0.25">
      <c r="A83" s="14" t="s">
        <v>31</v>
      </c>
      <c r="B83" s="206">
        <v>53.98959587274291</v>
      </c>
      <c r="C83" s="206">
        <v>42.991745485812544</v>
      </c>
      <c r="D83" s="206">
        <v>55.989337919174545</v>
      </c>
      <c r="E83" s="206">
        <v>57.988907996560627</v>
      </c>
      <c r="F83" s="206">
        <v>56.989079965606194</v>
      </c>
      <c r="G83" s="206">
        <v>70.986414445399831</v>
      </c>
      <c r="H83" s="206">
        <v>82.984178847807399</v>
      </c>
      <c r="I83" s="206">
        <v>87.983233018056737</v>
      </c>
      <c r="J83" s="206">
        <v>92.982287188306088</v>
      </c>
      <c r="K83" s="206">
        <v>60.988306104901113</v>
      </c>
      <c r="L83" s="206">
        <v>58.988822012037829</v>
      </c>
      <c r="M83" s="206">
        <v>77.98503869303525</v>
      </c>
      <c r="N83" s="206">
        <v>75.985554600171966</v>
      </c>
      <c r="O83" s="206">
        <v>85.9835769561479</v>
      </c>
      <c r="P83" s="206">
        <v>78.984866723989683</v>
      </c>
      <c r="Q83" s="206">
        <v>88.982975064488386</v>
      </c>
      <c r="R83" s="206">
        <v>62.987962166809965</v>
      </c>
      <c r="S83" s="206">
        <v>64.105159071367154</v>
      </c>
      <c r="T83" s="206">
        <v>73.832502149613063</v>
      </c>
      <c r="U83" s="206">
        <v>62.584178847807379</v>
      </c>
      <c r="V83" s="206">
        <v>74.998108340498703</v>
      </c>
      <c r="W83" s="206">
        <v>89.629062768701644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v>0</v>
      </c>
      <c r="L85" s="206">
        <v>0</v>
      </c>
      <c r="M85" s="206">
        <v>0</v>
      </c>
      <c r="N85" s="206">
        <v>0</v>
      </c>
      <c r="O85" s="206">
        <v>0</v>
      </c>
      <c r="P85" s="206">
        <v>0</v>
      </c>
      <c r="Q85" s="206">
        <v>0</v>
      </c>
      <c r="R85" s="206">
        <v>0</v>
      </c>
      <c r="S85" s="206">
        <v>0</v>
      </c>
      <c r="T85" s="206">
        <v>0</v>
      </c>
      <c r="U85" s="206">
        <v>0</v>
      </c>
      <c r="V85" s="206">
        <v>0</v>
      </c>
      <c r="W85" s="206">
        <v>0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53.98959587274291</v>
      </c>
      <c r="C88" s="206">
        <f t="shared" si="5"/>
        <v>42.991745485812544</v>
      </c>
      <c r="D88" s="206">
        <f t="shared" si="5"/>
        <v>55.989337919174545</v>
      </c>
      <c r="E88" s="206">
        <f t="shared" si="5"/>
        <v>57.988907996560627</v>
      </c>
      <c r="F88" s="206">
        <f t="shared" si="5"/>
        <v>56.989079965606194</v>
      </c>
      <c r="G88" s="206">
        <f t="shared" si="5"/>
        <v>70.986414445399831</v>
      </c>
      <c r="H88" s="206">
        <f t="shared" si="5"/>
        <v>82.984178847807399</v>
      </c>
      <c r="I88" s="206">
        <f t="shared" si="5"/>
        <v>87.983233018056737</v>
      </c>
      <c r="J88" s="206">
        <f t="shared" si="5"/>
        <v>92.982287188306088</v>
      </c>
      <c r="K88" s="206">
        <f t="shared" si="5"/>
        <v>60.988306104901113</v>
      </c>
      <c r="L88" s="206">
        <f t="shared" si="5"/>
        <v>58.988822012037829</v>
      </c>
      <c r="M88" s="206">
        <f t="shared" si="5"/>
        <v>77.98503869303525</v>
      </c>
      <c r="N88" s="206">
        <f t="shared" si="5"/>
        <v>75.985554600171966</v>
      </c>
      <c r="O88" s="206">
        <f t="shared" si="5"/>
        <v>85.9835769561479</v>
      </c>
      <c r="P88" s="206">
        <f t="shared" si="5"/>
        <v>78.984866723989683</v>
      </c>
      <c r="Q88" s="206">
        <f t="shared" si="5"/>
        <v>88.982975064488386</v>
      </c>
      <c r="R88" s="206">
        <f t="shared" si="5"/>
        <v>62.987962166809965</v>
      </c>
      <c r="S88" s="206">
        <f t="shared" si="5"/>
        <v>64.105159071367154</v>
      </c>
      <c r="T88" s="206">
        <f t="shared" si="5"/>
        <v>73.832502149613063</v>
      </c>
      <c r="U88" s="206">
        <f t="shared" si="5"/>
        <v>62.584178847807379</v>
      </c>
      <c r="V88" s="206">
        <f t="shared" si="5"/>
        <v>74.998108340498703</v>
      </c>
      <c r="W88" s="206">
        <f t="shared" si="5"/>
        <v>89.629062768701644</v>
      </c>
    </row>
    <row r="89" spans="1:23" ht="12" customHeight="1" x14ac:dyDescent="0.25">
      <c r="A89" s="18" t="s">
        <v>84</v>
      </c>
      <c r="B89" s="206">
        <v>0</v>
      </c>
      <c r="C89" s="206">
        <v>0</v>
      </c>
      <c r="D89" s="206">
        <v>0</v>
      </c>
      <c r="E89" s="206">
        <v>0</v>
      </c>
      <c r="F89" s="206">
        <v>0</v>
      </c>
      <c r="G89" s="206">
        <v>0</v>
      </c>
      <c r="H89" s="206">
        <v>0</v>
      </c>
      <c r="I89" s="206">
        <v>0</v>
      </c>
      <c r="J89" s="206">
        <v>0</v>
      </c>
      <c r="K89" s="206">
        <v>0</v>
      </c>
      <c r="L89" s="206">
        <v>0</v>
      </c>
      <c r="M89" s="206">
        <v>0</v>
      </c>
      <c r="N89" s="206">
        <v>0</v>
      </c>
      <c r="O89" s="206">
        <v>0</v>
      </c>
      <c r="P89" s="206">
        <v>0</v>
      </c>
      <c r="Q89" s="206">
        <v>0</v>
      </c>
      <c r="R89" s="206">
        <v>0</v>
      </c>
      <c r="S89" s="206">
        <v>0</v>
      </c>
      <c r="T89" s="206">
        <v>0</v>
      </c>
      <c r="U89" s="206">
        <v>0</v>
      </c>
      <c r="V89" s="206">
        <v>0</v>
      </c>
      <c r="W89" s="206">
        <v>0</v>
      </c>
    </row>
    <row r="90" spans="1:23" ht="12" customHeight="1" x14ac:dyDescent="0.25">
      <c r="A90" s="14" t="s">
        <v>35</v>
      </c>
      <c r="B90" s="206">
        <v>0</v>
      </c>
      <c r="C90" s="206">
        <v>0</v>
      </c>
      <c r="D90" s="206">
        <v>0</v>
      </c>
      <c r="E90" s="206">
        <v>0</v>
      </c>
      <c r="F90" s="206">
        <v>0</v>
      </c>
      <c r="G90" s="206">
        <v>0</v>
      </c>
      <c r="H90" s="206">
        <v>0</v>
      </c>
      <c r="I90" s="206">
        <v>0</v>
      </c>
      <c r="J90" s="206">
        <v>0</v>
      </c>
      <c r="K90" s="206">
        <v>0</v>
      </c>
      <c r="L90" s="206">
        <v>0</v>
      </c>
      <c r="M90" s="206">
        <v>0</v>
      </c>
      <c r="N90" s="206">
        <v>0</v>
      </c>
      <c r="O90" s="206">
        <v>0</v>
      </c>
      <c r="P90" s="206">
        <v>0</v>
      </c>
      <c r="Q90" s="206">
        <v>0</v>
      </c>
      <c r="R90" s="206">
        <v>0</v>
      </c>
      <c r="S90" s="206">
        <v>0</v>
      </c>
      <c r="T90" s="206">
        <v>0</v>
      </c>
      <c r="U90" s="206">
        <v>0</v>
      </c>
      <c r="V90" s="206">
        <v>0</v>
      </c>
      <c r="W90" s="206">
        <v>0</v>
      </c>
    </row>
    <row r="91" spans="1:23" ht="12" customHeight="1" x14ac:dyDescent="0.25">
      <c r="A91" s="18" t="s">
        <v>72</v>
      </c>
      <c r="B91" s="206">
        <v>0</v>
      </c>
      <c r="C91" s="206">
        <v>0</v>
      </c>
      <c r="D91" s="206">
        <v>0</v>
      </c>
      <c r="E91" s="206">
        <v>0</v>
      </c>
      <c r="F91" s="206">
        <v>0</v>
      </c>
      <c r="G91" s="206">
        <v>0</v>
      </c>
      <c r="H91" s="206">
        <v>0</v>
      </c>
      <c r="I91" s="206">
        <v>0</v>
      </c>
      <c r="J91" s="206">
        <v>0</v>
      </c>
      <c r="K91" s="206">
        <v>0</v>
      </c>
      <c r="L91" s="206">
        <v>0</v>
      </c>
      <c r="M91" s="206">
        <v>0</v>
      </c>
      <c r="N91" s="206">
        <v>0</v>
      </c>
      <c r="O91" s="206">
        <v>0</v>
      </c>
      <c r="P91" s="206">
        <v>0</v>
      </c>
      <c r="Q91" s="206">
        <v>0</v>
      </c>
      <c r="R91" s="206">
        <v>0</v>
      </c>
      <c r="S91" s="206">
        <v>0</v>
      </c>
      <c r="T91" s="206">
        <v>0</v>
      </c>
      <c r="U91" s="206">
        <v>0</v>
      </c>
      <c r="V91" s="206">
        <v>0</v>
      </c>
      <c r="W91" s="206">
        <v>0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53.98959587274291</v>
      </c>
      <c r="C94" s="212">
        <f t="shared" si="6"/>
        <v>42.991745485812544</v>
      </c>
      <c r="D94" s="212">
        <f t="shared" si="6"/>
        <v>55.989337919174545</v>
      </c>
      <c r="E94" s="212">
        <f t="shared" si="6"/>
        <v>57.988907996560627</v>
      </c>
      <c r="F94" s="212">
        <f t="shared" si="6"/>
        <v>56.989079965606194</v>
      </c>
      <c r="G94" s="212">
        <f t="shared" si="6"/>
        <v>70.986414445399831</v>
      </c>
      <c r="H94" s="212">
        <f t="shared" si="6"/>
        <v>82.984178847807399</v>
      </c>
      <c r="I94" s="212">
        <f t="shared" si="6"/>
        <v>87.983233018056737</v>
      </c>
      <c r="J94" s="212">
        <f t="shared" si="6"/>
        <v>92.982287188306088</v>
      </c>
      <c r="K94" s="212">
        <f t="shared" si="6"/>
        <v>60.988306104901113</v>
      </c>
      <c r="L94" s="212">
        <f t="shared" si="6"/>
        <v>58.988822012037829</v>
      </c>
      <c r="M94" s="212">
        <f t="shared" si="6"/>
        <v>77.98503869303525</v>
      </c>
      <c r="N94" s="212">
        <f t="shared" si="6"/>
        <v>75.985554600171966</v>
      </c>
      <c r="O94" s="212">
        <f t="shared" si="6"/>
        <v>85.9835769561479</v>
      </c>
      <c r="P94" s="212">
        <f t="shared" si="6"/>
        <v>78.984866723989683</v>
      </c>
      <c r="Q94" s="212">
        <f t="shared" si="6"/>
        <v>88.982975064488386</v>
      </c>
      <c r="R94" s="212">
        <f t="shared" si="6"/>
        <v>62.987962166809965</v>
      </c>
      <c r="S94" s="212">
        <f t="shared" si="6"/>
        <v>64.105159071367154</v>
      </c>
      <c r="T94" s="212">
        <f t="shared" si="6"/>
        <v>73.832502149613063</v>
      </c>
      <c r="U94" s="212">
        <f t="shared" si="6"/>
        <v>62.584178847807379</v>
      </c>
      <c r="V94" s="212">
        <f t="shared" si="6"/>
        <v>74.998108340498703</v>
      </c>
      <c r="W94" s="212">
        <f t="shared" si="6"/>
        <v>89.629062768701644</v>
      </c>
    </row>
    <row r="95" spans="1:23" ht="12" customHeight="1" x14ac:dyDescent="0.25">
      <c r="A95" s="24" t="s">
        <v>46</v>
      </c>
      <c r="B95" s="215">
        <f>CHI!B58</f>
        <v>2.999398108340499</v>
      </c>
      <c r="C95" s="215">
        <f>CHI!C58</f>
        <v>2.999398108340499</v>
      </c>
      <c r="D95" s="215">
        <f>CHI!D58</f>
        <v>1.9996560619088559</v>
      </c>
      <c r="E95" s="215">
        <f>CHI!E58</f>
        <v>1.9996560619088559</v>
      </c>
      <c r="F95" s="215">
        <f>CHI!F58</f>
        <v>2.999398108340499</v>
      </c>
      <c r="G95" s="215">
        <f>CHI!G58</f>
        <v>2.999398108340499</v>
      </c>
      <c r="H95" s="215">
        <f>CHI!H58</f>
        <v>2.999398108340499</v>
      </c>
      <c r="I95" s="215">
        <f>CHI!I58</f>
        <v>1.9996560619088559</v>
      </c>
      <c r="J95" s="215">
        <f>CHI!J58</f>
        <v>1.9996560619088559</v>
      </c>
      <c r="K95" s="215">
        <f>CHI!K58</f>
        <v>0.99982803095442818</v>
      </c>
      <c r="L95" s="215">
        <f>CHI!L58</f>
        <v>0.99982803095442818</v>
      </c>
      <c r="M95" s="215">
        <f>CHI!M58</f>
        <v>0.99982803095442818</v>
      </c>
      <c r="N95" s="215">
        <f>CHI!N58</f>
        <v>0.99982803095442818</v>
      </c>
      <c r="O95" s="215">
        <f>CHI!O58</f>
        <v>0.99982803095442818</v>
      </c>
      <c r="P95" s="215">
        <f>CHI!P58</f>
        <v>0.99982803095442818</v>
      </c>
      <c r="Q95" s="215">
        <f>CHI!Q58</f>
        <v>0.99982803095442818</v>
      </c>
      <c r="R95" s="215">
        <f>CHI!R58</f>
        <v>0.99982803095442818</v>
      </c>
      <c r="S95" s="215">
        <f>CHI!S58</f>
        <v>0.88718830610490107</v>
      </c>
      <c r="T95" s="215">
        <f>CHI!T58</f>
        <v>1.0840068787618229</v>
      </c>
      <c r="U95" s="215">
        <f>CHI!U58</f>
        <v>1.1300945829750639</v>
      </c>
      <c r="V95" s="215">
        <f>CHI!V58</f>
        <v>1.332674118658641</v>
      </c>
      <c r="W95" s="215">
        <f>CHI!W58</f>
        <v>1.2462596732588129</v>
      </c>
    </row>
    <row r="96" spans="1:23" ht="12" customHeight="1" x14ac:dyDescent="0.25">
      <c r="A96" s="21" t="s">
        <v>29</v>
      </c>
      <c r="B96" s="209">
        <v>50.99019776440241</v>
      </c>
      <c r="C96" s="209">
        <v>39.992347377472043</v>
      </c>
      <c r="D96" s="209">
        <v>53.989681857265687</v>
      </c>
      <c r="E96" s="209">
        <v>55.989251934651769</v>
      </c>
      <c r="F96" s="209">
        <v>53.989681857265694</v>
      </c>
      <c r="G96" s="209">
        <v>67.98701633705933</v>
      </c>
      <c r="H96" s="209">
        <v>79.984780739466899</v>
      </c>
      <c r="I96" s="209">
        <v>85.983576956147886</v>
      </c>
      <c r="J96" s="209">
        <v>90.982631126397237</v>
      </c>
      <c r="K96" s="209">
        <v>59.988478073946688</v>
      </c>
      <c r="L96" s="209">
        <v>57.988993981083404</v>
      </c>
      <c r="M96" s="209">
        <v>76.985210662080817</v>
      </c>
      <c r="N96" s="209">
        <v>74.985726569217533</v>
      </c>
      <c r="O96" s="209">
        <v>84.983748925193467</v>
      </c>
      <c r="P96" s="209">
        <v>77.98503869303525</v>
      </c>
      <c r="Q96" s="209">
        <v>87.983147033533953</v>
      </c>
      <c r="R96" s="209">
        <v>61.988134135855539</v>
      </c>
      <c r="S96" s="209">
        <v>63.217970765262251</v>
      </c>
      <c r="T96" s="209">
        <v>72.748495270851237</v>
      </c>
      <c r="U96" s="209">
        <v>61.454084264832318</v>
      </c>
      <c r="V96" s="209">
        <v>73.665434221840059</v>
      </c>
      <c r="W96" s="209">
        <v>88.382803095442824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1256.599408706797</v>
      </c>
      <c r="C98" s="205">
        <f t="shared" si="7"/>
        <v>1241.4606720035015</v>
      </c>
      <c r="D98" s="205">
        <f t="shared" si="7"/>
        <v>1300.2463393375556</v>
      </c>
      <c r="E98" s="205">
        <f t="shared" si="7"/>
        <v>1352.8059760160918</v>
      </c>
      <c r="F98" s="205">
        <f t="shared" si="7"/>
        <v>1386.8619607242451</v>
      </c>
      <c r="G98" s="205">
        <f t="shared" si="7"/>
        <v>1361.2356828604279</v>
      </c>
      <c r="H98" s="205">
        <f t="shared" si="7"/>
        <v>1452.3746930285986</v>
      </c>
      <c r="I98" s="205">
        <f t="shared" si="7"/>
        <v>1474.1446137442724</v>
      </c>
      <c r="J98" s="205">
        <f t="shared" si="7"/>
        <v>1360.6399535003618</v>
      </c>
      <c r="K98" s="205">
        <f t="shared" si="7"/>
        <v>1127.3063345233234</v>
      </c>
      <c r="L98" s="205">
        <f t="shared" si="7"/>
        <v>1668.2423099346765</v>
      </c>
      <c r="M98" s="205">
        <f t="shared" si="7"/>
        <v>1651.1574053152576</v>
      </c>
      <c r="N98" s="205">
        <f t="shared" si="7"/>
        <v>1742.2030474511864</v>
      </c>
      <c r="O98" s="205">
        <f t="shared" si="7"/>
        <v>1496.9496162114642</v>
      </c>
      <c r="P98" s="205">
        <f t="shared" si="7"/>
        <v>1455.2997852057797</v>
      </c>
      <c r="Q98" s="205">
        <f t="shared" si="7"/>
        <v>1275.771366710339</v>
      </c>
      <c r="R98" s="205">
        <f t="shared" si="7"/>
        <v>1040.8579214227339</v>
      </c>
      <c r="S98" s="205">
        <f t="shared" si="7"/>
        <v>1107.0851445589658</v>
      </c>
      <c r="T98" s="205">
        <f t="shared" si="7"/>
        <v>1376.6623814176514</v>
      </c>
      <c r="U98" s="205">
        <f t="shared" si="7"/>
        <v>1298.8236910337457</v>
      </c>
      <c r="V98" s="205">
        <f t="shared" si="7"/>
        <v>1292.446434735544</v>
      </c>
      <c r="W98" s="205">
        <f t="shared" si="7"/>
        <v>1259.0719287842794</v>
      </c>
    </row>
    <row r="99" spans="1:23" ht="12" customHeight="1" x14ac:dyDescent="0.25">
      <c r="A99" s="25" t="s">
        <v>16</v>
      </c>
      <c r="B99" s="211">
        <f>ISI!B$54</f>
        <v>391.84749467998694</v>
      </c>
      <c r="C99" s="211">
        <f>ISI!C$54</f>
        <v>394.30366082207701</v>
      </c>
      <c r="D99" s="211">
        <f>ISI!D$54</f>
        <v>374.38933955092534</v>
      </c>
      <c r="E99" s="211">
        <f>ISI!E$54</f>
        <v>366.15822543706668</v>
      </c>
      <c r="F99" s="211">
        <f>ISI!F$54</f>
        <v>376.85618702959948</v>
      </c>
      <c r="G99" s="211">
        <f>ISI!G$54</f>
        <v>348.56501877824144</v>
      </c>
      <c r="H99" s="211">
        <f>ISI!H$54</f>
        <v>357.40559243935547</v>
      </c>
      <c r="I99" s="211">
        <f>ISI!I$54</f>
        <v>352.12644013803219</v>
      </c>
      <c r="J99" s="211">
        <f>ISI!J$54</f>
        <v>328.6648688211244</v>
      </c>
      <c r="K99" s="211">
        <f>ISI!K$54</f>
        <v>299.290368374651</v>
      </c>
      <c r="L99" s="211">
        <f>ISI!L$54</f>
        <v>335.75146191676004</v>
      </c>
      <c r="M99" s="211">
        <f>ISI!M$54</f>
        <v>90.820429782118254</v>
      </c>
      <c r="N99" s="211">
        <f>ISI!N$54</f>
        <v>159.72186998551729</v>
      </c>
      <c r="O99" s="211">
        <f>ISI!O$54</f>
        <v>53.106477588036824</v>
      </c>
      <c r="P99" s="211">
        <f>ISI!P$54</f>
        <v>0.7158924325005297</v>
      </c>
      <c r="Q99" s="211">
        <f>ISI!Q$54</f>
        <v>23.532586617488356</v>
      </c>
      <c r="R99" s="211">
        <f>ISI!R$54</f>
        <v>0</v>
      </c>
      <c r="S99" s="211">
        <f>ISI!S$54</f>
        <v>0</v>
      </c>
      <c r="T99" s="211">
        <f>ISI!T$54</f>
        <v>0</v>
      </c>
      <c r="U99" s="211">
        <f>ISI!U$54</f>
        <v>0</v>
      </c>
      <c r="V99" s="211">
        <f>ISI!V$54</f>
        <v>0</v>
      </c>
      <c r="W99" s="211">
        <f>ISI!W$54</f>
        <v>0</v>
      </c>
    </row>
    <row r="100" spans="1:23" ht="12" customHeight="1" x14ac:dyDescent="0.25">
      <c r="A100" s="14" t="s">
        <v>41</v>
      </c>
      <c r="B100" s="206">
        <f>ISI!B$55</f>
        <v>0</v>
      </c>
      <c r="C100" s="206">
        <f>ISI!C$55</f>
        <v>0</v>
      </c>
      <c r="D100" s="206">
        <f>ISI!D$55</f>
        <v>0</v>
      </c>
      <c r="E100" s="206">
        <f>ISI!E$55</f>
        <v>0</v>
      </c>
      <c r="F100" s="206">
        <f>ISI!F$55</f>
        <v>0</v>
      </c>
      <c r="G100" s="206">
        <f>ISI!G$55</f>
        <v>0</v>
      </c>
      <c r="H100" s="206">
        <f>ISI!H$55</f>
        <v>0</v>
      </c>
      <c r="I100" s="206">
        <f>ISI!I$55</f>
        <v>0</v>
      </c>
      <c r="J100" s="206">
        <f>ISI!J$55</f>
        <v>0</v>
      </c>
      <c r="K100" s="206">
        <f>ISI!K$55</f>
        <v>0</v>
      </c>
      <c r="L100" s="206">
        <f>ISI!L$55</f>
        <v>0</v>
      </c>
      <c r="M100" s="206">
        <f>ISI!M$55</f>
        <v>0</v>
      </c>
      <c r="N100" s="206">
        <f>ISI!N$55</f>
        <v>0</v>
      </c>
      <c r="O100" s="206">
        <f>ISI!O$55</f>
        <v>0</v>
      </c>
      <c r="P100" s="206">
        <f>ISI!P$55</f>
        <v>0</v>
      </c>
      <c r="Q100" s="206">
        <f>ISI!Q$55</f>
        <v>0</v>
      </c>
      <c r="R100" s="206">
        <f>ISI!R$55</f>
        <v>0</v>
      </c>
      <c r="S100" s="206">
        <f>ISI!S$55</f>
        <v>0</v>
      </c>
      <c r="T100" s="206">
        <f>ISI!T$55</f>
        <v>0</v>
      </c>
      <c r="U100" s="206">
        <f>ISI!U$55</f>
        <v>0</v>
      </c>
      <c r="V100" s="206">
        <f>ISI!V$55</f>
        <v>0</v>
      </c>
      <c r="W100" s="206">
        <f>ISI!W$55</f>
        <v>0</v>
      </c>
    </row>
    <row r="101" spans="1:23" ht="12" customHeight="1" x14ac:dyDescent="0.25">
      <c r="A101" s="14" t="s">
        <v>42</v>
      </c>
      <c r="B101" s="206">
        <f>ISI!B$56</f>
        <v>391.84749467998694</v>
      </c>
      <c r="C101" s="206">
        <f>ISI!C$56</f>
        <v>394.30366082207701</v>
      </c>
      <c r="D101" s="206">
        <f>ISI!D$56</f>
        <v>374.38933955092534</v>
      </c>
      <c r="E101" s="206">
        <f>ISI!E$56</f>
        <v>366.15822543706668</v>
      </c>
      <c r="F101" s="206">
        <f>ISI!F$56</f>
        <v>376.85618702959948</v>
      </c>
      <c r="G101" s="206">
        <f>ISI!G$56</f>
        <v>348.56501877824144</v>
      </c>
      <c r="H101" s="206">
        <f>ISI!H$56</f>
        <v>357.40559243935547</v>
      </c>
      <c r="I101" s="206">
        <f>ISI!I$56</f>
        <v>352.12644013803219</v>
      </c>
      <c r="J101" s="206">
        <f>ISI!J$56</f>
        <v>328.6648688211244</v>
      </c>
      <c r="K101" s="206">
        <f>ISI!K$56</f>
        <v>299.290368374651</v>
      </c>
      <c r="L101" s="206">
        <f>ISI!L$56</f>
        <v>335.75146191676004</v>
      </c>
      <c r="M101" s="206">
        <f>ISI!M$56</f>
        <v>90.820429782118254</v>
      </c>
      <c r="N101" s="206">
        <f>ISI!N$56</f>
        <v>159.72186998551729</v>
      </c>
      <c r="O101" s="206">
        <f>ISI!O$56</f>
        <v>53.106477588036824</v>
      </c>
      <c r="P101" s="206">
        <f>ISI!P$56</f>
        <v>0.7158924325005297</v>
      </c>
      <c r="Q101" s="206">
        <f>ISI!Q$56</f>
        <v>23.532586617488356</v>
      </c>
      <c r="R101" s="206">
        <f>ISI!R$56</f>
        <v>0</v>
      </c>
      <c r="S101" s="206">
        <f>ISI!S$56</f>
        <v>0</v>
      </c>
      <c r="T101" s="206">
        <f>ISI!T$56</f>
        <v>0</v>
      </c>
      <c r="U101" s="206">
        <f>ISI!U$56</f>
        <v>0</v>
      </c>
      <c r="V101" s="206">
        <f>ISI!V$56</f>
        <v>0</v>
      </c>
      <c r="W101" s="206">
        <f>ISI!W$56</f>
        <v>0</v>
      </c>
    </row>
    <row r="102" spans="1:23" ht="12" customHeight="1" x14ac:dyDescent="0.25">
      <c r="A102" s="13" t="s">
        <v>20</v>
      </c>
      <c r="B102" s="207">
        <f>NFM!B$73</f>
        <v>0</v>
      </c>
      <c r="C102" s="207">
        <f>NFM!C$73</f>
        <v>0</v>
      </c>
      <c r="D102" s="207">
        <f>NFM!D$73</f>
        <v>0</v>
      </c>
      <c r="E102" s="207">
        <f>NFM!E$73</f>
        <v>0</v>
      </c>
      <c r="F102" s="207">
        <f>NFM!F$73</f>
        <v>0</v>
      </c>
      <c r="G102" s="207">
        <f>NFM!G$73</f>
        <v>0</v>
      </c>
      <c r="H102" s="207">
        <f>NFM!H$73</f>
        <v>0</v>
      </c>
      <c r="I102" s="207">
        <f>NFM!I$73</f>
        <v>0</v>
      </c>
      <c r="J102" s="207">
        <f>NFM!J$73</f>
        <v>0</v>
      </c>
      <c r="K102" s="207">
        <f>NFM!K$73</f>
        <v>0</v>
      </c>
      <c r="L102" s="207">
        <f>NFM!L$73</f>
        <v>0</v>
      </c>
      <c r="M102" s="207">
        <f>NFM!M$73</f>
        <v>0</v>
      </c>
      <c r="N102" s="207">
        <f>NFM!N$73</f>
        <v>0</v>
      </c>
      <c r="O102" s="207">
        <f>NFM!O$73</f>
        <v>0</v>
      </c>
      <c r="P102" s="207">
        <f>NFM!P$73</f>
        <v>0</v>
      </c>
      <c r="Q102" s="207">
        <f>NFM!Q$73</f>
        <v>0</v>
      </c>
      <c r="R102" s="207">
        <f>NFM!R$73</f>
        <v>0</v>
      </c>
      <c r="S102" s="207">
        <f>NFM!S$73</f>
        <v>0</v>
      </c>
      <c r="T102" s="207">
        <f>NFM!T$73</f>
        <v>0</v>
      </c>
      <c r="U102" s="207">
        <f>NFM!U$73</f>
        <v>0</v>
      </c>
      <c r="V102" s="207">
        <f>NFM!V$73</f>
        <v>0</v>
      </c>
      <c r="W102" s="207">
        <f>NFM!W$73</f>
        <v>0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0</v>
      </c>
      <c r="C104" s="206">
        <f>NFM!C$75</f>
        <v>0</v>
      </c>
      <c r="D104" s="206">
        <f>NFM!D$75</f>
        <v>0</v>
      </c>
      <c r="E104" s="206">
        <f>NFM!E$75</f>
        <v>0</v>
      </c>
      <c r="F104" s="206">
        <f>NFM!F$75</f>
        <v>0</v>
      </c>
      <c r="G104" s="206">
        <f>NFM!G$75</f>
        <v>0</v>
      </c>
      <c r="H104" s="206">
        <f>NFM!H$75</f>
        <v>0</v>
      </c>
      <c r="I104" s="206">
        <f>NFM!I$75</f>
        <v>0</v>
      </c>
      <c r="J104" s="206">
        <f>NFM!J$75</f>
        <v>0</v>
      </c>
      <c r="K104" s="206">
        <f>NFM!K$75</f>
        <v>0</v>
      </c>
      <c r="L104" s="206">
        <f>NFM!L$75</f>
        <v>0</v>
      </c>
      <c r="M104" s="206">
        <f>NFM!M$75</f>
        <v>0</v>
      </c>
      <c r="N104" s="206">
        <f>NFM!N$75</f>
        <v>0</v>
      </c>
      <c r="O104" s="206">
        <f>NFM!O$75</f>
        <v>0</v>
      </c>
      <c r="P104" s="206">
        <f>NFM!P$75</f>
        <v>0</v>
      </c>
      <c r="Q104" s="206">
        <f>NFM!Q$75</f>
        <v>0</v>
      </c>
      <c r="R104" s="206">
        <f>NFM!R$75</f>
        <v>0</v>
      </c>
      <c r="S104" s="206">
        <f>NFM!S$75</f>
        <v>0</v>
      </c>
      <c r="T104" s="206">
        <f>NFM!T$75</f>
        <v>0</v>
      </c>
      <c r="U104" s="206">
        <f>NFM!U$75</f>
        <v>0</v>
      </c>
      <c r="V104" s="206">
        <f>NFM!V$75</f>
        <v>0</v>
      </c>
      <c r="W104" s="206">
        <f>NFM!W$75</f>
        <v>0</v>
      </c>
    </row>
    <row r="105" spans="1:23" ht="12" customHeight="1" x14ac:dyDescent="0.25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0</v>
      </c>
      <c r="C106" s="214">
        <f>NFM!C$77</f>
        <v>0</v>
      </c>
      <c r="D106" s="214">
        <f>NFM!D$77</f>
        <v>0</v>
      </c>
      <c r="E106" s="214">
        <f>NFM!E$77</f>
        <v>0</v>
      </c>
      <c r="F106" s="214">
        <f>NFM!F$77</f>
        <v>0</v>
      </c>
      <c r="G106" s="214">
        <f>NFM!G$77</f>
        <v>0</v>
      </c>
      <c r="H106" s="214">
        <f>NFM!H$77</f>
        <v>0</v>
      </c>
      <c r="I106" s="214">
        <f>NFM!I$77</f>
        <v>0</v>
      </c>
      <c r="J106" s="214">
        <f>NFM!J$77</f>
        <v>0</v>
      </c>
      <c r="K106" s="214">
        <f>NFM!K$77</f>
        <v>0</v>
      </c>
      <c r="L106" s="214">
        <f>NFM!L$77</f>
        <v>0</v>
      </c>
      <c r="M106" s="214">
        <f>NFM!M$77</f>
        <v>0</v>
      </c>
      <c r="N106" s="214">
        <f>NFM!N$77</f>
        <v>0</v>
      </c>
      <c r="O106" s="214">
        <f>NFM!O$77</f>
        <v>0</v>
      </c>
      <c r="P106" s="214">
        <f>NFM!P$77</f>
        <v>0</v>
      </c>
      <c r="Q106" s="214">
        <f>NFM!Q$77</f>
        <v>0</v>
      </c>
      <c r="R106" s="214">
        <f>NFM!R$77</f>
        <v>0</v>
      </c>
      <c r="S106" s="214">
        <f>NFM!S$77</f>
        <v>0</v>
      </c>
      <c r="T106" s="214">
        <f>NFM!T$77</f>
        <v>0</v>
      </c>
      <c r="U106" s="214">
        <f>NFM!U$77</f>
        <v>0</v>
      </c>
      <c r="V106" s="214">
        <f>NFM!V$77</f>
        <v>0</v>
      </c>
      <c r="W106" s="214">
        <f>NFM!W$77</f>
        <v>0</v>
      </c>
    </row>
    <row r="107" spans="1:23" ht="12" customHeight="1" x14ac:dyDescent="0.25">
      <c r="A107" s="14" t="s">
        <v>45</v>
      </c>
      <c r="B107" s="206">
        <f>NFM!B$78</f>
        <v>0</v>
      </c>
      <c r="C107" s="206">
        <f>NFM!C$78</f>
        <v>0</v>
      </c>
      <c r="D107" s="206">
        <f>NFM!D$78</f>
        <v>0</v>
      </c>
      <c r="E107" s="206">
        <f>NFM!E$78</f>
        <v>0</v>
      </c>
      <c r="F107" s="206">
        <f>NFM!F$78</f>
        <v>0</v>
      </c>
      <c r="G107" s="206">
        <f>NFM!G$78</f>
        <v>0</v>
      </c>
      <c r="H107" s="206">
        <f>NFM!H$78</f>
        <v>0</v>
      </c>
      <c r="I107" s="206">
        <f>NFM!I$78</f>
        <v>0</v>
      </c>
      <c r="J107" s="206">
        <f>NFM!J$78</f>
        <v>0</v>
      </c>
      <c r="K107" s="206">
        <f>NFM!K$78</f>
        <v>0</v>
      </c>
      <c r="L107" s="206">
        <f>NFM!L$78</f>
        <v>0</v>
      </c>
      <c r="M107" s="206">
        <f>NFM!M$78</f>
        <v>0</v>
      </c>
      <c r="N107" s="206">
        <f>NFM!N$78</f>
        <v>0</v>
      </c>
      <c r="O107" s="206">
        <f>NFM!O$78</f>
        <v>0</v>
      </c>
      <c r="P107" s="206">
        <f>NFM!P$78</f>
        <v>0</v>
      </c>
      <c r="Q107" s="206">
        <f>NFM!Q$78</f>
        <v>0</v>
      </c>
      <c r="R107" s="206">
        <f>NFM!R$78</f>
        <v>0</v>
      </c>
      <c r="S107" s="206">
        <f>NFM!S$78</f>
        <v>0</v>
      </c>
      <c r="T107" s="206">
        <f>NFM!T$78</f>
        <v>0</v>
      </c>
      <c r="U107" s="206">
        <f>NFM!U$78</f>
        <v>0</v>
      </c>
      <c r="V107" s="206">
        <f>NFM!V$78</f>
        <v>0</v>
      </c>
      <c r="W107" s="206">
        <f>NFM!W$78</f>
        <v>0</v>
      </c>
    </row>
    <row r="108" spans="1:23" ht="12" customHeight="1" x14ac:dyDescent="0.25">
      <c r="A108" s="13" t="s">
        <v>21</v>
      </c>
      <c r="B108" s="207">
        <f>CHI!B$79</f>
        <v>20.736987118867432</v>
      </c>
      <c r="C108" s="207">
        <f>CHI!C$79</f>
        <v>25.660936438945107</v>
      </c>
      <c r="D108" s="207">
        <f>CHI!D$79</f>
        <v>27.666239037932151</v>
      </c>
      <c r="E108" s="207">
        <f>CHI!E$79</f>
        <v>26.39186711788491</v>
      </c>
      <c r="F108" s="207">
        <f>CHI!F$79</f>
        <v>22.569029998159937</v>
      </c>
      <c r="G108" s="207">
        <f>CHI!G$79</f>
        <v>24.48764999855478</v>
      </c>
      <c r="H108" s="207">
        <f>CHI!H$79</f>
        <v>26.355779998956649</v>
      </c>
      <c r="I108" s="207">
        <f>CHI!I$79</f>
        <v>20.700899998462262</v>
      </c>
      <c r="J108" s="207">
        <f>CHI!J$79</f>
        <v>40.435610758117676</v>
      </c>
      <c r="K108" s="207">
        <f>CHI!K$79</f>
        <v>34.622026558623119</v>
      </c>
      <c r="L108" s="207">
        <f>CHI!L$79</f>
        <v>38.358286558442252</v>
      </c>
      <c r="M108" s="207">
        <f>CHI!M$79</f>
        <v>31.790230558664184</v>
      </c>
      <c r="N108" s="207">
        <f>CHI!N$79</f>
        <v>29.372111999166922</v>
      </c>
      <c r="O108" s="207">
        <f>CHI!O$79</f>
        <v>31.95411449471105</v>
      </c>
      <c r="P108" s="207">
        <f>CHI!P$79</f>
        <v>26.992576380098125</v>
      </c>
      <c r="Q108" s="207">
        <f>CHI!Q$79</f>
        <v>26.696141998689509</v>
      </c>
      <c r="R108" s="207">
        <f>CHI!R$79</f>
        <v>29.826320039086504</v>
      </c>
      <c r="S108" s="207">
        <f>CHI!S$79</f>
        <v>34.562893318492186</v>
      </c>
      <c r="T108" s="207">
        <f>CHI!T$79</f>
        <v>40.364578237188802</v>
      </c>
      <c r="U108" s="207">
        <f>CHI!U$79</f>
        <v>27.846669472760354</v>
      </c>
      <c r="V108" s="207">
        <f>CHI!V$79</f>
        <v>25.039498275686888</v>
      </c>
      <c r="W108" s="207">
        <f>CHI!W$79</f>
        <v>31.257598856035031</v>
      </c>
    </row>
    <row r="109" spans="1:23" ht="12" customHeight="1" x14ac:dyDescent="0.25">
      <c r="A109" s="14" t="s">
        <v>57</v>
      </c>
      <c r="B109" s="206">
        <f>CHI!B$80</f>
        <v>11.970401707793414</v>
      </c>
      <c r="C109" s="206">
        <f>CHI!C$80</f>
        <v>12.844547111622539</v>
      </c>
      <c r="D109" s="206">
        <f>CHI!D$80</f>
        <v>14.301670030726893</v>
      </c>
      <c r="E109" s="206">
        <f>CHI!E$80</f>
        <v>13.192650304185433</v>
      </c>
      <c r="F109" s="206">
        <f>CHI!F$80</f>
        <v>9.9289049863722152</v>
      </c>
      <c r="G109" s="206">
        <f>CHI!G$80</f>
        <v>9.0326411346967124</v>
      </c>
      <c r="H109" s="206">
        <f>CHI!H$80</f>
        <v>8.0811496341832001</v>
      </c>
      <c r="I109" s="206">
        <f>CHI!I$80</f>
        <v>6.9917828230004933</v>
      </c>
      <c r="J109" s="206">
        <f>CHI!J$80</f>
        <v>14.851368106446063</v>
      </c>
      <c r="K109" s="206">
        <f>CHI!K$80</f>
        <v>17.058180019977371</v>
      </c>
      <c r="L109" s="206">
        <f>CHI!L$80</f>
        <v>13.819136707526798</v>
      </c>
      <c r="M109" s="206">
        <f>CHI!M$80</f>
        <v>12.827410967026466</v>
      </c>
      <c r="N109" s="206">
        <f>CHI!N$80</f>
        <v>14.48909980506105</v>
      </c>
      <c r="O109" s="206">
        <f>CHI!O$80</f>
        <v>15.05500096021089</v>
      </c>
      <c r="P109" s="206">
        <f>CHI!P$80</f>
        <v>15.394119533223208</v>
      </c>
      <c r="Q109" s="206">
        <f>CHI!Q$80</f>
        <v>14.382680212575183</v>
      </c>
      <c r="R109" s="206">
        <f>CHI!R$80</f>
        <v>16.820005788865025</v>
      </c>
      <c r="S109" s="206">
        <f>CHI!S$80</f>
        <v>16.584775141184537</v>
      </c>
      <c r="T109" s="206">
        <f>CHI!T$80</f>
        <v>18.815873234665119</v>
      </c>
      <c r="U109" s="206">
        <f>CHI!U$80</f>
        <v>6.4460675019244267</v>
      </c>
      <c r="V109" s="206">
        <f>CHI!V$80</f>
        <v>6.0445365055456097</v>
      </c>
      <c r="W109" s="206">
        <f>CHI!W$80</f>
        <v>7.270846210495411</v>
      </c>
    </row>
    <row r="110" spans="1:23" ht="12" customHeight="1" x14ac:dyDescent="0.25">
      <c r="A110" s="14" t="s">
        <v>47</v>
      </c>
      <c r="B110" s="206">
        <f>CHI!B$81</f>
        <v>3.9197523845205051</v>
      </c>
      <c r="C110" s="206">
        <f>CHI!C$81</f>
        <v>6.2002967159474629</v>
      </c>
      <c r="D110" s="206">
        <f>CHI!D$81</f>
        <v>6.2211667187134125</v>
      </c>
      <c r="E110" s="206">
        <f>CHI!E$81</f>
        <v>6.1092430038880465</v>
      </c>
      <c r="F110" s="206">
        <f>CHI!F$81</f>
        <v>5.7042137877284045</v>
      </c>
      <c r="G110" s="206">
        <f>CHI!G$81</f>
        <v>6.8356731949852838</v>
      </c>
      <c r="H110" s="206">
        <f>CHI!H$81</f>
        <v>7.9858302506219587</v>
      </c>
      <c r="I110" s="206">
        <f>CHI!I$81</f>
        <v>5.7228731233497427</v>
      </c>
      <c r="J110" s="206">
        <f>CHI!J$81</f>
        <v>14.335100619708211</v>
      </c>
      <c r="K110" s="206">
        <f>CHI!K$81</f>
        <v>7.6904233444556755</v>
      </c>
      <c r="L110" s="206">
        <f>CHI!L$81</f>
        <v>12.191816122788405</v>
      </c>
      <c r="M110" s="206">
        <f>CHI!M$81</f>
        <v>6.7522681841463204</v>
      </c>
      <c r="N110" s="206">
        <f>CHI!N$81</f>
        <v>3.7529049819713429</v>
      </c>
      <c r="O110" s="206">
        <f>CHI!O$81</f>
        <v>4.7681709170983693</v>
      </c>
      <c r="P110" s="206">
        <f>CHI!P$81</f>
        <v>1.3930467417160868</v>
      </c>
      <c r="Q110" s="206">
        <f>CHI!Q$81</f>
        <v>2.6547211686837575</v>
      </c>
      <c r="R110" s="206">
        <f>CHI!R$81</f>
        <v>1.8143461509454109</v>
      </c>
      <c r="S110" s="206">
        <f>CHI!S$81</f>
        <v>7.1271696481303257</v>
      </c>
      <c r="T110" s="206">
        <f>CHI!T$81</f>
        <v>8.0419100344669552</v>
      </c>
      <c r="U110" s="206">
        <f>CHI!U$81</f>
        <v>11.119917838913588</v>
      </c>
      <c r="V110" s="206">
        <f>CHI!V$81</f>
        <v>9.4466739081864244</v>
      </c>
      <c r="W110" s="206">
        <f>CHI!W$81</f>
        <v>11.886660506643143</v>
      </c>
    </row>
    <row r="111" spans="1:23" ht="12" customHeight="1" x14ac:dyDescent="0.25">
      <c r="A111" s="14" t="s">
        <v>48</v>
      </c>
      <c r="B111" s="206">
        <f>CHI!B$82</f>
        <v>4.8468330265535133</v>
      </c>
      <c r="C111" s="206">
        <f>CHI!C$82</f>
        <v>6.6160926113751044</v>
      </c>
      <c r="D111" s="206">
        <f>CHI!D$82</f>
        <v>7.1434022884918464</v>
      </c>
      <c r="E111" s="206">
        <f>CHI!E$82</f>
        <v>7.0899738098114282</v>
      </c>
      <c r="F111" s="206">
        <f>CHI!F$82</f>
        <v>6.9359112240593186</v>
      </c>
      <c r="G111" s="206">
        <f>CHI!G$82</f>
        <v>8.6193356688727842</v>
      </c>
      <c r="H111" s="206">
        <f>CHI!H$82</f>
        <v>10.28880011415149</v>
      </c>
      <c r="I111" s="206">
        <f>CHI!I$82</f>
        <v>7.9862440521120277</v>
      </c>
      <c r="J111" s="206">
        <f>CHI!J$82</f>
        <v>11.2491420319634</v>
      </c>
      <c r="K111" s="206">
        <f>CHI!K$82</f>
        <v>9.8734231941900781</v>
      </c>
      <c r="L111" s="206">
        <f>CHI!L$82</f>
        <v>12.347333728127049</v>
      </c>
      <c r="M111" s="206">
        <f>CHI!M$82</f>
        <v>12.210551407491399</v>
      </c>
      <c r="N111" s="206">
        <f>CHI!N$82</f>
        <v>11.130107212134529</v>
      </c>
      <c r="O111" s="206">
        <f>CHI!O$82</f>
        <v>12.130942617401789</v>
      </c>
      <c r="P111" s="206">
        <f>CHI!P$82</f>
        <v>10.20541010515883</v>
      </c>
      <c r="Q111" s="206">
        <f>CHI!Q$82</f>
        <v>9.658740617430567</v>
      </c>
      <c r="R111" s="206">
        <f>CHI!R$82</f>
        <v>11.191968099276069</v>
      </c>
      <c r="S111" s="206">
        <f>CHI!S$82</f>
        <v>10.85094852917732</v>
      </c>
      <c r="T111" s="206">
        <f>CHI!T$82</f>
        <v>13.506794968056729</v>
      </c>
      <c r="U111" s="206">
        <f>CHI!U$82</f>
        <v>10.280684131922341</v>
      </c>
      <c r="V111" s="206">
        <f>CHI!V$82</f>
        <v>9.5482878619548526</v>
      </c>
      <c r="W111" s="206">
        <f>CHI!W$82</f>
        <v>12.10009213889648</v>
      </c>
    </row>
    <row r="112" spans="1:23" ht="12" customHeight="1" x14ac:dyDescent="0.25">
      <c r="A112" s="13" t="s">
        <v>22</v>
      </c>
      <c r="B112" s="207">
        <f>NMM!B$59</f>
        <v>286.8792562737849</v>
      </c>
      <c r="C112" s="207">
        <f>NMM!C$59</f>
        <v>301.69672769448709</v>
      </c>
      <c r="D112" s="207">
        <f>NMM!D$59</f>
        <v>363.33394097287197</v>
      </c>
      <c r="E112" s="207">
        <f>NMM!E$59</f>
        <v>457.23679882342998</v>
      </c>
      <c r="F112" s="207">
        <f>NMM!F$59</f>
        <v>459.06461351213113</v>
      </c>
      <c r="G112" s="207">
        <f>NMM!G$59</f>
        <v>469.54931445024926</v>
      </c>
      <c r="H112" s="207">
        <f>NMM!H$59</f>
        <v>517.19165214471923</v>
      </c>
      <c r="I112" s="207">
        <f>NMM!I$59</f>
        <v>550.73450605150299</v>
      </c>
      <c r="J112" s="207">
        <f>NMM!J$59</f>
        <v>532.71219281467665</v>
      </c>
      <c r="K112" s="207">
        <f>NMM!K$59</f>
        <v>402.55035645252661</v>
      </c>
      <c r="L112" s="207">
        <f>NMM!L$59</f>
        <v>868.56171994342003</v>
      </c>
      <c r="M112" s="207">
        <f>NMM!M$59</f>
        <v>1076.8856643497029</v>
      </c>
      <c r="N112" s="207">
        <f>NMM!N$59</f>
        <v>1091.8753629375774</v>
      </c>
      <c r="O112" s="207">
        <f>NMM!O$59</f>
        <v>999.80165002599722</v>
      </c>
      <c r="P112" s="207">
        <f>NMM!P$59</f>
        <v>1056.8530220740681</v>
      </c>
      <c r="Q112" s="207">
        <f>NMM!Q$59</f>
        <v>888.49545109098506</v>
      </c>
      <c r="R112" s="207">
        <f>NMM!R$59</f>
        <v>668.62719334110534</v>
      </c>
      <c r="S112" s="207">
        <f>NMM!S$59</f>
        <v>739.19594991144561</v>
      </c>
      <c r="T112" s="207">
        <f>NMM!T$59</f>
        <v>978.53135960185591</v>
      </c>
      <c r="U112" s="207">
        <f>NMM!U$59</f>
        <v>961.94518759758932</v>
      </c>
      <c r="V112" s="207">
        <f>NMM!V$59</f>
        <v>961.33539104092347</v>
      </c>
      <c r="W112" s="207">
        <f>NMM!W$59</f>
        <v>895.93938559032608</v>
      </c>
    </row>
    <row r="113" spans="1:23" ht="12" customHeight="1" x14ac:dyDescent="0.25">
      <c r="A113" s="14" t="s">
        <v>49</v>
      </c>
      <c r="B113" s="206">
        <f>NMM!B$60</f>
        <v>218.08385501935655</v>
      </c>
      <c r="C113" s="206">
        <f>NMM!C$60</f>
        <v>242.25589225166766</v>
      </c>
      <c r="D113" s="206">
        <f>NMM!D$60</f>
        <v>216.07161445645306</v>
      </c>
      <c r="E113" s="206">
        <f>NMM!E$60</f>
        <v>259.76503882499276</v>
      </c>
      <c r="F113" s="206">
        <f>NMM!F$60</f>
        <v>273.98070662147711</v>
      </c>
      <c r="G113" s="206">
        <f>NMM!G$60</f>
        <v>253.65149277192384</v>
      </c>
      <c r="H113" s="206">
        <f>NMM!H$60</f>
        <v>288.66595825335332</v>
      </c>
      <c r="I113" s="206">
        <f>NMM!I$60</f>
        <v>298.85985012712075</v>
      </c>
      <c r="J113" s="206">
        <f>NMM!J$60</f>
        <v>295.63194386740201</v>
      </c>
      <c r="K113" s="206">
        <f>NMM!K$60</f>
        <v>313.49722918523912</v>
      </c>
      <c r="L113" s="206">
        <f>NMM!L$60</f>
        <v>645.39779242706777</v>
      </c>
      <c r="M113" s="206">
        <f>NMM!M$60</f>
        <v>794.33948824513277</v>
      </c>
      <c r="N113" s="206">
        <f>NMM!N$60</f>
        <v>830.72285686360169</v>
      </c>
      <c r="O113" s="206">
        <f>NMM!O$60</f>
        <v>799.81441745878112</v>
      </c>
      <c r="P113" s="206">
        <f>NMM!P$60</f>
        <v>849.12496161245599</v>
      </c>
      <c r="Q113" s="206">
        <f>NMM!Q$60</f>
        <v>726.09157841013575</v>
      </c>
      <c r="R113" s="206">
        <f>NMM!R$60</f>
        <v>577.78027266209961</v>
      </c>
      <c r="S113" s="206">
        <f>NMM!S$60</f>
        <v>606.52399198146031</v>
      </c>
      <c r="T113" s="206">
        <f>NMM!T$60</f>
        <v>736.02086227002314</v>
      </c>
      <c r="U113" s="206">
        <f>NMM!U$60</f>
        <v>751.25113095388099</v>
      </c>
      <c r="V113" s="206">
        <f>NMM!V$60</f>
        <v>719.48949930315143</v>
      </c>
      <c r="W113" s="206">
        <f>NMM!W$60</f>
        <v>691.8090396891414</v>
      </c>
    </row>
    <row r="114" spans="1:23" ht="12" customHeight="1" x14ac:dyDescent="0.25">
      <c r="A114" s="14" t="s">
        <v>50</v>
      </c>
      <c r="B114" s="206">
        <f>NMM!B$61</f>
        <v>35.105459513088547</v>
      </c>
      <c r="C114" s="206">
        <f>NMM!C$61</f>
        <v>24.333580115348461</v>
      </c>
      <c r="D114" s="206">
        <f>NMM!D$61</f>
        <v>107.34496238489882</v>
      </c>
      <c r="E114" s="206">
        <f>NMM!E$61</f>
        <v>160.74658373918206</v>
      </c>
      <c r="F114" s="206">
        <f>NMM!F$61</f>
        <v>146.95084886377529</v>
      </c>
      <c r="G114" s="206">
        <f>NMM!G$61</f>
        <v>176.74517315900451</v>
      </c>
      <c r="H114" s="206">
        <f>NMM!H$61</f>
        <v>193.22142250396851</v>
      </c>
      <c r="I114" s="206">
        <f>NMM!I$61</f>
        <v>214.64056610922594</v>
      </c>
      <c r="J114" s="206">
        <f>NMM!J$61</f>
        <v>202.33229244167185</v>
      </c>
      <c r="K114" s="206">
        <f>NMM!K$61</f>
        <v>55.555961812057582</v>
      </c>
      <c r="L114" s="206">
        <f>NMM!L$61</f>
        <v>173.26046695775239</v>
      </c>
      <c r="M114" s="206">
        <f>NMM!M$61</f>
        <v>229.82131499488264</v>
      </c>
      <c r="N114" s="206">
        <f>NMM!N$61</f>
        <v>198.15175780685811</v>
      </c>
      <c r="O114" s="206">
        <f>NMM!O$61</f>
        <v>144.30957921396757</v>
      </c>
      <c r="P114" s="206">
        <f>NMM!P$61</f>
        <v>151.28744479809345</v>
      </c>
      <c r="Q114" s="206">
        <f>NMM!Q$61</f>
        <v>100.07546822717715</v>
      </c>
      <c r="R114" s="206">
        <f>NMM!R$61</f>
        <v>34.781416287536302</v>
      </c>
      <c r="S114" s="206">
        <f>NMM!S$61</f>
        <v>72.014506809224642</v>
      </c>
      <c r="T114" s="206">
        <f>NMM!T$61</f>
        <v>173.91667562470667</v>
      </c>
      <c r="U114" s="206">
        <f>NMM!U$61</f>
        <v>142.59275491474503</v>
      </c>
      <c r="V114" s="206">
        <f>NMM!V$61</f>
        <v>177.84660169363929</v>
      </c>
      <c r="W114" s="206">
        <f>NMM!W$61</f>
        <v>145.02981447144484</v>
      </c>
    </row>
    <row r="115" spans="1:23" ht="12" customHeight="1" x14ac:dyDescent="0.25">
      <c r="A115" s="14" t="s">
        <v>58</v>
      </c>
      <c r="B115" s="206">
        <f>NMM!B$62</f>
        <v>33.68994174133978</v>
      </c>
      <c r="C115" s="206">
        <f>NMM!C$62</f>
        <v>35.107255327470995</v>
      </c>
      <c r="D115" s="206">
        <f>NMM!D$62</f>
        <v>39.917364131520038</v>
      </c>
      <c r="E115" s="206">
        <f>NMM!E$62</f>
        <v>36.725176259255171</v>
      </c>
      <c r="F115" s="206">
        <f>NMM!F$62</f>
        <v>38.133058026878729</v>
      </c>
      <c r="G115" s="206">
        <f>NMM!G$62</f>
        <v>39.152648519320906</v>
      </c>
      <c r="H115" s="206">
        <f>NMM!H$62</f>
        <v>35.304271387397456</v>
      </c>
      <c r="I115" s="206">
        <f>NMM!I$62</f>
        <v>37.234089815156267</v>
      </c>
      <c r="J115" s="206">
        <f>NMM!J$62</f>
        <v>34.747956505602794</v>
      </c>
      <c r="K115" s="206">
        <f>NMM!K$62</f>
        <v>33.49716545522989</v>
      </c>
      <c r="L115" s="206">
        <f>NMM!L$62</f>
        <v>49.903460558599875</v>
      </c>
      <c r="M115" s="206">
        <f>NMM!M$62</f>
        <v>52.724861109687566</v>
      </c>
      <c r="N115" s="206">
        <f>NMM!N$62</f>
        <v>63.000748267117721</v>
      </c>
      <c r="O115" s="206">
        <f>NMM!O$62</f>
        <v>55.677653353248473</v>
      </c>
      <c r="P115" s="206">
        <f>NMM!P$62</f>
        <v>56.440615663518557</v>
      </c>
      <c r="Q115" s="206">
        <f>NMM!Q$62</f>
        <v>62.328404453672199</v>
      </c>
      <c r="R115" s="206">
        <f>NMM!R$62</f>
        <v>56.065504391469396</v>
      </c>
      <c r="S115" s="206">
        <f>NMM!S$62</f>
        <v>60.657451120760705</v>
      </c>
      <c r="T115" s="206">
        <f>NMM!T$62</f>
        <v>68.593821707126125</v>
      </c>
      <c r="U115" s="206">
        <f>NMM!U$62</f>
        <v>68.101301728963364</v>
      </c>
      <c r="V115" s="206">
        <f>NMM!V$62</f>
        <v>63.999290044132721</v>
      </c>
      <c r="W115" s="206">
        <f>NMM!W$62</f>
        <v>59.100531429739867</v>
      </c>
    </row>
    <row r="116" spans="1:23" ht="12" customHeight="1" x14ac:dyDescent="0.25">
      <c r="A116" s="13" t="s">
        <v>23</v>
      </c>
      <c r="B116" s="207">
        <f>PPA!B$57</f>
        <v>5.6548799990548346</v>
      </c>
      <c r="C116" s="207">
        <f>PPA!C$57</f>
        <v>10.182479998450564</v>
      </c>
      <c r="D116" s="207">
        <f>PPA!D$57</f>
        <v>10.131989998552067</v>
      </c>
      <c r="E116" s="207">
        <f>PPA!E$57</f>
        <v>11.909917028062448</v>
      </c>
      <c r="F116" s="207">
        <f>PPA!F$57</f>
        <v>11.859427028144287</v>
      </c>
      <c r="G116" s="207">
        <f>PPA!G$57</f>
        <v>13.778047028291818</v>
      </c>
      <c r="H116" s="207">
        <f>PPA!H$57</f>
        <v>15.646177028437945</v>
      </c>
      <c r="I116" s="207">
        <f>PPA!I$57</f>
        <v>11.259269998446852</v>
      </c>
      <c r="J116" s="207">
        <f>PPA!J$57</f>
        <v>11.259269998378672</v>
      </c>
      <c r="K116" s="207">
        <f>PPA!K$57</f>
        <v>5.6548799994312757</v>
      </c>
      <c r="L116" s="207">
        <f>PPA!L$57</f>
        <v>5.6548799995394559</v>
      </c>
      <c r="M116" s="207">
        <f>PPA!M$57</f>
        <v>5.6548800007541091</v>
      </c>
      <c r="N116" s="207">
        <f>PPA!N$57</f>
        <v>3.7867499993170766</v>
      </c>
      <c r="O116" s="207">
        <f>PPA!O$57</f>
        <v>5.7558599991620332</v>
      </c>
      <c r="P116" s="207">
        <f>PPA!P$57</f>
        <v>5.4529200015065813</v>
      </c>
      <c r="Q116" s="207">
        <f>PPA!Q$57</f>
        <v>5.3014500016179733</v>
      </c>
      <c r="R116" s="207">
        <f>PPA!R$57</f>
        <v>4.746059998364351</v>
      </c>
      <c r="S116" s="207">
        <f>PPA!S$57</f>
        <v>6.301822678551571</v>
      </c>
      <c r="T116" s="207">
        <f>PPA!T$57</f>
        <v>6.258737518291082</v>
      </c>
      <c r="U116" s="207">
        <f>PPA!U$57</f>
        <v>5.5697792416103127</v>
      </c>
      <c r="V116" s="207">
        <f>PPA!V$57</f>
        <v>4.7343448783444444</v>
      </c>
      <c r="W116" s="207">
        <f>PPA!W$57</f>
        <v>5.7914416814605119</v>
      </c>
    </row>
    <row r="117" spans="1:23" ht="12" customHeight="1" x14ac:dyDescent="0.25">
      <c r="A117" s="14" t="s">
        <v>52</v>
      </c>
      <c r="B117" s="206">
        <f>PPA!B$58</f>
        <v>0</v>
      </c>
      <c r="C117" s="206">
        <f>PPA!C$58</f>
        <v>0</v>
      </c>
      <c r="D117" s="206">
        <f>PPA!D$58</f>
        <v>0</v>
      </c>
      <c r="E117" s="206">
        <f>PPA!E$58</f>
        <v>0</v>
      </c>
      <c r="F117" s="206">
        <f>PPA!F$58</f>
        <v>0</v>
      </c>
      <c r="G117" s="206">
        <f>PPA!G$58</f>
        <v>0</v>
      </c>
      <c r="H117" s="206">
        <f>PPA!H$58</f>
        <v>0</v>
      </c>
      <c r="I117" s="206">
        <f>PPA!I$58</f>
        <v>0</v>
      </c>
      <c r="J117" s="206">
        <f>PPA!J$58</f>
        <v>0</v>
      </c>
      <c r="K117" s="206">
        <f>PPA!K$58</f>
        <v>0</v>
      </c>
      <c r="L117" s="206">
        <f>PPA!L$58</f>
        <v>0</v>
      </c>
      <c r="M117" s="206">
        <f>PPA!M$58</f>
        <v>0</v>
      </c>
      <c r="N117" s="206">
        <f>PPA!N$58</f>
        <v>0</v>
      </c>
      <c r="O117" s="206">
        <f>PPA!O$58</f>
        <v>0</v>
      </c>
      <c r="P117" s="206">
        <f>PPA!P$58</f>
        <v>0</v>
      </c>
      <c r="Q117" s="206">
        <f>PPA!Q$58</f>
        <v>0</v>
      </c>
      <c r="R117" s="206">
        <f>PPA!R$58</f>
        <v>0</v>
      </c>
      <c r="S117" s="206">
        <f>PPA!S$58</f>
        <v>0</v>
      </c>
      <c r="T117" s="206">
        <f>PPA!T$58</f>
        <v>0</v>
      </c>
      <c r="U117" s="206">
        <f>PPA!U$58</f>
        <v>0</v>
      </c>
      <c r="V117" s="206">
        <f>PPA!V$58</f>
        <v>0</v>
      </c>
      <c r="W117" s="206">
        <f>PPA!W$58</f>
        <v>0</v>
      </c>
    </row>
    <row r="118" spans="1:23" ht="12" customHeight="1" x14ac:dyDescent="0.25">
      <c r="A118" s="14" t="s">
        <v>59</v>
      </c>
      <c r="B118" s="206">
        <f>PPA!B$59</f>
        <v>3.360891466183237</v>
      </c>
      <c r="C118" s="206">
        <f>PPA!C$59</f>
        <v>7.4294591776565504</v>
      </c>
      <c r="D118" s="206">
        <f>PPA!D$59</f>
        <v>8.1854275124972791</v>
      </c>
      <c r="E118" s="206">
        <f>PPA!E$59</f>
        <v>9.7229638047527711</v>
      </c>
      <c r="F118" s="206">
        <f>PPA!F$59</f>
        <v>10.015050405934931</v>
      </c>
      <c r="G118" s="206">
        <f>PPA!G$59</f>
        <v>11.13123768333717</v>
      </c>
      <c r="H118" s="206">
        <f>PPA!H$59</f>
        <v>11.55435147932694</v>
      </c>
      <c r="I118" s="206">
        <f>PPA!I$59</f>
        <v>10.017852093993881</v>
      </c>
      <c r="J118" s="206">
        <f>PPA!J$59</f>
        <v>9.7920563180354954</v>
      </c>
      <c r="K118" s="206">
        <f>PPA!K$59</f>
        <v>4.8969850743196153</v>
      </c>
      <c r="L118" s="206">
        <f>PPA!L$59</f>
        <v>3.6659040689092519</v>
      </c>
      <c r="M118" s="206">
        <f>PPA!M$59</f>
        <v>5.5483601856936646</v>
      </c>
      <c r="N118" s="206">
        <f>PPA!N$59</f>
        <v>3.2402233672303158</v>
      </c>
      <c r="O118" s="206">
        <f>PPA!O$59</f>
        <v>4.650004818702123</v>
      </c>
      <c r="P118" s="206">
        <f>PPA!P$59</f>
        <v>5.4343917808497926</v>
      </c>
      <c r="Q118" s="206">
        <f>PPA!Q$59</f>
        <v>5.2935782118233679</v>
      </c>
      <c r="R118" s="206">
        <f>PPA!R$59</f>
        <v>3.2113043706950548</v>
      </c>
      <c r="S118" s="206">
        <f>PPA!S$59</f>
        <v>3.7365758853344508</v>
      </c>
      <c r="T118" s="206">
        <f>PPA!T$59</f>
        <v>5.5947134212835579</v>
      </c>
      <c r="U118" s="206">
        <f>PPA!U$59</f>
        <v>5.4652918300613278</v>
      </c>
      <c r="V118" s="206">
        <f>PPA!V$59</f>
        <v>3.8715916020149939</v>
      </c>
      <c r="W118" s="206">
        <f>PPA!W$59</f>
        <v>5.6686911242517786</v>
      </c>
    </row>
    <row r="119" spans="1:23" ht="12" customHeight="1" x14ac:dyDescent="0.25">
      <c r="A119" s="14" t="s">
        <v>60</v>
      </c>
      <c r="B119" s="206">
        <f>PPA!B$60</f>
        <v>2.2939885328715972</v>
      </c>
      <c r="C119" s="206">
        <f>PPA!C$60</f>
        <v>2.753020820794013</v>
      </c>
      <c r="D119" s="206">
        <f>PPA!D$60</f>
        <v>1.946562486054787</v>
      </c>
      <c r="E119" s="206">
        <f>PPA!E$60</f>
        <v>2.1869532233096778</v>
      </c>
      <c r="F119" s="206">
        <f>PPA!F$60</f>
        <v>1.8443766222093569</v>
      </c>
      <c r="G119" s="206">
        <f>PPA!G$60</f>
        <v>2.6468093449546468</v>
      </c>
      <c r="H119" s="206">
        <f>PPA!H$60</f>
        <v>4.0918255491110056</v>
      </c>
      <c r="I119" s="206">
        <f>PPA!I$60</f>
        <v>1.241417904452971</v>
      </c>
      <c r="J119" s="206">
        <f>PPA!J$60</f>
        <v>1.467213680343177</v>
      </c>
      <c r="K119" s="206">
        <f>PPA!K$60</f>
        <v>0.75789492511166079</v>
      </c>
      <c r="L119" s="206">
        <f>PPA!L$60</f>
        <v>1.9889759306302039</v>
      </c>
      <c r="M119" s="206">
        <f>PPA!M$60</f>
        <v>0.1065198150604442</v>
      </c>
      <c r="N119" s="206">
        <f>PPA!N$60</f>
        <v>0.54652663208676089</v>
      </c>
      <c r="O119" s="206">
        <f>PPA!O$60</f>
        <v>1.1058551804599099</v>
      </c>
      <c r="P119" s="206">
        <f>PPA!P$60</f>
        <v>1.8528220656789111E-2</v>
      </c>
      <c r="Q119" s="206">
        <f>PPA!Q$60</f>
        <v>7.8717897946057897E-3</v>
      </c>
      <c r="R119" s="206">
        <f>PPA!R$60</f>
        <v>1.534755627669296</v>
      </c>
      <c r="S119" s="206">
        <f>PPA!S$60</f>
        <v>2.5652467932171201</v>
      </c>
      <c r="T119" s="206">
        <f>PPA!T$60</f>
        <v>0.66402409700752429</v>
      </c>
      <c r="U119" s="206">
        <f>PPA!U$60</f>
        <v>0.1044874115489846</v>
      </c>
      <c r="V119" s="206">
        <f>PPA!V$60</f>
        <v>0.86275327632945076</v>
      </c>
      <c r="W119" s="206">
        <f>PPA!W$60</f>
        <v>0.1227505572087336</v>
      </c>
    </row>
    <row r="120" spans="1:23" ht="12" customHeight="1" x14ac:dyDescent="0.25">
      <c r="A120" s="15" t="s">
        <v>61</v>
      </c>
      <c r="B120" s="208">
        <f>FBT!B$33</f>
        <v>290.22962963874937</v>
      </c>
      <c r="C120" s="208">
        <f>FBT!C$33</f>
        <v>257.37639395807957</v>
      </c>
      <c r="D120" s="208">
        <f>FBT!D$33</f>
        <v>264.49724723891558</v>
      </c>
      <c r="E120" s="208">
        <f>FBT!E$33</f>
        <v>224.28493216818049</v>
      </c>
      <c r="F120" s="208">
        <f>FBT!F$33</f>
        <v>236.0015394678569</v>
      </c>
      <c r="G120" s="208">
        <f>FBT!G$33</f>
        <v>232.89005166834221</v>
      </c>
      <c r="H120" s="208">
        <f>FBT!H$33</f>
        <v>239.5037557186854</v>
      </c>
      <c r="I120" s="208">
        <f>FBT!I$33</f>
        <v>199.6851826783776</v>
      </c>
      <c r="J120" s="208">
        <f>FBT!J$33</f>
        <v>163.14223643827339</v>
      </c>
      <c r="K120" s="208">
        <f>FBT!K$33</f>
        <v>150.01129552849491</v>
      </c>
      <c r="L120" s="208">
        <f>FBT!L$33</f>
        <v>151.1198950089094</v>
      </c>
      <c r="M120" s="208">
        <f>FBT!M$33</f>
        <v>131.79909558830661</v>
      </c>
      <c r="N120" s="208">
        <f>FBT!N$33</f>
        <v>137.20978650869009</v>
      </c>
      <c r="O120" s="208">
        <f>FBT!O$33</f>
        <v>132.27430750506261</v>
      </c>
      <c r="P120" s="208">
        <f>FBT!P$33</f>
        <v>125.8600418091424</v>
      </c>
      <c r="Q120" s="208">
        <f>FBT!Q$33</f>
        <v>108.6041449105085</v>
      </c>
      <c r="R120" s="208">
        <f>FBT!R$33</f>
        <v>105.2175292549036</v>
      </c>
      <c r="S120" s="208">
        <f>FBT!S$33</f>
        <v>97.665067696230039</v>
      </c>
      <c r="T120" s="208">
        <f>FBT!T$33</f>
        <v>100.9539646337267</v>
      </c>
      <c r="U120" s="208">
        <f>FBT!U$33</f>
        <v>91.09413988423978</v>
      </c>
      <c r="V120" s="208">
        <f>FBT!V$33</f>
        <v>90.059503194890794</v>
      </c>
      <c r="W120" s="208">
        <f>FBT!W$33</f>
        <v>96.128379214197125</v>
      </c>
    </row>
    <row r="121" spans="1:23" ht="12" customHeight="1" x14ac:dyDescent="0.25">
      <c r="A121" s="12" t="s">
        <v>62</v>
      </c>
      <c r="B121" s="206">
        <f>TRE!B$33</f>
        <v>11.94595019897975</v>
      </c>
      <c r="C121" s="206">
        <f>TRE!C$33</f>
        <v>11.945950198184059</v>
      </c>
      <c r="D121" s="206">
        <f>TRE!D$33</f>
        <v>12.59019827909623</v>
      </c>
      <c r="E121" s="206">
        <f>TRE!E$33</f>
        <v>15.73270019869001</v>
      </c>
      <c r="F121" s="206">
        <f>TRE!F$33</f>
        <v>12.53970827888681</v>
      </c>
      <c r="G121" s="206">
        <f>TRE!G$33</f>
        <v>15.682210198041121</v>
      </c>
      <c r="H121" s="206">
        <f>TRE!H$33</f>
        <v>19.4689601985792</v>
      </c>
      <c r="I121" s="206">
        <f>TRE!I$33</f>
        <v>16.326458278702191</v>
      </c>
      <c r="J121" s="206">
        <f>TRE!J$33</f>
        <v>10.67157827852278</v>
      </c>
      <c r="K121" s="206">
        <f>TRE!K$33</f>
        <v>8.8034482791634918</v>
      </c>
      <c r="L121" s="206">
        <f>TRE!L$33</f>
        <v>8.8034482790302491</v>
      </c>
      <c r="M121" s="206">
        <f>TRE!M$33</f>
        <v>5.6548799985689682</v>
      </c>
      <c r="N121" s="206">
        <f>TRE!N$33</f>
        <v>8.8034482788528123</v>
      </c>
      <c r="O121" s="206">
        <f>TRE!O$33</f>
        <v>6.98580828007987</v>
      </c>
      <c r="P121" s="206">
        <f>TRE!P$33</f>
        <v>6.177968280103971</v>
      </c>
      <c r="Q121" s="206">
        <f>TRE!Q$33</f>
        <v>2.221560000057186</v>
      </c>
      <c r="R121" s="206">
        <f>TRE!R$33</f>
        <v>2.4235200000898698</v>
      </c>
      <c r="S121" s="206">
        <f>TRE!S$33</f>
        <v>4.8743899660315293</v>
      </c>
      <c r="T121" s="206">
        <f>TRE!T$33</f>
        <v>5.9747280733163466</v>
      </c>
      <c r="U121" s="206">
        <f>TRE!U$33</f>
        <v>5.4292146660572183</v>
      </c>
      <c r="V121" s="206">
        <f>TRE!V$33</f>
        <v>3.4619730468058019</v>
      </c>
      <c r="W121" s="206">
        <f>TRE!W$33</f>
        <v>4.9671430097228546</v>
      </c>
    </row>
    <row r="122" spans="1:23" ht="12" customHeight="1" x14ac:dyDescent="0.25">
      <c r="A122" s="12" t="s">
        <v>63</v>
      </c>
      <c r="B122" s="206">
        <f>MAE!B$33</f>
        <v>11.9398838401269</v>
      </c>
      <c r="C122" s="206">
        <f>MAE!C$33</f>
        <v>17.645253840022612</v>
      </c>
      <c r="D122" s="206">
        <f>MAE!D$33</f>
        <v>14.45226192016905</v>
      </c>
      <c r="E122" s="206">
        <f>MAE!E$33</f>
        <v>17.015130000079669</v>
      </c>
      <c r="F122" s="206">
        <f>MAE!F$33</f>
        <v>19.260615551488911</v>
      </c>
      <c r="G122" s="206">
        <f>MAE!G$33</f>
        <v>20.38788103019812</v>
      </c>
      <c r="H122" s="206">
        <f>MAE!H$33</f>
        <v>27.272709309665998</v>
      </c>
      <c r="I122" s="206">
        <f>MAE!I$33</f>
        <v>25.404579309485069</v>
      </c>
      <c r="J122" s="206">
        <f>MAE!J$33</f>
        <v>21.06816227991505</v>
      </c>
      <c r="K122" s="206">
        <f>MAE!K$33</f>
        <v>14.45832827938721</v>
      </c>
      <c r="L122" s="206">
        <f>MAE!L$33</f>
        <v>18.245078279006549</v>
      </c>
      <c r="M122" s="206">
        <f>MAE!M$33</f>
        <v>17.33190227927437</v>
      </c>
      <c r="N122" s="206">
        <f>MAE!N$33</f>
        <v>13.17788999989479</v>
      </c>
      <c r="O122" s="206">
        <f>MAE!O$33</f>
        <v>13.48082999988431</v>
      </c>
      <c r="P122" s="206">
        <f>MAE!P$33</f>
        <v>15.461839170278409</v>
      </c>
      <c r="Q122" s="206">
        <f>MAE!Q$33</f>
        <v>12.466673999926879</v>
      </c>
      <c r="R122" s="206">
        <f>MAE!R$33</f>
        <v>13.651909667969541</v>
      </c>
      <c r="S122" s="206">
        <f>MAE!S$33</f>
        <v>15.012678371359209</v>
      </c>
      <c r="T122" s="206">
        <f>MAE!T$33</f>
        <v>14.710971837567749</v>
      </c>
      <c r="U122" s="206">
        <f>MAE!U$33</f>
        <v>12.04892455933753</v>
      </c>
      <c r="V122" s="206">
        <f>MAE!V$33</f>
        <v>10.507022324938831</v>
      </c>
      <c r="W122" s="206">
        <f>MAE!W$33</f>
        <v>13.05146749504685</v>
      </c>
    </row>
    <row r="123" spans="1:23" ht="12" customHeight="1" x14ac:dyDescent="0.25">
      <c r="A123" s="12" t="s">
        <v>64</v>
      </c>
      <c r="B123" s="206">
        <f>TEL!B$33</f>
        <v>76.150577518901841</v>
      </c>
      <c r="C123" s="206">
        <f>TEL!C$33</f>
        <v>73.07903483877665</v>
      </c>
      <c r="D123" s="206">
        <f>TEL!D$33</f>
        <v>72.929556358578438</v>
      </c>
      <c r="E123" s="206">
        <f>TEL!E$33</f>
        <v>69.831478078695824</v>
      </c>
      <c r="F123" s="206">
        <f>TEL!F$33</f>
        <v>67.81187807852001</v>
      </c>
      <c r="G123" s="206">
        <f>TEL!G$33</f>
        <v>45.738217028436033</v>
      </c>
      <c r="H123" s="206">
        <f>TEL!H$33</f>
        <v>30.692197028433579</v>
      </c>
      <c r="I123" s="206">
        <f>TEL!I$33</f>
        <v>26.30528999913475</v>
      </c>
      <c r="J123" s="206">
        <f>TEL!J$33</f>
        <v>18.832769998822979</v>
      </c>
      <c r="K123" s="206">
        <f>TEL!K$33</f>
        <v>15.696667028754909</v>
      </c>
      <c r="L123" s="206">
        <f>TEL!L$33</f>
        <v>16.964639998916009</v>
      </c>
      <c r="M123" s="206">
        <f>TEL!M$33</f>
        <v>20.713365308411749</v>
      </c>
      <c r="N123" s="206">
        <f>TEL!N$33</f>
        <v>24.538139998883839</v>
      </c>
      <c r="O123" s="206">
        <f>TEL!O$33</f>
        <v>17.723802944157441</v>
      </c>
      <c r="P123" s="206">
        <f>TEL!P$33</f>
        <v>12.21857999878948</v>
      </c>
      <c r="Q123" s="206">
        <f>TEL!Q$33</f>
        <v>11.95368311086119</v>
      </c>
      <c r="R123" s="206">
        <f>TEL!R$33</f>
        <v>10.14848999815014</v>
      </c>
      <c r="S123" s="206">
        <f>TEL!S$33</f>
        <v>11.25738277628432</v>
      </c>
      <c r="T123" s="206">
        <f>TEL!T$33</f>
        <v>10.42193353692716</v>
      </c>
      <c r="U123" s="206">
        <f>TEL!U$33</f>
        <v>9.7721063981530598</v>
      </c>
      <c r="V123" s="206">
        <f>TEL!V$33</f>
        <v>8.8399328382488918</v>
      </c>
      <c r="W123" s="206">
        <f>TEL!W$33</f>
        <v>10.367943118755811</v>
      </c>
    </row>
    <row r="124" spans="1:23" ht="12" customHeight="1" x14ac:dyDescent="0.25">
      <c r="A124" s="12" t="s">
        <v>65</v>
      </c>
      <c r="B124" s="206">
        <f>WWP!B$33</f>
        <v>65.80435104055708</v>
      </c>
      <c r="C124" s="206">
        <f>WWP!C$33</f>
        <v>56.314193399385232</v>
      </c>
      <c r="D124" s="206">
        <f>WWP!D$33</f>
        <v>52.714932839487503</v>
      </c>
      <c r="E124" s="206">
        <f>WWP!E$33</f>
        <v>56.556243360694531</v>
      </c>
      <c r="F124" s="206">
        <f>WWP!F$33</f>
        <v>56.404773359440917</v>
      </c>
      <c r="G124" s="206">
        <f>WWP!G$33</f>
        <v>60.779215079654662</v>
      </c>
      <c r="H124" s="206">
        <f>WWP!H$33</f>
        <v>63.927783359727421</v>
      </c>
      <c r="I124" s="206">
        <f>WWP!I$33</f>
        <v>75.136563359661864</v>
      </c>
      <c r="J124" s="206">
        <f>WWP!J$33</f>
        <v>83.990501639546324</v>
      </c>
      <c r="K124" s="206">
        <f>WWP!K$33</f>
        <v>72.34186463977737</v>
      </c>
      <c r="L124" s="206">
        <f>WWP!L$33</f>
        <v>97.791115325789463</v>
      </c>
      <c r="M124" s="206">
        <f>WWP!M$33</f>
        <v>98.697644639818733</v>
      </c>
      <c r="N124" s="206">
        <f>WWP!N$33</f>
        <v>80.87412671990451</v>
      </c>
      <c r="O124" s="206">
        <f>WWP!O$33</f>
        <v>59.650138439972707</v>
      </c>
      <c r="P124" s="206">
        <f>WWP!P$33</f>
        <v>61.15072500001375</v>
      </c>
      <c r="Q124" s="206">
        <f>WWP!Q$33</f>
        <v>56.134026720034363</v>
      </c>
      <c r="R124" s="206">
        <f>WWP!R$33</f>
        <v>61.554443040015563</v>
      </c>
      <c r="S124" s="206">
        <f>WWP!S$33</f>
        <v>68.408407343412918</v>
      </c>
      <c r="T124" s="206">
        <f>WWP!T$33</f>
        <v>76.178019239997681</v>
      </c>
      <c r="U124" s="206">
        <f>WWP!U$33</f>
        <v>57.111976418063307</v>
      </c>
      <c r="V124" s="206">
        <f>WWP!V$33</f>
        <v>52.525602032510058</v>
      </c>
      <c r="W124" s="206">
        <f>WWP!W$33</f>
        <v>61.217335254096852</v>
      </c>
    </row>
    <row r="125" spans="1:23" ht="12" customHeight="1" x14ac:dyDescent="0.25">
      <c r="A125" s="12" t="s">
        <v>66</v>
      </c>
      <c r="B125" s="206">
        <f>OIS!B$33</f>
        <v>61.642212122805851</v>
      </c>
      <c r="C125" s="206">
        <f>OIS!C$33</f>
        <v>59.797392242858557</v>
      </c>
      <c r="D125" s="206">
        <f>OIS!D$33</f>
        <v>74.368214042428903</v>
      </c>
      <c r="E125" s="206">
        <f>OIS!E$33</f>
        <v>73.493505261681833</v>
      </c>
      <c r="F125" s="206">
        <f>OIS!F$33</f>
        <v>87.736167983539218</v>
      </c>
      <c r="G125" s="206">
        <f>OIS!G$33</f>
        <v>85.770961462130842</v>
      </c>
      <c r="H125" s="206">
        <f>OIS!H$33</f>
        <v>112.93771346249861</v>
      </c>
      <c r="I125" s="206">
        <f>OIS!I$33</f>
        <v>156.91562234257239</v>
      </c>
      <c r="J125" s="206">
        <f>OIS!J$33</f>
        <v>116.13391411259811</v>
      </c>
      <c r="K125" s="206">
        <f>OIS!K$33</f>
        <v>97.821626043651037</v>
      </c>
      <c r="L125" s="206">
        <f>OIS!L$33</f>
        <v>94.155305351705067</v>
      </c>
      <c r="M125" s="206">
        <f>OIS!M$33</f>
        <v>134.87487655242629</v>
      </c>
      <c r="N125" s="206">
        <f>OIS!N$33</f>
        <v>155.5870621915997</v>
      </c>
      <c r="O125" s="206">
        <f>OIS!O$33</f>
        <v>136.8458769489333</v>
      </c>
      <c r="P125" s="206">
        <f>OIS!P$33</f>
        <v>108.39778311452839</v>
      </c>
      <c r="Q125" s="206">
        <f>OIS!Q$33</f>
        <v>97.661605251454006</v>
      </c>
      <c r="R125" s="206">
        <f>OIS!R$33</f>
        <v>98.050136762479241</v>
      </c>
      <c r="S125" s="206">
        <f>OIS!S$33</f>
        <v>90.335983481608324</v>
      </c>
      <c r="T125" s="206">
        <f>OIS!T$33</f>
        <v>85.79444874894628</v>
      </c>
      <c r="U125" s="206">
        <f>OIS!U$33</f>
        <v>78.792609651111562</v>
      </c>
      <c r="V125" s="206">
        <f>OIS!V$33</f>
        <v>87.611862067556487</v>
      </c>
      <c r="W125" s="206">
        <f>OIS!W$33</f>
        <v>85.099637664798138</v>
      </c>
    </row>
    <row r="126" spans="1:23" ht="12" customHeight="1" x14ac:dyDescent="0.25">
      <c r="A126" s="28" t="s">
        <v>86</v>
      </c>
      <c r="B126" s="216">
        <f>Ind_Summary_emi!B43</f>
        <v>33.76818627498217</v>
      </c>
      <c r="C126" s="216">
        <f>Ind_Summary_emi!C43</f>
        <v>33.458648572235127</v>
      </c>
      <c r="D126" s="216">
        <f>Ind_Summary_emi!D43</f>
        <v>33.172419098598269</v>
      </c>
      <c r="E126" s="216">
        <f>Ind_Summary_emi!E43</f>
        <v>34.195178541625559</v>
      </c>
      <c r="F126" s="216">
        <f>Ind_Summary_emi!F43</f>
        <v>36.758020436477331</v>
      </c>
      <c r="G126" s="216">
        <f>Ind_Summary_emi!G43</f>
        <v>43.607116138287623</v>
      </c>
      <c r="H126" s="216">
        <f>Ind_Summary_emi!H43</f>
        <v>41.972372339538808</v>
      </c>
      <c r="I126" s="216">
        <f>Ind_Summary_emi!I43</f>
        <v>39.549801589894358</v>
      </c>
      <c r="J126" s="216">
        <f>Ind_Summary_emi!J43</f>
        <v>33.728848360385832</v>
      </c>
      <c r="K126" s="216">
        <f>Ind_Summary_emi!K43</f>
        <v>26.05547333886264</v>
      </c>
      <c r="L126" s="216">
        <f>Ind_Summary_emi!L43</f>
        <v>32.836479273158318</v>
      </c>
      <c r="M126" s="216">
        <f>Ind_Summary_emi!M43</f>
        <v>36.934436257211757</v>
      </c>
      <c r="N126" s="216">
        <f>Ind_Summary_emi!N43</f>
        <v>37.256498831781649</v>
      </c>
      <c r="O126" s="216">
        <f>Ind_Summary_emi!O43</f>
        <v>39.370749985467079</v>
      </c>
      <c r="P126" s="216">
        <f>Ind_Summary_emi!P43</f>
        <v>36.018436944749979</v>
      </c>
      <c r="Q126" s="216">
        <f>Ind_Summary_emi!Q43</f>
        <v>42.704043008715992</v>
      </c>
      <c r="R126" s="216">
        <f>Ind_Summary_emi!R43</f>
        <v>46.612319320569668</v>
      </c>
      <c r="S126" s="216">
        <f>Ind_Summary_emi!S43</f>
        <v>39.47056901554997</v>
      </c>
      <c r="T126" s="216">
        <f>Ind_Summary_emi!T43</f>
        <v>57.473639989834133</v>
      </c>
      <c r="U126" s="216">
        <f>Ind_Summary_emi!U43</f>
        <v>49.213083144823152</v>
      </c>
      <c r="V126" s="216">
        <f>Ind_Summary_emi!V43</f>
        <v>48.331305035638287</v>
      </c>
      <c r="W126" s="216">
        <f>Ind_Summary_emi!W43</f>
        <v>55.251596899840258</v>
      </c>
    </row>
    <row r="128" spans="1:23" ht="12" customHeight="1" x14ac:dyDescent="0.25">
      <c r="A128" s="30" t="s">
        <v>87</v>
      </c>
      <c r="B128" s="205">
        <f t="shared" ref="B128:W128" si="8">IF(B29=0,"",B29/B3*1000)</f>
        <v>209.99685579158461</v>
      </c>
      <c r="C128" s="205">
        <f t="shared" si="8"/>
        <v>220.61658850278101</v>
      </c>
      <c r="D128" s="205">
        <f t="shared" si="8"/>
        <v>207.62900555675097</v>
      </c>
      <c r="E128" s="205">
        <f t="shared" si="8"/>
        <v>205.35110272223616</v>
      </c>
      <c r="F128" s="205">
        <f t="shared" si="8"/>
        <v>199.43730001502797</v>
      </c>
      <c r="G128" s="205">
        <f t="shared" si="8"/>
        <v>193.33959125473424</v>
      </c>
      <c r="H128" s="205">
        <f t="shared" si="8"/>
        <v>176.22470329847087</v>
      </c>
      <c r="I128" s="205">
        <f t="shared" si="8"/>
        <v>151.04640850545374</v>
      </c>
      <c r="J128" s="205">
        <f t="shared" si="8"/>
        <v>148.90929142710166</v>
      </c>
      <c r="K128" s="205">
        <f t="shared" si="8"/>
        <v>181.34020191069928</v>
      </c>
      <c r="L128" s="205">
        <f t="shared" si="8"/>
        <v>232.46548322546738</v>
      </c>
      <c r="M128" s="205">
        <f t="shared" si="8"/>
        <v>210.9622152827306</v>
      </c>
      <c r="N128" s="205">
        <f t="shared" si="8"/>
        <v>221.30690521372813</v>
      </c>
      <c r="O128" s="205">
        <f t="shared" si="8"/>
        <v>200.75396086213632</v>
      </c>
      <c r="P128" s="205">
        <f t="shared" si="8"/>
        <v>210.66314377956942</v>
      </c>
      <c r="Q128" s="205">
        <f t="shared" si="8"/>
        <v>204.13567039107321</v>
      </c>
      <c r="R128" s="205">
        <f t="shared" si="8"/>
        <v>201.25842414745736</v>
      </c>
      <c r="S128" s="205">
        <f t="shared" si="8"/>
        <v>196.39058245002079</v>
      </c>
      <c r="T128" s="205">
        <f t="shared" si="8"/>
        <v>205.6877417966399</v>
      </c>
      <c r="U128" s="205">
        <f t="shared" si="8"/>
        <v>192.33221859373757</v>
      </c>
      <c r="V128" s="205">
        <f t="shared" si="8"/>
        <v>199.26020252024543</v>
      </c>
      <c r="W128" s="205">
        <f t="shared" si="8"/>
        <v>187.40983756006517</v>
      </c>
    </row>
    <row r="129" spans="1:23" ht="12" customHeight="1" x14ac:dyDescent="0.25">
      <c r="A129" s="12" t="s">
        <v>16</v>
      </c>
      <c r="B129" s="206">
        <f t="shared" ref="B129:W129" si="9">IF(B52=0,"",B52/B4*1000)</f>
        <v>1515.1667386286238</v>
      </c>
      <c r="C129" s="206">
        <f t="shared" si="9"/>
        <v>1709.5018528417304</v>
      </c>
      <c r="D129" s="206">
        <f t="shared" si="9"/>
        <v>1642.2262272306371</v>
      </c>
      <c r="E129" s="206">
        <f t="shared" si="9"/>
        <v>1104.6387695244057</v>
      </c>
      <c r="F129" s="206">
        <f t="shared" si="9"/>
        <v>873.11088864421481</v>
      </c>
      <c r="G129" s="206">
        <f t="shared" si="9"/>
        <v>1298.0179609255299</v>
      </c>
      <c r="H129" s="206">
        <f t="shared" si="9"/>
        <v>1127.3388761379454</v>
      </c>
      <c r="I129" s="206">
        <f t="shared" si="9"/>
        <v>1625.754199412343</v>
      </c>
      <c r="J129" s="206">
        <f t="shared" si="9"/>
        <v>1516.6574962258892</v>
      </c>
      <c r="K129" s="206">
        <f t="shared" si="9"/>
        <v>2108.3994329788225</v>
      </c>
      <c r="L129" s="206">
        <f t="shared" si="9"/>
        <v>1289.9337722354487</v>
      </c>
      <c r="M129" s="206">
        <f t="shared" si="9"/>
        <v>445.40954901740884</v>
      </c>
      <c r="N129" s="206">
        <f t="shared" si="9"/>
        <v>1389.3163504162949</v>
      </c>
      <c r="O129" s="206">
        <f t="shared" si="9"/>
        <v>1320.6339683919268</v>
      </c>
      <c r="P129" s="206">
        <f t="shared" si="9"/>
        <v>850.92440220191179</v>
      </c>
      <c r="Q129" s="206">
        <f t="shared" si="9"/>
        <v>622.06731359783794</v>
      </c>
      <c r="R129" s="206" t="str">
        <f t="shared" si="9"/>
        <v/>
      </c>
      <c r="S129" s="206" t="str">
        <f t="shared" si="9"/>
        <v/>
      </c>
      <c r="T129" s="206" t="str">
        <f t="shared" si="9"/>
        <v/>
      </c>
      <c r="U129" s="206" t="str">
        <f t="shared" si="9"/>
        <v/>
      </c>
      <c r="V129" s="206" t="str">
        <f t="shared" si="9"/>
        <v/>
      </c>
      <c r="W129" s="206" t="str">
        <f t="shared" si="9"/>
        <v/>
      </c>
    </row>
    <row r="130" spans="1:23" ht="12" customHeight="1" x14ac:dyDescent="0.25">
      <c r="A130" s="13" t="s">
        <v>20</v>
      </c>
      <c r="B130" s="207" t="str">
        <f t="shared" ref="B130:W130" si="10">IF(B55=0,"",B55/B5*1000)</f>
        <v/>
      </c>
      <c r="C130" s="207" t="str">
        <f t="shared" si="10"/>
        <v/>
      </c>
      <c r="D130" s="207" t="str">
        <f t="shared" si="10"/>
        <v/>
      </c>
      <c r="E130" s="207" t="str">
        <f t="shared" si="10"/>
        <v/>
      </c>
      <c r="F130" s="207" t="str">
        <f t="shared" si="10"/>
        <v/>
      </c>
      <c r="G130" s="207" t="str">
        <f t="shared" si="10"/>
        <v/>
      </c>
      <c r="H130" s="207" t="str">
        <f t="shared" si="10"/>
        <v/>
      </c>
      <c r="I130" s="207" t="str">
        <f t="shared" si="10"/>
        <v/>
      </c>
      <c r="J130" s="207" t="str">
        <f t="shared" si="10"/>
        <v/>
      </c>
      <c r="K130" s="207" t="str">
        <f t="shared" si="10"/>
        <v/>
      </c>
      <c r="L130" s="207" t="str">
        <f t="shared" si="10"/>
        <v/>
      </c>
      <c r="M130" s="207" t="str">
        <f t="shared" si="10"/>
        <v/>
      </c>
      <c r="N130" s="207" t="str">
        <f t="shared" si="10"/>
        <v/>
      </c>
      <c r="O130" s="207" t="str">
        <f t="shared" si="10"/>
        <v/>
      </c>
      <c r="P130" s="207" t="str">
        <f t="shared" si="10"/>
        <v/>
      </c>
      <c r="Q130" s="207" t="str">
        <f t="shared" si="10"/>
        <v/>
      </c>
      <c r="R130" s="207" t="str">
        <f t="shared" si="10"/>
        <v/>
      </c>
      <c r="S130" s="207" t="str">
        <f t="shared" si="10"/>
        <v/>
      </c>
      <c r="T130" s="207" t="str">
        <f t="shared" si="10"/>
        <v/>
      </c>
      <c r="U130" s="207" t="str">
        <f t="shared" si="10"/>
        <v/>
      </c>
      <c r="V130" s="207" t="str">
        <f t="shared" si="10"/>
        <v/>
      </c>
      <c r="W130" s="207" t="str">
        <f t="shared" si="10"/>
        <v/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 t="str">
        <f t="shared" ref="B132:W132" si="12">IF(B57=0,"",B57/B7*1000)</f>
        <v/>
      </c>
      <c r="C132" s="206" t="str">
        <f t="shared" si="12"/>
        <v/>
      </c>
      <c r="D132" s="206" t="str">
        <f t="shared" si="12"/>
        <v/>
      </c>
      <c r="E132" s="206" t="str">
        <f t="shared" si="12"/>
        <v/>
      </c>
      <c r="F132" s="206" t="str">
        <f t="shared" si="12"/>
        <v/>
      </c>
      <c r="G132" s="206" t="str">
        <f t="shared" si="12"/>
        <v/>
      </c>
      <c r="H132" s="206" t="str">
        <f t="shared" si="12"/>
        <v/>
      </c>
      <c r="I132" s="206" t="str">
        <f t="shared" si="12"/>
        <v/>
      </c>
      <c r="J132" s="206" t="str">
        <f t="shared" si="12"/>
        <v/>
      </c>
      <c r="K132" s="206" t="str">
        <f t="shared" si="12"/>
        <v/>
      </c>
      <c r="L132" s="206" t="str">
        <f t="shared" si="12"/>
        <v/>
      </c>
      <c r="M132" s="206" t="str">
        <f t="shared" si="12"/>
        <v/>
      </c>
      <c r="N132" s="206" t="str">
        <f t="shared" si="12"/>
        <v/>
      </c>
      <c r="O132" s="206" t="str">
        <f t="shared" si="12"/>
        <v/>
      </c>
      <c r="P132" s="206" t="str">
        <f t="shared" si="12"/>
        <v/>
      </c>
      <c r="Q132" s="206" t="str">
        <f t="shared" si="12"/>
        <v/>
      </c>
      <c r="R132" s="206" t="str">
        <f t="shared" si="12"/>
        <v/>
      </c>
      <c r="S132" s="206" t="str">
        <f t="shared" si="12"/>
        <v/>
      </c>
      <c r="T132" s="206" t="str">
        <f t="shared" si="12"/>
        <v/>
      </c>
      <c r="U132" s="206" t="str">
        <f t="shared" si="12"/>
        <v/>
      </c>
      <c r="V132" s="206" t="str">
        <f t="shared" si="12"/>
        <v/>
      </c>
      <c r="W132" s="206" t="str">
        <f t="shared" si="12"/>
        <v/>
      </c>
    </row>
    <row r="133" spans="1:23" ht="12" customHeight="1" x14ac:dyDescent="0.25">
      <c r="A133" s="14" t="s">
        <v>45</v>
      </c>
      <c r="B133" s="206" t="str">
        <f t="shared" ref="B133:W133" si="13">IF(B60=0,"",B60/B8*1000)</f>
        <v/>
      </c>
      <c r="C133" s="206" t="str">
        <f t="shared" si="13"/>
        <v/>
      </c>
      <c r="D133" s="206" t="str">
        <f t="shared" si="13"/>
        <v/>
      </c>
      <c r="E133" s="206" t="str">
        <f t="shared" si="13"/>
        <v/>
      </c>
      <c r="F133" s="206" t="str">
        <f t="shared" si="13"/>
        <v/>
      </c>
      <c r="G133" s="206" t="str">
        <f t="shared" si="13"/>
        <v/>
      </c>
      <c r="H133" s="206" t="str">
        <f t="shared" si="13"/>
        <v/>
      </c>
      <c r="I133" s="206" t="str">
        <f t="shared" si="13"/>
        <v/>
      </c>
      <c r="J133" s="206" t="str">
        <f t="shared" si="13"/>
        <v/>
      </c>
      <c r="K133" s="206" t="str">
        <f t="shared" si="13"/>
        <v/>
      </c>
      <c r="L133" s="206" t="str">
        <f t="shared" si="13"/>
        <v/>
      </c>
      <c r="M133" s="206" t="str">
        <f t="shared" si="13"/>
        <v/>
      </c>
      <c r="N133" s="206" t="str">
        <f t="shared" si="13"/>
        <v/>
      </c>
      <c r="O133" s="206" t="str">
        <f t="shared" si="13"/>
        <v/>
      </c>
      <c r="P133" s="206" t="str">
        <f t="shared" si="13"/>
        <v/>
      </c>
      <c r="Q133" s="206" t="str">
        <f t="shared" si="13"/>
        <v/>
      </c>
      <c r="R133" s="206" t="str">
        <f t="shared" si="13"/>
        <v/>
      </c>
      <c r="S133" s="206" t="str">
        <f t="shared" si="13"/>
        <v/>
      </c>
      <c r="T133" s="206" t="str">
        <f t="shared" si="13"/>
        <v/>
      </c>
      <c r="U133" s="206" t="str">
        <f t="shared" si="13"/>
        <v/>
      </c>
      <c r="V133" s="206" t="str">
        <f t="shared" si="13"/>
        <v/>
      </c>
      <c r="W133" s="206" t="str">
        <f t="shared" si="13"/>
        <v/>
      </c>
    </row>
    <row r="134" spans="1:23" ht="12" customHeight="1" x14ac:dyDescent="0.25">
      <c r="A134" s="13" t="s">
        <v>21</v>
      </c>
      <c r="B134" s="207">
        <f t="shared" ref="B134:W134" si="14">IF(B61=0,"",B61/B9*1000)</f>
        <v>231.64290975978759</v>
      </c>
      <c r="C134" s="207">
        <f t="shared" si="14"/>
        <v>210.02091435067115</v>
      </c>
      <c r="D134" s="207">
        <f t="shared" si="14"/>
        <v>214.77104557179706</v>
      </c>
      <c r="E134" s="207">
        <f t="shared" si="14"/>
        <v>207.82729697010973</v>
      </c>
      <c r="F134" s="207">
        <f t="shared" si="14"/>
        <v>186.80678458093365</v>
      </c>
      <c r="G134" s="207">
        <f t="shared" si="14"/>
        <v>163.90181412644876</v>
      </c>
      <c r="H134" s="207">
        <f t="shared" si="14"/>
        <v>145.25984711811185</v>
      </c>
      <c r="I134" s="207">
        <f t="shared" si="14"/>
        <v>147.23126720701245</v>
      </c>
      <c r="J134" s="207">
        <f t="shared" si="14"/>
        <v>187.564918663626</v>
      </c>
      <c r="K134" s="207">
        <f t="shared" si="14"/>
        <v>190.83997063605477</v>
      </c>
      <c r="L134" s="207">
        <f t="shared" si="14"/>
        <v>146.83517528225931</v>
      </c>
      <c r="M134" s="207">
        <f t="shared" si="14"/>
        <v>137.72625054746445</v>
      </c>
      <c r="N134" s="207">
        <f t="shared" si="14"/>
        <v>140.47335088243443</v>
      </c>
      <c r="O134" s="207">
        <f t="shared" si="14"/>
        <v>140.05756218244346</v>
      </c>
      <c r="P134" s="207">
        <f t="shared" si="14"/>
        <v>181.42495934252429</v>
      </c>
      <c r="Q134" s="207">
        <f t="shared" si="14"/>
        <v>164.63182107446644</v>
      </c>
      <c r="R134" s="207">
        <f t="shared" si="14"/>
        <v>163.79072076033947</v>
      </c>
      <c r="S134" s="207">
        <f t="shared" si="14"/>
        <v>168.16124728318792</v>
      </c>
      <c r="T134" s="207">
        <f t="shared" si="14"/>
        <v>155.99121241205208</v>
      </c>
      <c r="U134" s="207">
        <f t="shared" si="14"/>
        <v>103.67773316330791</v>
      </c>
      <c r="V134" s="207">
        <f t="shared" si="14"/>
        <v>106.59206402768996</v>
      </c>
      <c r="W134" s="207">
        <f t="shared" si="14"/>
        <v>99.19499117439868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773.83376000264298</v>
      </c>
      <c r="C135" s="206">
        <f t="shared" si="15"/>
        <v>698.81129358196472</v>
      </c>
      <c r="D135" s="206">
        <f t="shared" si="15"/>
        <v>741.57141133593939</v>
      </c>
      <c r="E135" s="206">
        <f t="shared" si="15"/>
        <v>698.18771657962009</v>
      </c>
      <c r="F135" s="206">
        <f t="shared" si="15"/>
        <v>581.61162370945908</v>
      </c>
      <c r="G135" s="206">
        <f t="shared" si="15"/>
        <v>474.5308928698953</v>
      </c>
      <c r="H135" s="206">
        <f t="shared" si="15"/>
        <v>389.25901558702975</v>
      </c>
      <c r="I135" s="206">
        <f t="shared" si="15"/>
        <v>391.58864057607212</v>
      </c>
      <c r="J135" s="206">
        <f t="shared" si="15"/>
        <v>644.62914744735292</v>
      </c>
      <c r="K135" s="206">
        <f t="shared" si="15"/>
        <v>569.96606158380519</v>
      </c>
      <c r="L135" s="206">
        <f t="shared" si="15"/>
        <v>324.85161309713169</v>
      </c>
      <c r="M135" s="206">
        <f t="shared" si="15"/>
        <v>413.62455477231242</v>
      </c>
      <c r="N135" s="206">
        <f t="shared" si="15"/>
        <v>334.43953470796447</v>
      </c>
      <c r="O135" s="206">
        <f t="shared" si="15"/>
        <v>421.66849403826603</v>
      </c>
      <c r="P135" s="206">
        <f t="shared" si="15"/>
        <v>500.20265707245227</v>
      </c>
      <c r="Q135" s="206">
        <f t="shared" si="15"/>
        <v>461.97465732061983</v>
      </c>
      <c r="R135" s="206">
        <f t="shared" si="15"/>
        <v>339.43737016293301</v>
      </c>
      <c r="S135" s="206">
        <f t="shared" si="15"/>
        <v>420.53250247910046</v>
      </c>
      <c r="T135" s="206">
        <f t="shared" si="15"/>
        <v>373.33625911932205</v>
      </c>
      <c r="U135" s="206">
        <f t="shared" si="15"/>
        <v>186.60207049330208</v>
      </c>
      <c r="V135" s="206">
        <f t="shared" si="15"/>
        <v>217.36164226986278</v>
      </c>
      <c r="W135" s="206">
        <f t="shared" si="15"/>
        <v>190.50300826610743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136.94789680919467</v>
      </c>
      <c r="C136" s="206">
        <f t="shared" si="16"/>
        <v>149.131440143156</v>
      </c>
      <c r="D136" s="206">
        <f t="shared" si="16"/>
        <v>145.96683419501159</v>
      </c>
      <c r="E136" s="206">
        <f t="shared" si="16"/>
        <v>146.11963582289434</v>
      </c>
      <c r="F136" s="206">
        <f t="shared" si="16"/>
        <v>144.43378382164241</v>
      </c>
      <c r="G136" s="206">
        <f t="shared" si="16"/>
        <v>138.06065970037267</v>
      </c>
      <c r="H136" s="206">
        <f t="shared" si="16"/>
        <v>126.58906807640727</v>
      </c>
      <c r="I136" s="206">
        <f t="shared" si="16"/>
        <v>121.32486893919666</v>
      </c>
      <c r="J136" s="206">
        <f t="shared" si="16"/>
        <v>163.14313293614802</v>
      </c>
      <c r="K136" s="206">
        <f t="shared" si="16"/>
        <v>127.19826038994125</v>
      </c>
      <c r="L136" s="206">
        <f t="shared" si="16"/>
        <v>119.52621836546236</v>
      </c>
      <c r="M136" s="206">
        <f t="shared" si="16"/>
        <v>89.035493334384697</v>
      </c>
      <c r="N136" s="206">
        <f t="shared" si="16"/>
        <v>71.684198536869431</v>
      </c>
      <c r="O136" s="206">
        <f t="shared" si="16"/>
        <v>93.038712078786716</v>
      </c>
      <c r="P136" s="206">
        <f t="shared" si="16"/>
        <v>40.355641054214814</v>
      </c>
      <c r="Q136" s="206">
        <f t="shared" si="16"/>
        <v>70.355077806681706</v>
      </c>
      <c r="R136" s="206">
        <f t="shared" si="16"/>
        <v>76.64669869162779</v>
      </c>
      <c r="S136" s="206">
        <f t="shared" si="16"/>
        <v>165.24234916947387</v>
      </c>
      <c r="T136" s="206">
        <f t="shared" si="16"/>
        <v>99.647924643660033</v>
      </c>
      <c r="U136" s="206">
        <f t="shared" si="16"/>
        <v>176.33481154877128</v>
      </c>
      <c r="V136" s="206">
        <f t="shared" si="16"/>
        <v>140.73889205458394</v>
      </c>
      <c r="W136" s="206">
        <f t="shared" si="16"/>
        <v>120.63146411307298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100.54494065207894</v>
      </c>
      <c r="C137" s="206">
        <f t="shared" si="17"/>
        <v>100.54494065207895</v>
      </c>
      <c r="D137" s="206">
        <f t="shared" si="17"/>
        <v>100.54494065207888</v>
      </c>
      <c r="E137" s="206">
        <f t="shared" si="17"/>
        <v>100.54494065207891</v>
      </c>
      <c r="F137" s="206">
        <f t="shared" si="17"/>
        <v>100.54494065207894</v>
      </c>
      <c r="G137" s="206">
        <f t="shared" si="17"/>
        <v>100.54494065207891</v>
      </c>
      <c r="H137" s="206">
        <f t="shared" si="17"/>
        <v>100.54494065207892</v>
      </c>
      <c r="I137" s="206">
        <f t="shared" si="17"/>
        <v>100.54494065207891</v>
      </c>
      <c r="J137" s="206">
        <f t="shared" si="17"/>
        <v>100.54494065207895</v>
      </c>
      <c r="K137" s="206">
        <f t="shared" si="17"/>
        <v>100.54494065207891</v>
      </c>
      <c r="L137" s="206">
        <f t="shared" si="17"/>
        <v>100.54494065207889</v>
      </c>
      <c r="M137" s="206">
        <f t="shared" si="17"/>
        <v>95.189909493008159</v>
      </c>
      <c r="N137" s="206">
        <f t="shared" si="17"/>
        <v>95.130883123154518</v>
      </c>
      <c r="O137" s="206">
        <f t="shared" si="17"/>
        <v>82.15915968144003</v>
      </c>
      <c r="P137" s="206">
        <f t="shared" si="17"/>
        <v>117.53338351082031</v>
      </c>
      <c r="Q137" s="206">
        <f t="shared" si="17"/>
        <v>99.231539815580661</v>
      </c>
      <c r="R137" s="206">
        <f t="shared" si="17"/>
        <v>97.92936473406543</v>
      </c>
      <c r="S137" s="206">
        <f t="shared" si="17"/>
        <v>83.264130998756798</v>
      </c>
      <c r="T137" s="206">
        <f t="shared" si="17"/>
        <v>101.5670542324807</v>
      </c>
      <c r="U137" s="206">
        <f t="shared" si="17"/>
        <v>57.572265187871253</v>
      </c>
      <c r="V137" s="206">
        <f t="shared" si="17"/>
        <v>65.377787603761917</v>
      </c>
      <c r="W137" s="206">
        <f t="shared" si="17"/>
        <v>65.37778760376186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1629.0744573750001</v>
      </c>
      <c r="C138" s="207">
        <f t="shared" si="18"/>
        <v>1220.4517258871058</v>
      </c>
      <c r="D138" s="207">
        <f t="shared" si="18"/>
        <v>1844.2071415607729</v>
      </c>
      <c r="E138" s="207">
        <f t="shared" si="18"/>
        <v>1510.0010095740463</v>
      </c>
      <c r="F138" s="207">
        <f t="shared" si="18"/>
        <v>1359.8077166353416</v>
      </c>
      <c r="G138" s="207">
        <f t="shared" si="18"/>
        <v>1411.6202286621381</v>
      </c>
      <c r="H138" s="207">
        <f t="shared" si="18"/>
        <v>1090.8400485337263</v>
      </c>
      <c r="I138" s="207">
        <f t="shared" si="18"/>
        <v>853.8791377832323</v>
      </c>
      <c r="J138" s="207">
        <f t="shared" si="18"/>
        <v>812.53499157798683</v>
      </c>
      <c r="K138" s="207">
        <f t="shared" si="18"/>
        <v>641.41982169525272</v>
      </c>
      <c r="L138" s="207">
        <f t="shared" si="18"/>
        <v>916.69208117320852</v>
      </c>
      <c r="M138" s="207">
        <f t="shared" si="18"/>
        <v>873.57728195412324</v>
      </c>
      <c r="N138" s="207">
        <f t="shared" si="18"/>
        <v>890.36786240600679</v>
      </c>
      <c r="O138" s="207">
        <f t="shared" si="18"/>
        <v>713.87015731534507</v>
      </c>
      <c r="P138" s="207">
        <f t="shared" si="18"/>
        <v>804.85760601732284</v>
      </c>
      <c r="Q138" s="207">
        <f t="shared" si="18"/>
        <v>775.70238049192699</v>
      </c>
      <c r="R138" s="207">
        <f t="shared" si="18"/>
        <v>596.23549195695125</v>
      </c>
      <c r="S138" s="207">
        <f t="shared" si="18"/>
        <v>665.28574140783292</v>
      </c>
      <c r="T138" s="207">
        <f t="shared" si="18"/>
        <v>831.51939940052569</v>
      </c>
      <c r="U138" s="207">
        <f t="shared" si="18"/>
        <v>755.32233470025926</v>
      </c>
      <c r="V138" s="207">
        <f t="shared" si="18"/>
        <v>918.8557778170898</v>
      </c>
      <c r="W138" s="207">
        <f t="shared" si="18"/>
        <v>826.14752061601382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2385.5311265995983</v>
      </c>
      <c r="C139" s="206">
        <f t="shared" si="19"/>
        <v>1702.9392335317261</v>
      </c>
      <c r="D139" s="206">
        <f t="shared" si="19"/>
        <v>2510.4601075688702</v>
      </c>
      <c r="E139" s="206">
        <f t="shared" si="19"/>
        <v>1952.5190252632042</v>
      </c>
      <c r="F139" s="206">
        <f t="shared" si="19"/>
        <v>1809.1947861642975</v>
      </c>
      <c r="G139" s="206">
        <f t="shared" si="19"/>
        <v>1885.9219784275165</v>
      </c>
      <c r="H139" s="206">
        <f t="shared" si="19"/>
        <v>1454.1020204512142</v>
      </c>
      <c r="I139" s="206">
        <f t="shared" si="19"/>
        <v>1148.3409771539864</v>
      </c>
      <c r="J139" s="206">
        <f t="shared" si="19"/>
        <v>1091.2707542975199</v>
      </c>
      <c r="K139" s="206">
        <f t="shared" si="19"/>
        <v>1152.4173313414703</v>
      </c>
      <c r="L139" s="206">
        <f t="shared" si="19"/>
        <v>804.65687797510543</v>
      </c>
      <c r="M139" s="206">
        <f t="shared" si="19"/>
        <v>770.73288251596125</v>
      </c>
      <c r="N139" s="206">
        <f t="shared" si="19"/>
        <v>747.20113798595526</v>
      </c>
      <c r="O139" s="206">
        <f t="shared" si="19"/>
        <v>699.95892310787906</v>
      </c>
      <c r="P139" s="206">
        <f t="shared" si="19"/>
        <v>1016.319185694055</v>
      </c>
      <c r="Q139" s="206">
        <f t="shared" si="19"/>
        <v>1124.9448166729783</v>
      </c>
      <c r="R139" s="206">
        <f t="shared" si="19"/>
        <v>707.27753345267354</v>
      </c>
      <c r="S139" s="206">
        <f t="shared" si="19"/>
        <v>986.96531196618685</v>
      </c>
      <c r="T139" s="206">
        <f t="shared" si="19"/>
        <v>806.91274547740989</v>
      </c>
      <c r="U139" s="206">
        <f t="shared" si="19"/>
        <v>769.078446382376</v>
      </c>
      <c r="V139" s="206">
        <f t="shared" si="19"/>
        <v>815.13982954541746</v>
      </c>
      <c r="W139" s="206">
        <f t="shared" si="19"/>
        <v>815.04863075713956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995.04049680050514</v>
      </c>
      <c r="C140" s="206">
        <f t="shared" si="20"/>
        <v>743.80968927822926</v>
      </c>
      <c r="D140" s="206">
        <f t="shared" si="20"/>
        <v>2355.03570697636</v>
      </c>
      <c r="E140" s="206">
        <f t="shared" si="20"/>
        <v>1831.637160527705</v>
      </c>
      <c r="F140" s="206">
        <f t="shared" si="20"/>
        <v>1697.1862287102661</v>
      </c>
      <c r="G140" s="206">
        <f t="shared" si="20"/>
        <v>1605.1737204802384</v>
      </c>
      <c r="H140" s="206">
        <f t="shared" si="20"/>
        <v>1213.5798088561503</v>
      </c>
      <c r="I140" s="206">
        <f t="shared" si="20"/>
        <v>926.42571707660738</v>
      </c>
      <c r="J140" s="206">
        <f t="shared" si="20"/>
        <v>880.38423359270462</v>
      </c>
      <c r="K140" s="206">
        <f t="shared" si="20"/>
        <v>418.866076675133</v>
      </c>
      <c r="L140" s="206">
        <f t="shared" si="20"/>
        <v>1913.188833452482</v>
      </c>
      <c r="M140" s="206">
        <f t="shared" si="20"/>
        <v>1532.1308055553391</v>
      </c>
      <c r="N140" s="206">
        <f t="shared" si="20"/>
        <v>2075.1077229819662</v>
      </c>
      <c r="O140" s="206">
        <f t="shared" si="20"/>
        <v>1265.6362414652981</v>
      </c>
      <c r="P140" s="206">
        <f t="shared" si="20"/>
        <v>1148.4731760406362</v>
      </c>
      <c r="Q140" s="206">
        <f t="shared" si="20"/>
        <v>1032.2448924773114</v>
      </c>
      <c r="R140" s="206">
        <f t="shared" si="20"/>
        <v>920.0423690175445</v>
      </c>
      <c r="S140" s="206">
        <f t="shared" si="20"/>
        <v>978.10223962029534</v>
      </c>
      <c r="T140" s="206">
        <f t="shared" si="20"/>
        <v>2372.3683930358889</v>
      </c>
      <c r="U140" s="206">
        <f t="shared" si="20"/>
        <v>2084.75856400676</v>
      </c>
      <c r="V140" s="206">
        <f t="shared" si="20"/>
        <v>2848.8353273514608</v>
      </c>
      <c r="W140" s="206">
        <f t="shared" si="20"/>
        <v>1858.8323899339759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1003.8494164104559</v>
      </c>
      <c r="C141" s="206">
        <f t="shared" si="21"/>
        <v>708.48044357633887</v>
      </c>
      <c r="D141" s="206">
        <f t="shared" si="21"/>
        <v>912.3400878529493</v>
      </c>
      <c r="E141" s="206">
        <f t="shared" si="21"/>
        <v>709.92101120755513</v>
      </c>
      <c r="F141" s="206">
        <f t="shared" si="21"/>
        <v>649.59492398788802</v>
      </c>
      <c r="G141" s="206">
        <f t="shared" si="21"/>
        <v>677.47578721028401</v>
      </c>
      <c r="H141" s="206">
        <f t="shared" si="21"/>
        <v>511.88676947956424</v>
      </c>
      <c r="I141" s="206">
        <f t="shared" si="21"/>
        <v>396.86491868969011</v>
      </c>
      <c r="J141" s="206">
        <f t="shared" si="21"/>
        <v>376.69905997001149</v>
      </c>
      <c r="K141" s="206">
        <f t="shared" si="21"/>
        <v>396.82417680170147</v>
      </c>
      <c r="L141" s="206">
        <f t="shared" si="21"/>
        <v>440.08744126453877</v>
      </c>
      <c r="M141" s="206">
        <f t="shared" si="21"/>
        <v>416.13693993975073</v>
      </c>
      <c r="N141" s="206">
        <f t="shared" si="21"/>
        <v>479.94752117846355</v>
      </c>
      <c r="O141" s="206">
        <f t="shared" si="21"/>
        <v>405.25359478473462</v>
      </c>
      <c r="P141" s="206">
        <f t="shared" si="21"/>
        <v>356.37658774629216</v>
      </c>
      <c r="Q141" s="206">
        <f t="shared" si="21"/>
        <v>373.47117884771245</v>
      </c>
      <c r="R141" s="206">
        <f t="shared" si="21"/>
        <v>393.86095337762305</v>
      </c>
      <c r="S141" s="206">
        <f t="shared" si="21"/>
        <v>314.66225140720758</v>
      </c>
      <c r="T141" s="206">
        <f t="shared" si="21"/>
        <v>343.89278176809671</v>
      </c>
      <c r="U141" s="206">
        <f t="shared" si="21"/>
        <v>338.18260967185154</v>
      </c>
      <c r="V141" s="206">
        <f t="shared" si="21"/>
        <v>377.99622074887225</v>
      </c>
      <c r="W141" s="206">
        <f t="shared" si="21"/>
        <v>368.44208340040655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68.579907452407284</v>
      </c>
      <c r="C142" s="207">
        <f t="shared" si="22"/>
        <v>83.243404335928631</v>
      </c>
      <c r="D142" s="207">
        <f t="shared" si="22"/>
        <v>84.274123332541691</v>
      </c>
      <c r="E142" s="207">
        <f t="shared" si="22"/>
        <v>82.187657343246755</v>
      </c>
      <c r="F142" s="207">
        <f t="shared" si="22"/>
        <v>87.452599905538079</v>
      </c>
      <c r="G142" s="207">
        <f t="shared" si="22"/>
        <v>89.085718280138877</v>
      </c>
      <c r="H142" s="207">
        <f t="shared" si="22"/>
        <v>83.401531232329518</v>
      </c>
      <c r="I142" s="207">
        <f t="shared" si="22"/>
        <v>85.522425125582657</v>
      </c>
      <c r="J142" s="207">
        <f t="shared" si="22"/>
        <v>82.136794938012727</v>
      </c>
      <c r="K142" s="207">
        <f t="shared" si="22"/>
        <v>115.98083944539982</v>
      </c>
      <c r="L142" s="207">
        <f t="shared" si="22"/>
        <v>95.33013559728488</v>
      </c>
      <c r="M142" s="207">
        <f t="shared" si="22"/>
        <v>82.278937007598884</v>
      </c>
      <c r="N142" s="207">
        <f t="shared" si="22"/>
        <v>69.103442638435965</v>
      </c>
      <c r="O142" s="207">
        <f t="shared" si="22"/>
        <v>65.705164948790255</v>
      </c>
      <c r="P142" s="207">
        <f t="shared" si="22"/>
        <v>46.832674464167233</v>
      </c>
      <c r="Q142" s="207">
        <f t="shared" si="22"/>
        <v>45.465994266119282</v>
      </c>
      <c r="R142" s="207">
        <f t="shared" si="22"/>
        <v>44.667450587371071</v>
      </c>
      <c r="S142" s="207">
        <f t="shared" si="22"/>
        <v>48.71595338494653</v>
      </c>
      <c r="T142" s="207">
        <f t="shared" si="22"/>
        <v>46.20770095625884</v>
      </c>
      <c r="U142" s="207">
        <f t="shared" si="22"/>
        <v>42.018149083566151</v>
      </c>
      <c r="V142" s="207">
        <f t="shared" si="22"/>
        <v>36.795231599630092</v>
      </c>
      <c r="W142" s="207">
        <f t="shared" si="22"/>
        <v>39.94343392664944</v>
      </c>
    </row>
    <row r="143" spans="1:23" ht="12" customHeight="1" x14ac:dyDescent="0.25">
      <c r="A143" s="14" t="s">
        <v>52</v>
      </c>
      <c r="B143" s="206" t="str">
        <f t="shared" ref="B143:W143" si="23">IF(B70=0,"",B70/B18*1000)</f>
        <v/>
      </c>
      <c r="C143" s="206" t="str">
        <f t="shared" si="23"/>
        <v/>
      </c>
      <c r="D143" s="206" t="str">
        <f t="shared" si="23"/>
        <v/>
      </c>
      <c r="E143" s="206" t="str">
        <f t="shared" si="23"/>
        <v/>
      </c>
      <c r="F143" s="206" t="str">
        <f t="shared" si="23"/>
        <v/>
      </c>
      <c r="G143" s="206" t="str">
        <f t="shared" si="23"/>
        <v/>
      </c>
      <c r="H143" s="206" t="str">
        <f t="shared" si="23"/>
        <v/>
      </c>
      <c r="I143" s="206" t="str">
        <f t="shared" si="23"/>
        <v/>
      </c>
      <c r="J143" s="206" t="str">
        <f t="shared" si="23"/>
        <v/>
      </c>
      <c r="K143" s="206" t="str">
        <f t="shared" si="23"/>
        <v/>
      </c>
      <c r="L143" s="206" t="str">
        <f t="shared" si="23"/>
        <v/>
      </c>
      <c r="M143" s="206" t="str">
        <f t="shared" si="23"/>
        <v/>
      </c>
      <c r="N143" s="206" t="str">
        <f t="shared" si="23"/>
        <v/>
      </c>
      <c r="O143" s="206" t="str">
        <f t="shared" si="23"/>
        <v/>
      </c>
      <c r="P143" s="206" t="str">
        <f t="shared" si="23"/>
        <v/>
      </c>
      <c r="Q143" s="206" t="str">
        <f t="shared" si="23"/>
        <v/>
      </c>
      <c r="R143" s="206" t="str">
        <f t="shared" si="23"/>
        <v/>
      </c>
      <c r="S143" s="206" t="str">
        <f t="shared" si="23"/>
        <v/>
      </c>
      <c r="T143" s="206" t="str">
        <f t="shared" si="23"/>
        <v/>
      </c>
      <c r="U143" s="206" t="str">
        <f t="shared" si="23"/>
        <v/>
      </c>
      <c r="V143" s="206" t="str">
        <f t="shared" si="23"/>
        <v/>
      </c>
      <c r="W143" s="206" t="str">
        <f t="shared" si="23"/>
        <v/>
      </c>
    </row>
    <row r="144" spans="1:23" ht="12" customHeight="1" x14ac:dyDescent="0.25">
      <c r="A144" s="14" t="s">
        <v>59</v>
      </c>
      <c r="B144" s="206">
        <f t="shared" ref="B144:W144" si="24">IF(B71=0,"",B71/B19*1000)</f>
        <v>80.317009797405774</v>
      </c>
      <c r="C144" s="206">
        <f t="shared" si="24"/>
        <v>123.13636653881343</v>
      </c>
      <c r="D144" s="206">
        <f t="shared" si="24"/>
        <v>126.15839107946562</v>
      </c>
      <c r="E144" s="206">
        <f t="shared" si="24"/>
        <v>128.01167053863773</v>
      </c>
      <c r="F144" s="206">
        <f t="shared" si="24"/>
        <v>145.9937644288556</v>
      </c>
      <c r="G144" s="206">
        <f t="shared" si="24"/>
        <v>147.24968339628691</v>
      </c>
      <c r="H144" s="206">
        <f t="shared" si="24"/>
        <v>174.25478174004004</v>
      </c>
      <c r="I144" s="206">
        <f t="shared" si="24"/>
        <v>218.07541925846618</v>
      </c>
      <c r="J144" s="206">
        <f t="shared" si="24"/>
        <v>177.09497529562486</v>
      </c>
      <c r="K144" s="206">
        <f t="shared" si="24"/>
        <v>230.26148920217906</v>
      </c>
      <c r="L144" s="206">
        <f t="shared" si="24"/>
        <v>159.24623425536203</v>
      </c>
      <c r="M144" s="206">
        <f t="shared" si="24"/>
        <v>171.79895193062154</v>
      </c>
      <c r="N144" s="206">
        <f t="shared" si="24"/>
        <v>112.7483913141746</v>
      </c>
      <c r="O144" s="206">
        <f t="shared" si="24"/>
        <v>123.93630939156998</v>
      </c>
      <c r="P144" s="206">
        <f t="shared" si="24"/>
        <v>109.40711406488451</v>
      </c>
      <c r="Q144" s="206">
        <f t="shared" si="24"/>
        <v>126.73578795376284</v>
      </c>
      <c r="R144" s="206">
        <f t="shared" si="24"/>
        <v>57.725329945747866</v>
      </c>
      <c r="S144" s="206">
        <f t="shared" si="24"/>
        <v>65.654636976185003</v>
      </c>
      <c r="T144" s="206">
        <f t="shared" si="24"/>
        <v>90.171537198800536</v>
      </c>
      <c r="U144" s="206">
        <f t="shared" si="24"/>
        <v>117.0823673448588</v>
      </c>
      <c r="V144" s="206">
        <f t="shared" si="24"/>
        <v>72.666332941214094</v>
      </c>
      <c r="W144" s="206">
        <f t="shared" si="24"/>
        <v>113.01456949470818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59.492036779565623</v>
      </c>
      <c r="C145" s="206">
        <f t="shared" si="25"/>
        <v>55.166246187270701</v>
      </c>
      <c r="D145" s="206">
        <f t="shared" si="25"/>
        <v>52.507354028381194</v>
      </c>
      <c r="E145" s="206">
        <f t="shared" si="25"/>
        <v>49.92492728921259</v>
      </c>
      <c r="F145" s="206">
        <f t="shared" si="25"/>
        <v>50.002478489928542</v>
      </c>
      <c r="G145" s="206">
        <f t="shared" si="25"/>
        <v>52.158089311874512</v>
      </c>
      <c r="H145" s="206">
        <f t="shared" si="25"/>
        <v>41.935810632761353</v>
      </c>
      <c r="I145" s="206">
        <f t="shared" si="25"/>
        <v>34.850711759969762</v>
      </c>
      <c r="J145" s="206">
        <f t="shared" si="25"/>
        <v>38.649046091678429</v>
      </c>
      <c r="K145" s="206">
        <f t="shared" si="25"/>
        <v>50.645536735728406</v>
      </c>
      <c r="L145" s="206">
        <f t="shared" si="25"/>
        <v>49.582416721360616</v>
      </c>
      <c r="M145" s="206">
        <f t="shared" si="25"/>
        <v>16.402313122713174</v>
      </c>
      <c r="N145" s="206">
        <f t="shared" si="25"/>
        <v>36.565273016379898</v>
      </c>
      <c r="O145" s="206">
        <f t="shared" si="25"/>
        <v>31.001755634406347</v>
      </c>
      <c r="P145" s="206">
        <f t="shared" si="25"/>
        <v>10.104199046354898</v>
      </c>
      <c r="Q145" s="206">
        <f t="shared" si="25"/>
        <v>4.8310974222975602</v>
      </c>
      <c r="R145" s="206">
        <f t="shared" si="25"/>
        <v>37.837464698191283</v>
      </c>
      <c r="S145" s="206">
        <f t="shared" si="25"/>
        <v>41.106123999278765</v>
      </c>
      <c r="T145" s="206">
        <f t="shared" si="25"/>
        <v>26.351392841997693</v>
      </c>
      <c r="U145" s="206">
        <f t="shared" si="25"/>
        <v>13.011032292329148</v>
      </c>
      <c r="V145" s="206">
        <f t="shared" si="25"/>
        <v>23.403781949280475</v>
      </c>
      <c r="W145" s="206">
        <f t="shared" si="25"/>
        <v>12.296552935714422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230.8515242813601</v>
      </c>
      <c r="C146" s="208">
        <f t="shared" si="26"/>
        <v>229.99269702156968</v>
      </c>
      <c r="D146" s="208">
        <f t="shared" si="26"/>
        <v>219.25298514306832</v>
      </c>
      <c r="E146" s="208">
        <f t="shared" si="26"/>
        <v>233.55630598929167</v>
      </c>
      <c r="F146" s="208">
        <f t="shared" si="26"/>
        <v>231.99951656185166</v>
      </c>
      <c r="G146" s="208">
        <f t="shared" si="26"/>
        <v>233.7802196271337</v>
      </c>
      <c r="H146" s="208">
        <f t="shared" si="26"/>
        <v>230.01527496246567</v>
      </c>
      <c r="I146" s="208">
        <f t="shared" si="26"/>
        <v>211.45262627064756</v>
      </c>
      <c r="J146" s="208">
        <f t="shared" si="26"/>
        <v>184.78574254613395</v>
      </c>
      <c r="K146" s="208">
        <f t="shared" si="26"/>
        <v>160.40567282251465</v>
      </c>
      <c r="L146" s="208">
        <f t="shared" si="26"/>
        <v>159.89542653749754</v>
      </c>
      <c r="M146" s="208">
        <f t="shared" si="26"/>
        <v>171.59235664436818</v>
      </c>
      <c r="N146" s="208">
        <f t="shared" si="26"/>
        <v>165.37638843229934</v>
      </c>
      <c r="O146" s="208">
        <f t="shared" si="26"/>
        <v>163.64987721385484</v>
      </c>
      <c r="P146" s="208">
        <f t="shared" si="26"/>
        <v>164.08655263538026</v>
      </c>
      <c r="Q146" s="208">
        <f t="shared" si="26"/>
        <v>143.0900448762371</v>
      </c>
      <c r="R146" s="208">
        <f t="shared" si="26"/>
        <v>151.16468418512332</v>
      </c>
      <c r="S146" s="208">
        <f t="shared" si="26"/>
        <v>148.61810046138626</v>
      </c>
      <c r="T146" s="208">
        <f t="shared" si="26"/>
        <v>149.98423003423608</v>
      </c>
      <c r="U146" s="208">
        <f t="shared" si="26"/>
        <v>143.98065103812851</v>
      </c>
      <c r="V146" s="208">
        <f t="shared" si="26"/>
        <v>146.78109369304789</v>
      </c>
      <c r="W146" s="208">
        <f t="shared" si="26"/>
        <v>153.68524382498865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266.73645310230717</v>
      </c>
      <c r="C147" s="206">
        <f t="shared" si="27"/>
        <v>214.07863578766353</v>
      </c>
      <c r="D147" s="206">
        <f t="shared" si="27"/>
        <v>233.04218800615888</v>
      </c>
      <c r="E147" s="206">
        <f t="shared" si="27"/>
        <v>290.94967856283955</v>
      </c>
      <c r="F147" s="206">
        <f t="shared" si="27"/>
        <v>254.40137038595472</v>
      </c>
      <c r="G147" s="206">
        <f t="shared" si="27"/>
        <v>260.03049595326809</v>
      </c>
      <c r="H147" s="206">
        <f t="shared" si="27"/>
        <v>199.05572176420009</v>
      </c>
      <c r="I147" s="206">
        <f t="shared" si="27"/>
        <v>238.49379705783389</v>
      </c>
      <c r="J147" s="206">
        <f t="shared" si="27"/>
        <v>126.56999179455178</v>
      </c>
      <c r="K147" s="206">
        <f t="shared" si="27"/>
        <v>153.98323372903982</v>
      </c>
      <c r="L147" s="206">
        <f t="shared" si="27"/>
        <v>111.09339227405327</v>
      </c>
      <c r="M147" s="206">
        <f t="shared" si="27"/>
        <v>80.856663327206604</v>
      </c>
      <c r="N147" s="206">
        <f t="shared" si="27"/>
        <v>90.889310494882224</v>
      </c>
      <c r="O147" s="206">
        <f t="shared" si="27"/>
        <v>116.12375489885504</v>
      </c>
      <c r="P147" s="206">
        <f t="shared" si="27"/>
        <v>75.697887663119843</v>
      </c>
      <c r="Q147" s="206">
        <f t="shared" si="27"/>
        <v>76.583266609061965</v>
      </c>
      <c r="R147" s="206">
        <f t="shared" si="27"/>
        <v>72.32435971800102</v>
      </c>
      <c r="S147" s="206">
        <f t="shared" si="27"/>
        <v>81.239213828098244</v>
      </c>
      <c r="T147" s="206">
        <f t="shared" si="27"/>
        <v>82.458672749411747</v>
      </c>
      <c r="U147" s="206">
        <f t="shared" si="27"/>
        <v>67.865527868493743</v>
      </c>
      <c r="V147" s="206">
        <f t="shared" si="27"/>
        <v>54.070349624226971</v>
      </c>
      <c r="W147" s="206">
        <f t="shared" si="27"/>
        <v>59.195419788514016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117.64604387521646</v>
      </c>
      <c r="C148" s="206">
        <f t="shared" si="28"/>
        <v>140.54012158715196</v>
      </c>
      <c r="D148" s="206">
        <f t="shared" si="28"/>
        <v>124.62707559704924</v>
      </c>
      <c r="E148" s="206">
        <f t="shared" si="28"/>
        <v>111.9491249735285</v>
      </c>
      <c r="F148" s="206">
        <f t="shared" si="28"/>
        <v>108.7194611912164</v>
      </c>
      <c r="G148" s="206">
        <f t="shared" si="28"/>
        <v>107.50665816299019</v>
      </c>
      <c r="H148" s="206">
        <f t="shared" si="28"/>
        <v>99.0252371462322</v>
      </c>
      <c r="I148" s="206">
        <f t="shared" si="28"/>
        <v>67.544741275475999</v>
      </c>
      <c r="J148" s="206">
        <f t="shared" si="28"/>
        <v>65.274153220146758</v>
      </c>
      <c r="K148" s="206">
        <f t="shared" si="28"/>
        <v>52.382158638201751</v>
      </c>
      <c r="L148" s="206">
        <f t="shared" si="28"/>
        <v>59.351532271384826</v>
      </c>
      <c r="M148" s="206">
        <f t="shared" si="28"/>
        <v>48.824599072510949</v>
      </c>
      <c r="N148" s="206">
        <f t="shared" si="28"/>
        <v>44.480075848295549</v>
      </c>
      <c r="O148" s="206">
        <f t="shared" si="28"/>
        <v>46.045142082238591</v>
      </c>
      <c r="P148" s="206">
        <f t="shared" si="28"/>
        <v>47.287065407295856</v>
      </c>
      <c r="Q148" s="206">
        <f t="shared" si="28"/>
        <v>32.012275435595797</v>
      </c>
      <c r="R148" s="206">
        <f t="shared" si="28"/>
        <v>32.928666717655403</v>
      </c>
      <c r="S148" s="206">
        <f t="shared" si="28"/>
        <v>31.150386779496245</v>
      </c>
      <c r="T148" s="206">
        <f t="shared" si="28"/>
        <v>32.00198016339683</v>
      </c>
      <c r="U148" s="206">
        <f t="shared" si="28"/>
        <v>26.799934385289227</v>
      </c>
      <c r="V148" s="206">
        <f t="shared" si="28"/>
        <v>24.442570969820149</v>
      </c>
      <c r="W148" s="206">
        <f t="shared" si="28"/>
        <v>24.374366134327605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229.67397013992024</v>
      </c>
      <c r="C149" s="206">
        <f t="shared" si="29"/>
        <v>212.58861187345897</v>
      </c>
      <c r="D149" s="206">
        <f t="shared" si="29"/>
        <v>223.05241260963598</v>
      </c>
      <c r="E149" s="206">
        <f t="shared" si="29"/>
        <v>228.69438229918035</v>
      </c>
      <c r="F149" s="206">
        <f t="shared" si="29"/>
        <v>213.98126044491468</v>
      </c>
      <c r="G149" s="206">
        <f t="shared" si="29"/>
        <v>136.93228960496828</v>
      </c>
      <c r="H149" s="206">
        <f t="shared" si="29"/>
        <v>111.65171661098765</v>
      </c>
      <c r="I149" s="206">
        <f t="shared" si="29"/>
        <v>148.72881492570792</v>
      </c>
      <c r="J149" s="206">
        <f t="shared" si="29"/>
        <v>106.7594582975065</v>
      </c>
      <c r="K149" s="206">
        <f t="shared" si="29"/>
        <v>97.448708276150015</v>
      </c>
      <c r="L149" s="206">
        <f t="shared" si="29"/>
        <v>82.163050110473776</v>
      </c>
      <c r="M149" s="206">
        <f t="shared" si="29"/>
        <v>83.443190578770029</v>
      </c>
      <c r="N149" s="206">
        <f t="shared" si="29"/>
        <v>106.10276706352002</v>
      </c>
      <c r="O149" s="206">
        <f t="shared" si="29"/>
        <v>81.099294313650589</v>
      </c>
      <c r="P149" s="206">
        <f t="shared" si="29"/>
        <v>67.319827278589898</v>
      </c>
      <c r="Q149" s="206">
        <f t="shared" si="29"/>
        <v>67.841191363332371</v>
      </c>
      <c r="R149" s="206">
        <f t="shared" si="29"/>
        <v>63.160237876359204</v>
      </c>
      <c r="S149" s="206">
        <f t="shared" si="29"/>
        <v>62.201335896996731</v>
      </c>
      <c r="T149" s="206">
        <f t="shared" si="29"/>
        <v>56.878879866468097</v>
      </c>
      <c r="U149" s="206">
        <f t="shared" si="29"/>
        <v>58.835692142793711</v>
      </c>
      <c r="V149" s="206">
        <f t="shared" si="29"/>
        <v>53.924201934108609</v>
      </c>
      <c r="W149" s="206">
        <f t="shared" si="29"/>
        <v>63.005951299434578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220.76008661458178</v>
      </c>
      <c r="C150" s="206">
        <f t="shared" si="30"/>
        <v>264.69100530061849</v>
      </c>
      <c r="D150" s="206">
        <f t="shared" si="30"/>
        <v>191.74243983240206</v>
      </c>
      <c r="E150" s="206">
        <f t="shared" si="30"/>
        <v>207.29255681713005</v>
      </c>
      <c r="F150" s="206">
        <f t="shared" si="30"/>
        <v>249.96128312039701</v>
      </c>
      <c r="G150" s="206">
        <f t="shared" si="30"/>
        <v>277.14560023627132</v>
      </c>
      <c r="H150" s="206">
        <f t="shared" si="30"/>
        <v>381.56331617065695</v>
      </c>
      <c r="I150" s="206">
        <f t="shared" si="30"/>
        <v>282.23055230485278</v>
      </c>
      <c r="J150" s="206">
        <f t="shared" si="30"/>
        <v>446.04537429589186</v>
      </c>
      <c r="K150" s="206">
        <f t="shared" si="30"/>
        <v>690.79203095214973</v>
      </c>
      <c r="L150" s="206">
        <f t="shared" si="30"/>
        <v>532.08637856268126</v>
      </c>
      <c r="M150" s="206">
        <f t="shared" si="30"/>
        <v>583.92732901550028</v>
      </c>
      <c r="N150" s="206">
        <f t="shared" si="30"/>
        <v>624.69269391089654</v>
      </c>
      <c r="O150" s="206">
        <f t="shared" si="30"/>
        <v>673.8316785466136</v>
      </c>
      <c r="P150" s="206">
        <f t="shared" si="30"/>
        <v>742.81609121111649</v>
      </c>
      <c r="Q150" s="206">
        <f t="shared" si="30"/>
        <v>788.81428580482736</v>
      </c>
      <c r="R150" s="206">
        <f t="shared" si="30"/>
        <v>781.00396343505554</v>
      </c>
      <c r="S150" s="206">
        <f t="shared" si="30"/>
        <v>754.07849379342736</v>
      </c>
      <c r="T150" s="206">
        <f t="shared" si="30"/>
        <v>693.81106003112086</v>
      </c>
      <c r="U150" s="206">
        <f t="shared" si="30"/>
        <v>711.25232381279523</v>
      </c>
      <c r="V150" s="206">
        <f t="shared" si="30"/>
        <v>743.95846019004364</v>
      </c>
      <c r="W150" s="206">
        <f t="shared" si="30"/>
        <v>500.25775736779485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41.307724532822292</v>
      </c>
      <c r="C151" s="209">
        <f t="shared" si="31"/>
        <v>44.265145774268554</v>
      </c>
      <c r="D151" s="209">
        <f t="shared" si="31"/>
        <v>46.880456585842644</v>
      </c>
      <c r="E151" s="209">
        <f t="shared" si="31"/>
        <v>46.71616296720908</v>
      </c>
      <c r="F151" s="209">
        <f t="shared" si="31"/>
        <v>49.977124365388121</v>
      </c>
      <c r="G151" s="209">
        <f t="shared" si="31"/>
        <v>44.759064829922117</v>
      </c>
      <c r="H151" s="209">
        <f t="shared" si="31"/>
        <v>40.512832370317845</v>
      </c>
      <c r="I151" s="209">
        <f t="shared" si="31"/>
        <v>36.243868759831969</v>
      </c>
      <c r="J151" s="209">
        <f t="shared" si="31"/>
        <v>28.266586898652754</v>
      </c>
      <c r="K151" s="209">
        <f t="shared" si="31"/>
        <v>30.628547491227547</v>
      </c>
      <c r="L151" s="209">
        <f t="shared" si="31"/>
        <v>48.156792884887373</v>
      </c>
      <c r="M151" s="209">
        <f t="shared" si="31"/>
        <v>51.104452329786994</v>
      </c>
      <c r="N151" s="209">
        <f t="shared" si="31"/>
        <v>51.968605663425514</v>
      </c>
      <c r="O151" s="209">
        <f t="shared" si="31"/>
        <v>45.266528489204077</v>
      </c>
      <c r="P151" s="209">
        <f t="shared" si="31"/>
        <v>37.307309350644879</v>
      </c>
      <c r="Q151" s="209">
        <f t="shared" si="31"/>
        <v>34.138325047524503</v>
      </c>
      <c r="R151" s="209">
        <f t="shared" si="31"/>
        <v>38.552816555015731</v>
      </c>
      <c r="S151" s="209">
        <f t="shared" si="31"/>
        <v>33.39659157486436</v>
      </c>
      <c r="T151" s="209">
        <f t="shared" si="31"/>
        <v>50.692877075626427</v>
      </c>
      <c r="U151" s="209">
        <f t="shared" si="31"/>
        <v>36.997059231615239</v>
      </c>
      <c r="V151" s="209">
        <f t="shared" si="31"/>
        <v>33.326307084650296</v>
      </c>
      <c r="W151" s="209">
        <f t="shared" si="31"/>
        <v>34.851459290272651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2.1795344018336844</v>
      </c>
      <c r="C153" s="217">
        <f t="shared" si="32"/>
        <v>2.025931760101916</v>
      </c>
      <c r="D153" s="217">
        <f t="shared" si="32"/>
        <v>2.090706521397411</v>
      </c>
      <c r="E153" s="217">
        <f t="shared" si="32"/>
        <v>2.1597124188885655</v>
      </c>
      <c r="F153" s="217">
        <f t="shared" si="32"/>
        <v>2.0787653256215854</v>
      </c>
      <c r="G153" s="217">
        <f t="shared" si="32"/>
        <v>1.948444859909642</v>
      </c>
      <c r="H153" s="217">
        <f t="shared" si="32"/>
        <v>1.9596732748095285</v>
      </c>
      <c r="I153" s="217">
        <f t="shared" si="32"/>
        <v>2.0395620797844325</v>
      </c>
      <c r="J153" s="217">
        <f t="shared" si="32"/>
        <v>2.0033689427895531</v>
      </c>
      <c r="K153" s="217">
        <f t="shared" si="32"/>
        <v>1.7297522829168297</v>
      </c>
      <c r="L153" s="217">
        <f t="shared" si="32"/>
        <v>2.1557776308228846</v>
      </c>
      <c r="M153" s="217">
        <f t="shared" si="32"/>
        <v>2.2081531099475122</v>
      </c>
      <c r="N153" s="217">
        <f t="shared" si="32"/>
        <v>2.1055456335322056</v>
      </c>
      <c r="O153" s="217">
        <f t="shared" si="32"/>
        <v>1.9500596387933056</v>
      </c>
      <c r="P153" s="217">
        <f t="shared" si="32"/>
        <v>1.839453819967908</v>
      </c>
      <c r="Q153" s="217">
        <f t="shared" si="32"/>
        <v>1.6194513981180554</v>
      </c>
      <c r="R153" s="217">
        <f t="shared" si="32"/>
        <v>1.3897495991709146</v>
      </c>
      <c r="S153" s="217">
        <f t="shared" si="32"/>
        <v>1.3954453463285561</v>
      </c>
      <c r="T153" s="217">
        <f t="shared" si="32"/>
        <v>1.5332155544830737</v>
      </c>
      <c r="U153" s="217">
        <f t="shared" si="32"/>
        <v>1.5230852210642576</v>
      </c>
      <c r="V153" s="217">
        <f t="shared" si="32"/>
        <v>1.4839956998003498</v>
      </c>
      <c r="W153" s="217">
        <f t="shared" si="32"/>
        <v>1.4081025753428946</v>
      </c>
    </row>
    <row r="154" spans="1:23" ht="12" customHeight="1" x14ac:dyDescent="0.25">
      <c r="A154" s="25" t="s">
        <v>16</v>
      </c>
      <c r="B154" s="218">
        <f>ISI!B65</f>
        <v>2.8535901750394959</v>
      </c>
      <c r="C154" s="218">
        <f>ISI!C65</f>
        <v>2.8172818057142175</v>
      </c>
      <c r="D154" s="218">
        <f>ISI!D65</f>
        <v>2.8064371956803114</v>
      </c>
      <c r="E154" s="218">
        <f>ISI!E65</f>
        <v>2.7972840262681542</v>
      </c>
      <c r="F154" s="218">
        <f>ISI!F65</f>
        <v>2.8205928646292024</v>
      </c>
      <c r="G154" s="218">
        <f>ISI!G65</f>
        <v>2.65859072938296</v>
      </c>
      <c r="H154" s="218">
        <f>ISI!H65</f>
        <v>2.6327745169085301</v>
      </c>
      <c r="I154" s="218">
        <f>ISI!I65</f>
        <v>2.6101311358086097</v>
      </c>
      <c r="J154" s="218">
        <f>ISI!J65</f>
        <v>2.5902447850412544</v>
      </c>
      <c r="K154" s="218">
        <f>ISI!K65</f>
        <v>2.6303695512382697</v>
      </c>
      <c r="L154" s="218">
        <f>ISI!L65</f>
        <v>2.5837203622643474</v>
      </c>
      <c r="M154" s="218">
        <f>ISI!M65</f>
        <v>1.9358982976166681</v>
      </c>
      <c r="N154" s="218">
        <f>ISI!N65</f>
        <v>1.9450722011909454</v>
      </c>
      <c r="O154" s="218">
        <f>ISI!O65</f>
        <v>1.9476539488917817</v>
      </c>
      <c r="P154" s="218">
        <f>ISI!P65</f>
        <v>0.44338209553632757</v>
      </c>
      <c r="Q154" s="218">
        <f>ISI!Q65</f>
        <v>1.6888235076849338</v>
      </c>
      <c r="R154" s="218" t="str">
        <f>ISI!R65</f>
        <v/>
      </c>
      <c r="S154" s="218" t="str">
        <f>ISI!S65</f>
        <v/>
      </c>
      <c r="T154" s="218" t="str">
        <f>ISI!T65</f>
        <v/>
      </c>
      <c r="U154" s="218" t="str">
        <f>ISI!U65</f>
        <v/>
      </c>
      <c r="V154" s="218" t="str">
        <f>ISI!V65</f>
        <v/>
      </c>
      <c r="W154" s="218" t="str">
        <f>ISI!W65</f>
        <v/>
      </c>
    </row>
    <row r="155" spans="1:23" ht="12" customHeight="1" x14ac:dyDescent="0.25">
      <c r="A155" s="14" t="s">
        <v>41</v>
      </c>
      <c r="B155" s="219" t="str">
        <f>ISI!B66</f>
        <v/>
      </c>
      <c r="C155" s="219" t="str">
        <f>ISI!C66</f>
        <v/>
      </c>
      <c r="D155" s="219" t="str">
        <f>ISI!D66</f>
        <v/>
      </c>
      <c r="E155" s="219" t="str">
        <f>ISI!E66</f>
        <v/>
      </c>
      <c r="F155" s="219" t="str">
        <f>ISI!F66</f>
        <v/>
      </c>
      <c r="G155" s="219" t="str">
        <f>ISI!G66</f>
        <v/>
      </c>
      <c r="H155" s="219" t="str">
        <f>ISI!H66</f>
        <v/>
      </c>
      <c r="I155" s="219" t="str">
        <f>ISI!I66</f>
        <v/>
      </c>
      <c r="J155" s="219" t="str">
        <f>ISI!J66</f>
        <v/>
      </c>
      <c r="K155" s="219" t="str">
        <f>ISI!K66</f>
        <v/>
      </c>
      <c r="L155" s="219" t="str">
        <f>ISI!L66</f>
        <v/>
      </c>
      <c r="M155" s="219" t="str">
        <f>ISI!M66</f>
        <v/>
      </c>
      <c r="N155" s="219" t="str">
        <f>ISI!N66</f>
        <v/>
      </c>
      <c r="O155" s="219" t="str">
        <f>ISI!O66</f>
        <v/>
      </c>
      <c r="P155" s="219" t="str">
        <f>ISI!P66</f>
        <v/>
      </c>
      <c r="Q155" s="219" t="str">
        <f>ISI!Q66</f>
        <v/>
      </c>
      <c r="R155" s="219" t="str">
        <f>ISI!R66</f>
        <v/>
      </c>
      <c r="S155" s="219" t="str">
        <f>ISI!S66</f>
        <v/>
      </c>
      <c r="T155" s="219" t="str">
        <f>ISI!T66</f>
        <v/>
      </c>
      <c r="U155" s="219" t="str">
        <f>ISI!U66</f>
        <v/>
      </c>
      <c r="V155" s="219" t="str">
        <f>ISI!V66</f>
        <v/>
      </c>
      <c r="W155" s="219" t="str">
        <f>ISI!W66</f>
        <v/>
      </c>
    </row>
    <row r="156" spans="1:23" ht="12" customHeight="1" x14ac:dyDescent="0.25">
      <c r="A156" s="14" t="s">
        <v>42</v>
      </c>
      <c r="B156" s="219">
        <f>ISI!B67</f>
        <v>2.8535901750394959</v>
      </c>
      <c r="C156" s="219">
        <f>ISI!C67</f>
        <v>2.8172818057142175</v>
      </c>
      <c r="D156" s="219">
        <f>ISI!D67</f>
        <v>2.8064371956803114</v>
      </c>
      <c r="E156" s="219">
        <f>ISI!E67</f>
        <v>2.7972840262681542</v>
      </c>
      <c r="F156" s="219">
        <f>ISI!F67</f>
        <v>2.8205928646292024</v>
      </c>
      <c r="G156" s="219">
        <f>ISI!G67</f>
        <v>2.65859072938296</v>
      </c>
      <c r="H156" s="219">
        <f>ISI!H67</f>
        <v>2.6327745169085301</v>
      </c>
      <c r="I156" s="219">
        <f>ISI!I67</f>
        <v>2.6101311358086097</v>
      </c>
      <c r="J156" s="219">
        <f>ISI!J67</f>
        <v>2.5902447850412544</v>
      </c>
      <c r="K156" s="219">
        <f>ISI!K67</f>
        <v>2.6303695512382697</v>
      </c>
      <c r="L156" s="219">
        <f>ISI!L67</f>
        <v>2.5837203622643474</v>
      </c>
      <c r="M156" s="219">
        <f>ISI!M67</f>
        <v>1.9358982976166681</v>
      </c>
      <c r="N156" s="219">
        <f>ISI!N67</f>
        <v>1.9450722011909454</v>
      </c>
      <c r="O156" s="219">
        <f>ISI!O67</f>
        <v>1.9476539488917817</v>
      </c>
      <c r="P156" s="219">
        <f>ISI!P67</f>
        <v>0.44338209553632757</v>
      </c>
      <c r="Q156" s="219">
        <f>ISI!Q67</f>
        <v>1.6888235076849338</v>
      </c>
      <c r="R156" s="219" t="str">
        <f>ISI!R67</f>
        <v/>
      </c>
      <c r="S156" s="219" t="str">
        <f>ISI!S67</f>
        <v/>
      </c>
      <c r="T156" s="219" t="str">
        <f>ISI!T67</f>
        <v/>
      </c>
      <c r="U156" s="219" t="str">
        <f>ISI!U67</f>
        <v/>
      </c>
      <c r="V156" s="219" t="str">
        <f>ISI!V67</f>
        <v/>
      </c>
      <c r="W156" s="219" t="str">
        <f>ISI!W67</f>
        <v/>
      </c>
    </row>
    <row r="157" spans="1:23" ht="12" customHeight="1" x14ac:dyDescent="0.25">
      <c r="A157" s="13" t="s">
        <v>20</v>
      </c>
      <c r="B157" s="220" t="str">
        <f>NFM!B96</f>
        <v/>
      </c>
      <c r="C157" s="220" t="str">
        <f>NFM!C96</f>
        <v/>
      </c>
      <c r="D157" s="220" t="str">
        <f>NFM!D96</f>
        <v/>
      </c>
      <c r="E157" s="220" t="str">
        <f>NFM!E96</f>
        <v/>
      </c>
      <c r="F157" s="220" t="str">
        <f>NFM!F96</f>
        <v/>
      </c>
      <c r="G157" s="220" t="str">
        <f>NFM!G96</f>
        <v/>
      </c>
      <c r="H157" s="220" t="str">
        <f>NFM!H96</f>
        <v/>
      </c>
      <c r="I157" s="220" t="str">
        <f>NFM!I96</f>
        <v/>
      </c>
      <c r="J157" s="220" t="str">
        <f>NFM!J96</f>
        <v/>
      </c>
      <c r="K157" s="220" t="str">
        <f>NFM!K96</f>
        <v/>
      </c>
      <c r="L157" s="220" t="str">
        <f>NFM!L96</f>
        <v/>
      </c>
      <c r="M157" s="220" t="str">
        <f>NFM!M96</f>
        <v/>
      </c>
      <c r="N157" s="220" t="str">
        <f>NFM!N96</f>
        <v/>
      </c>
      <c r="O157" s="220" t="str">
        <f>NFM!O96</f>
        <v/>
      </c>
      <c r="P157" s="220" t="str">
        <f>NFM!P96</f>
        <v/>
      </c>
      <c r="Q157" s="220" t="str">
        <f>NFM!Q96</f>
        <v/>
      </c>
      <c r="R157" s="220" t="str">
        <f>NFM!R96</f>
        <v/>
      </c>
      <c r="S157" s="220" t="str">
        <f>NFM!S96</f>
        <v/>
      </c>
      <c r="T157" s="220" t="str">
        <f>NFM!T96</f>
        <v/>
      </c>
      <c r="U157" s="220" t="str">
        <f>NFM!U96</f>
        <v/>
      </c>
      <c r="V157" s="220" t="str">
        <f>NFM!V96</f>
        <v/>
      </c>
      <c r="W157" s="220" t="str">
        <f>NFM!W96</f>
        <v/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 t="str">
        <f>NFM!B98</f>
        <v/>
      </c>
      <c r="C159" s="219" t="str">
        <f>NFM!C98</f>
        <v/>
      </c>
      <c r="D159" s="219" t="str">
        <f>NFM!D98</f>
        <v/>
      </c>
      <c r="E159" s="219" t="str">
        <f>NFM!E98</f>
        <v/>
      </c>
      <c r="F159" s="219" t="str">
        <f>NFM!F98</f>
        <v/>
      </c>
      <c r="G159" s="219" t="str">
        <f>NFM!G98</f>
        <v/>
      </c>
      <c r="H159" s="219" t="str">
        <f>NFM!H98</f>
        <v/>
      </c>
      <c r="I159" s="219" t="str">
        <f>NFM!I98</f>
        <v/>
      </c>
      <c r="J159" s="219" t="str">
        <f>NFM!J98</f>
        <v/>
      </c>
      <c r="K159" s="219" t="str">
        <f>NFM!K98</f>
        <v/>
      </c>
      <c r="L159" s="219" t="str">
        <f>NFM!L98</f>
        <v/>
      </c>
      <c r="M159" s="219" t="str">
        <f>NFM!M98</f>
        <v/>
      </c>
      <c r="N159" s="219" t="str">
        <f>NFM!N98</f>
        <v/>
      </c>
      <c r="O159" s="219" t="str">
        <f>NFM!O98</f>
        <v/>
      </c>
      <c r="P159" s="219" t="str">
        <f>NFM!P98</f>
        <v/>
      </c>
      <c r="Q159" s="219" t="str">
        <f>NFM!Q98</f>
        <v/>
      </c>
      <c r="R159" s="219" t="str">
        <f>NFM!R98</f>
        <v/>
      </c>
      <c r="S159" s="219" t="str">
        <f>NFM!S98</f>
        <v/>
      </c>
      <c r="T159" s="219" t="str">
        <f>NFM!T98</f>
        <v/>
      </c>
      <c r="U159" s="219" t="str">
        <f>NFM!U98</f>
        <v/>
      </c>
      <c r="V159" s="219" t="str">
        <f>NFM!V98</f>
        <v/>
      </c>
      <c r="W159" s="219" t="str">
        <f>NFM!W98</f>
        <v/>
      </c>
    </row>
    <row r="160" spans="1:23" ht="12" customHeight="1" x14ac:dyDescent="0.25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 t="str">
        <f>NFM!B100</f>
        <v/>
      </c>
      <c r="C161" s="222" t="str">
        <f>NFM!C100</f>
        <v/>
      </c>
      <c r="D161" s="222" t="str">
        <f>NFM!D100</f>
        <v/>
      </c>
      <c r="E161" s="222" t="str">
        <f>NFM!E100</f>
        <v/>
      </c>
      <c r="F161" s="222" t="str">
        <f>NFM!F100</f>
        <v/>
      </c>
      <c r="G161" s="222" t="str">
        <f>NFM!G100</f>
        <v/>
      </c>
      <c r="H161" s="222" t="str">
        <f>NFM!H100</f>
        <v/>
      </c>
      <c r="I161" s="222" t="str">
        <f>NFM!I100</f>
        <v/>
      </c>
      <c r="J161" s="222" t="str">
        <f>NFM!J100</f>
        <v/>
      </c>
      <c r="K161" s="222" t="str">
        <f>NFM!K100</f>
        <v/>
      </c>
      <c r="L161" s="222" t="str">
        <f>NFM!L100</f>
        <v/>
      </c>
      <c r="M161" s="222" t="str">
        <f>NFM!M100</f>
        <v/>
      </c>
      <c r="N161" s="222" t="str">
        <f>NFM!N100</f>
        <v/>
      </c>
      <c r="O161" s="222" t="str">
        <f>NFM!O100</f>
        <v/>
      </c>
      <c r="P161" s="222" t="str">
        <f>NFM!P100</f>
        <v/>
      </c>
      <c r="Q161" s="222" t="str">
        <f>NFM!Q100</f>
        <v/>
      </c>
      <c r="R161" s="222" t="str">
        <f>NFM!R100</f>
        <v/>
      </c>
      <c r="S161" s="222" t="str">
        <f>NFM!S100</f>
        <v/>
      </c>
      <c r="T161" s="222" t="str">
        <f>NFM!T100</f>
        <v/>
      </c>
      <c r="U161" s="222" t="str">
        <f>NFM!U100</f>
        <v/>
      </c>
      <c r="V161" s="222" t="str">
        <f>NFM!V100</f>
        <v/>
      </c>
      <c r="W161" s="222" t="str">
        <f>NFM!W100</f>
        <v/>
      </c>
    </row>
    <row r="162" spans="1:23" ht="12" customHeight="1" x14ac:dyDescent="0.25">
      <c r="A162" s="14" t="s">
        <v>45</v>
      </c>
      <c r="B162" s="219" t="str">
        <f>NFM!B101</f>
        <v/>
      </c>
      <c r="C162" s="219" t="str">
        <f>NFM!C101</f>
        <v/>
      </c>
      <c r="D162" s="219" t="str">
        <f>NFM!D101</f>
        <v/>
      </c>
      <c r="E162" s="219" t="str">
        <f>NFM!E101</f>
        <v/>
      </c>
      <c r="F162" s="219" t="str">
        <f>NFM!F101</f>
        <v/>
      </c>
      <c r="G162" s="219" t="str">
        <f>NFM!G101</f>
        <v/>
      </c>
      <c r="H162" s="219" t="str">
        <f>NFM!H101</f>
        <v/>
      </c>
      <c r="I162" s="219" t="str">
        <f>NFM!I101</f>
        <v/>
      </c>
      <c r="J162" s="219" t="str">
        <f>NFM!J101</f>
        <v/>
      </c>
      <c r="K162" s="219" t="str">
        <f>NFM!K101</f>
        <v/>
      </c>
      <c r="L162" s="219" t="str">
        <f>NFM!L101</f>
        <v/>
      </c>
      <c r="M162" s="219" t="str">
        <f>NFM!M101</f>
        <v/>
      </c>
      <c r="N162" s="219" t="str">
        <f>NFM!N101</f>
        <v/>
      </c>
      <c r="O162" s="219" t="str">
        <f>NFM!O101</f>
        <v/>
      </c>
      <c r="P162" s="219" t="str">
        <f>NFM!P101</f>
        <v/>
      </c>
      <c r="Q162" s="219" t="str">
        <f>NFM!Q101</f>
        <v/>
      </c>
      <c r="R162" s="219" t="str">
        <f>NFM!R101</f>
        <v/>
      </c>
      <c r="S162" s="219" t="str">
        <f>NFM!S101</f>
        <v/>
      </c>
      <c r="T162" s="219" t="str">
        <f>NFM!T101</f>
        <v/>
      </c>
      <c r="U162" s="219" t="str">
        <f>NFM!U101</f>
        <v/>
      </c>
      <c r="V162" s="219" t="str">
        <f>NFM!V101</f>
        <v/>
      </c>
      <c r="W162" s="219" t="str">
        <f>NFM!W101</f>
        <v/>
      </c>
    </row>
    <row r="163" spans="1:23" ht="12" customHeight="1" x14ac:dyDescent="0.25">
      <c r="A163" s="13" t="s">
        <v>21</v>
      </c>
      <c r="B163" s="220">
        <f>CHI!B100</f>
        <v>1.3953999536687336</v>
      </c>
      <c r="C163" s="220">
        <f>CHI!C100</f>
        <v>1.4530315196282739</v>
      </c>
      <c r="D163" s="220">
        <f>CHI!D100</f>
        <v>1.5558463488058902</v>
      </c>
      <c r="E163" s="220">
        <f>CHI!E100</f>
        <v>1.5257841225499289</v>
      </c>
      <c r="F163" s="220">
        <f>CHI!F100</f>
        <v>1.3617526271263303</v>
      </c>
      <c r="G163" s="220">
        <f>CHI!G100</f>
        <v>1.4011875497328019</v>
      </c>
      <c r="H163" s="220">
        <f>CHI!H100</f>
        <v>1.3742416166597131</v>
      </c>
      <c r="I163" s="220">
        <f>CHI!I100</f>
        <v>1.3154811488854192</v>
      </c>
      <c r="J163" s="220">
        <f>CHI!J100</f>
        <v>1.551705755605775</v>
      </c>
      <c r="K163" s="220">
        <f>CHI!K100</f>
        <v>1.4102337425593974</v>
      </c>
      <c r="L163" s="220">
        <f>CHI!L100</f>
        <v>1.3828954882983717</v>
      </c>
      <c r="M163" s="220">
        <f>CHI!M100</f>
        <v>1.3666621621320687</v>
      </c>
      <c r="N163" s="220">
        <f>CHI!N100</f>
        <v>1.2227559538181358</v>
      </c>
      <c r="O163" s="220">
        <f>CHI!O100</f>
        <v>1.2682021593859061</v>
      </c>
      <c r="P163" s="220">
        <f>CHI!P100</f>
        <v>1.111923008237107</v>
      </c>
      <c r="Q163" s="220">
        <f>CHI!Q100</f>
        <v>1.14517397081245</v>
      </c>
      <c r="R163" s="220">
        <f>CHI!R100</f>
        <v>1.2731974617342616</v>
      </c>
      <c r="S163" s="220">
        <f>CHI!S100</f>
        <v>1.3339917846172018</v>
      </c>
      <c r="T163" s="220">
        <f>CHI!T100</f>
        <v>1.5150367010892145</v>
      </c>
      <c r="U163" s="220">
        <f>CHI!U100</f>
        <v>1.3139397406139766</v>
      </c>
      <c r="V163" s="220">
        <f>CHI!V100</f>
        <v>1.1738762083449645</v>
      </c>
      <c r="W163" s="220">
        <f>CHI!W100</f>
        <v>1.2816476229747762</v>
      </c>
    </row>
    <row r="164" spans="1:23" ht="12" customHeight="1" x14ac:dyDescent="0.25">
      <c r="A164" s="14" t="s">
        <v>89</v>
      </c>
      <c r="B164" s="219">
        <f>CHI!B101</f>
        <v>1.3663706915485441</v>
      </c>
      <c r="C164" s="219">
        <f>CHI!C101</f>
        <v>1.4204474026097258</v>
      </c>
      <c r="D164" s="219">
        <f>CHI!D101</f>
        <v>1.5173926465935528</v>
      </c>
      <c r="E164" s="219">
        <f>CHI!E101</f>
        <v>1.4841540638240907</v>
      </c>
      <c r="F164" s="219">
        <f>CHI!F101</f>
        <v>1.3047011541889242</v>
      </c>
      <c r="G164" s="219">
        <f>CHI!G101</f>
        <v>1.3356017770512556</v>
      </c>
      <c r="H164" s="219">
        <f>CHI!H101</f>
        <v>1.2999393543358519</v>
      </c>
      <c r="I164" s="219">
        <f>CHI!I101</f>
        <v>1.2420211491184265</v>
      </c>
      <c r="J164" s="219">
        <f>CHI!J101</f>
        <v>1.491179717068329</v>
      </c>
      <c r="K164" s="219">
        <f>CHI!K101</f>
        <v>1.3479084329499105</v>
      </c>
      <c r="L164" s="219">
        <f>CHI!L101</f>
        <v>1.3119695558411226</v>
      </c>
      <c r="M164" s="219">
        <f>CHI!M101</f>
        <v>1.3090945543020798</v>
      </c>
      <c r="N164" s="219">
        <f>CHI!N101</f>
        <v>1.1773698811137352</v>
      </c>
      <c r="O164" s="219">
        <f>CHI!O101</f>
        <v>1.2177350499137098</v>
      </c>
      <c r="P164" s="219">
        <f>CHI!P101</f>
        <v>1.0648055929336417</v>
      </c>
      <c r="Q164" s="219">
        <f>CHI!Q101</f>
        <v>1.1012604419224705</v>
      </c>
      <c r="R164" s="219">
        <f>CHI!R101</f>
        <v>1.2167662824931931</v>
      </c>
      <c r="S164" s="219">
        <f>CHI!S101</f>
        <v>1.2867699446479057</v>
      </c>
      <c r="T164" s="219">
        <f>CHI!T101</f>
        <v>1.4568968736848904</v>
      </c>
      <c r="U164" s="219">
        <f>CHI!U101</f>
        <v>1.2726828646186099</v>
      </c>
      <c r="V164" s="219">
        <f>CHI!V101</f>
        <v>1.1314065456740023</v>
      </c>
      <c r="W164" s="219">
        <f>CHI!W101</f>
        <v>1.2333618013473742</v>
      </c>
    </row>
    <row r="165" spans="1:23" ht="12" customHeight="1" x14ac:dyDescent="0.25">
      <c r="A165" s="14" t="s">
        <v>47</v>
      </c>
      <c r="B165" s="219">
        <f>CHI!B102</f>
        <v>1.322078908606672</v>
      </c>
      <c r="C165" s="219">
        <f>CHI!C102</f>
        <v>1.3797317993817728</v>
      </c>
      <c r="D165" s="219">
        <f>CHI!D102</f>
        <v>1.4776003126401493</v>
      </c>
      <c r="E165" s="219">
        <f>CHI!E102</f>
        <v>1.4434446238357734</v>
      </c>
      <c r="F165" s="219">
        <f>CHI!F102</f>
        <v>1.2757818219702362</v>
      </c>
      <c r="G165" s="219">
        <f>CHI!G102</f>
        <v>1.3030070019544662</v>
      </c>
      <c r="H165" s="219">
        <f>CHI!H102</f>
        <v>1.2708706574629249</v>
      </c>
      <c r="I165" s="219">
        <f>CHI!I102</f>
        <v>1.2161531681170257</v>
      </c>
      <c r="J165" s="219">
        <f>CHI!J102</f>
        <v>1.4931234621251208</v>
      </c>
      <c r="K165" s="219">
        <f>CHI!K102</f>
        <v>1.3506021786296063</v>
      </c>
      <c r="L165" s="219">
        <f>CHI!L102</f>
        <v>1.3158575884648722</v>
      </c>
      <c r="M165" s="219">
        <f>CHI!M102</f>
        <v>1.2983003933659958</v>
      </c>
      <c r="N165" s="219">
        <f>CHI!N102</f>
        <v>1.1666675421584507</v>
      </c>
      <c r="O165" s="219">
        <f>CHI!O102</f>
        <v>1.2076809158883735</v>
      </c>
      <c r="P165" s="219">
        <f>CHI!P102</f>
        <v>1.0609109244312624</v>
      </c>
      <c r="Q165" s="219">
        <f>CHI!Q102</f>
        <v>1.0959512215099922</v>
      </c>
      <c r="R165" s="219">
        <f>CHI!R102</f>
        <v>1.2125136970976345</v>
      </c>
      <c r="S165" s="219">
        <f>CHI!S102</f>
        <v>1.2887071152534721</v>
      </c>
      <c r="T165" s="219">
        <f>CHI!T102</f>
        <v>1.460431427974878</v>
      </c>
      <c r="U165" s="219">
        <f>CHI!U102</f>
        <v>1.26458111167261</v>
      </c>
      <c r="V165" s="219">
        <f>CHI!V102</f>
        <v>1.1211000887674909</v>
      </c>
      <c r="W165" s="219">
        <f>CHI!W102</f>
        <v>1.2255672109148867</v>
      </c>
    </row>
    <row r="166" spans="1:23" ht="12" customHeight="1" x14ac:dyDescent="0.25">
      <c r="A166" s="14" t="s">
        <v>48</v>
      </c>
      <c r="B166" s="219">
        <f>CHI!B103</f>
        <v>1.5458443441099352</v>
      </c>
      <c r="C166" s="219">
        <f>CHI!C103</f>
        <v>1.6043576516891032</v>
      </c>
      <c r="D166" s="219">
        <f>CHI!D103</f>
        <v>1.7226979650412144</v>
      </c>
      <c r="E166" s="219">
        <f>CHI!E103</f>
        <v>1.6978558317879358</v>
      </c>
      <c r="F166" s="219">
        <f>CHI!F103</f>
        <v>1.5439670832109142</v>
      </c>
      <c r="G166" s="219">
        <f>CHI!G103</f>
        <v>1.5765239705855101</v>
      </c>
      <c r="H166" s="219">
        <f>CHI!H103</f>
        <v>1.5406751058766823</v>
      </c>
      <c r="I166" s="219">
        <f>CHI!I103</f>
        <v>1.4785794592412618</v>
      </c>
      <c r="J166" s="219">
        <f>CHI!J103</f>
        <v>1.7310125368645908</v>
      </c>
      <c r="K166" s="219">
        <f>CHI!K103</f>
        <v>1.5921812365052028</v>
      </c>
      <c r="L166" s="219">
        <f>CHI!L103</f>
        <v>1.5552291471998294</v>
      </c>
      <c r="M166" s="219">
        <f>CHI!M103</f>
        <v>1.4779744617775368</v>
      </c>
      <c r="N166" s="219">
        <f>CHI!N103</f>
        <v>1.3097114355189667</v>
      </c>
      <c r="O166" s="219">
        <f>CHI!O103</f>
        <v>1.3653180255520925</v>
      </c>
      <c r="P166" s="219">
        <f>CHI!P103</f>
        <v>1.199887981698371</v>
      </c>
      <c r="Q166" s="219">
        <f>CHI!Q103</f>
        <v>1.2336551316979349</v>
      </c>
      <c r="R166" s="219">
        <f>CHI!R103</f>
        <v>1.3806285220403374</v>
      </c>
      <c r="S166" s="219">
        <f>CHI!S103</f>
        <v>1.4486846716186093</v>
      </c>
      <c r="T166" s="219">
        <f>CHI!T103</f>
        <v>1.6429473902457856</v>
      </c>
      <c r="U166" s="219">
        <f>CHI!U103</f>
        <v>1.4016010525409459</v>
      </c>
      <c r="V166" s="219">
        <f>CHI!V103</f>
        <v>1.2626901964760759</v>
      </c>
      <c r="W166" s="219">
        <f>CHI!W103</f>
        <v>1.3758616491775868</v>
      </c>
    </row>
    <row r="167" spans="1:23" ht="12" customHeight="1" x14ac:dyDescent="0.25">
      <c r="A167" s="13" t="s">
        <v>22</v>
      </c>
      <c r="B167" s="220">
        <f>NMM!B76</f>
        <v>4.3896552388086221</v>
      </c>
      <c r="C167" s="220">
        <f>NMM!C76</f>
        <v>4.3604023744650178</v>
      </c>
      <c r="D167" s="220">
        <f>NMM!D76</f>
        <v>4.1079587660827848</v>
      </c>
      <c r="E167" s="220">
        <f>NMM!E76</f>
        <v>4.4165947300802477</v>
      </c>
      <c r="F167" s="220">
        <f>NMM!F76</f>
        <v>4.6806982620458832</v>
      </c>
      <c r="G167" s="220">
        <f>NMM!G76</f>
        <v>4.0108897832817707</v>
      </c>
      <c r="H167" s="220">
        <f>NMM!H76</f>
        <v>4.4121373625956135</v>
      </c>
      <c r="I167" s="220">
        <f>NMM!I76</f>
        <v>4.3519345123990103</v>
      </c>
      <c r="J167" s="220">
        <f>NMM!J76</f>
        <v>4.4542978583042725</v>
      </c>
      <c r="K167" s="220">
        <f>NMM!K76</f>
        <v>5.0361556411214217</v>
      </c>
      <c r="L167" s="220">
        <f>NMM!L76</f>
        <v>6.4516861859697912</v>
      </c>
      <c r="M167" s="220">
        <f>NMM!M76</f>
        <v>6.9064555329634807</v>
      </c>
      <c r="N167" s="220">
        <f>NMM!N76</f>
        <v>6.8008631527058707</v>
      </c>
      <c r="O167" s="220">
        <f>NMM!O76</f>
        <v>6.8922206717557613</v>
      </c>
      <c r="P167" s="220">
        <f>NMM!P76</f>
        <v>6.7461344675253443</v>
      </c>
      <c r="Q167" s="220">
        <f>NMM!Q76</f>
        <v>6.6055805267920338</v>
      </c>
      <c r="R167" s="220">
        <f>NMM!R76</f>
        <v>6.0842026738083774</v>
      </c>
      <c r="S167" s="220">
        <f>NMM!S76</f>
        <v>5.6544835173632091</v>
      </c>
      <c r="T167" s="220">
        <f>NMM!T76</f>
        <v>5.7443477138879491</v>
      </c>
      <c r="U167" s="220">
        <f>NMM!U76</f>
        <v>5.9242686090964343</v>
      </c>
      <c r="V167" s="220">
        <f>NMM!V76</f>
        <v>5.4329583574816933</v>
      </c>
      <c r="W167" s="220">
        <f>NMM!W76</f>
        <v>5.2718718928241559</v>
      </c>
    </row>
    <row r="168" spans="1:23" ht="12" customHeight="1" x14ac:dyDescent="0.25">
      <c r="A168" s="14" t="s">
        <v>49</v>
      </c>
      <c r="B168" s="219">
        <f>NMM!B77</f>
        <v>5.0202078906511929</v>
      </c>
      <c r="C168" s="219">
        <f>NMM!C77</f>
        <v>4.9076182587413255</v>
      </c>
      <c r="D168" s="219">
        <f>NMM!D77</f>
        <v>6.5258901616211711</v>
      </c>
      <c r="E168" s="219">
        <f>NMM!E77</f>
        <v>7.0449370836645118</v>
      </c>
      <c r="F168" s="219">
        <f>NMM!F77</f>
        <v>7.5431995247426533</v>
      </c>
      <c r="G168" s="219">
        <f>NMM!G77</f>
        <v>6.8516477262315512</v>
      </c>
      <c r="H168" s="219">
        <f>NMM!H77</f>
        <v>7.8333939353115003</v>
      </c>
      <c r="I168" s="219">
        <f>NMM!I77</f>
        <v>7.6028359717296548</v>
      </c>
      <c r="J168" s="219">
        <f>NMM!J77</f>
        <v>7.6630138190980359</v>
      </c>
      <c r="K168" s="219">
        <f>NMM!K77</f>
        <v>6.9889343244233642</v>
      </c>
      <c r="L168" s="219">
        <f>NMM!L77</f>
        <v>10.695715479777521</v>
      </c>
      <c r="M168" s="219">
        <f>NMM!M77</f>
        <v>11.917654260744767</v>
      </c>
      <c r="N168" s="219">
        <f>NMM!N77</f>
        <v>11.137730600364131</v>
      </c>
      <c r="O168" s="219">
        <f>NMM!O77</f>
        <v>10.470203657123911</v>
      </c>
      <c r="P168" s="219">
        <f>NMM!P77</f>
        <v>9.9852462580352448</v>
      </c>
      <c r="Q168" s="219">
        <f>NMM!Q77</f>
        <v>9.6789563344692304</v>
      </c>
      <c r="R168" s="219">
        <f>NMM!R77</f>
        <v>8.0187775197378723</v>
      </c>
      <c r="S168" s="219">
        <f>NMM!S77</f>
        <v>8.3665338574428532</v>
      </c>
      <c r="T168" s="219">
        <f>NMM!T77</f>
        <v>10.11316386794093</v>
      </c>
      <c r="U168" s="219">
        <f>NMM!U77</f>
        <v>9.941169313701252</v>
      </c>
      <c r="V168" s="219">
        <f>NMM!V77</f>
        <v>9.9845718469879703</v>
      </c>
      <c r="W168" s="219">
        <f>NMM!W77</f>
        <v>9.523138069871516</v>
      </c>
    </row>
    <row r="169" spans="1:23" ht="12" customHeight="1" x14ac:dyDescent="0.25">
      <c r="A169" s="14" t="s">
        <v>50</v>
      </c>
      <c r="B169" s="219">
        <f>NMM!B78</f>
        <v>3.9488892410827101</v>
      </c>
      <c r="C169" s="219">
        <f>NMM!C78</f>
        <v>5.8275304174492248</v>
      </c>
      <c r="D169" s="219">
        <f>NMM!D78</f>
        <v>2.7847503852160633</v>
      </c>
      <c r="E169" s="219">
        <f>NMM!E78</f>
        <v>3.136309665072921</v>
      </c>
      <c r="F169" s="219">
        <f>NMM!F78</f>
        <v>3.2459977241265423</v>
      </c>
      <c r="G169" s="219">
        <f>NMM!G78</f>
        <v>2.7487047336037942</v>
      </c>
      <c r="H169" s="219">
        <f>NMM!H78</f>
        <v>2.9143003481916505</v>
      </c>
      <c r="I169" s="219">
        <f>NMM!I78</f>
        <v>2.920684831910314</v>
      </c>
      <c r="J169" s="219">
        <f>NMM!J78</f>
        <v>2.9767241086930176</v>
      </c>
      <c r="K169" s="219">
        <f>NMM!K78</f>
        <v>2.731050665390244</v>
      </c>
      <c r="L169" s="219">
        <f>NMM!L78</f>
        <v>3.1275546733979911</v>
      </c>
      <c r="M169" s="219">
        <f>NMM!M78</f>
        <v>3.2834402439021333</v>
      </c>
      <c r="N169" s="219">
        <f>NMM!N78</f>
        <v>3.218375555117539</v>
      </c>
      <c r="O169" s="219">
        <f>NMM!O78</f>
        <v>3.2111844222644459</v>
      </c>
      <c r="P169" s="219">
        <f>NMM!P78</f>
        <v>3.2530705112573206</v>
      </c>
      <c r="Q169" s="219">
        <f>NMM!Q78</f>
        <v>3.2528348936538398</v>
      </c>
      <c r="R169" s="219">
        <f>NMM!R78</f>
        <v>3.7030638208277722</v>
      </c>
      <c r="S169" s="219">
        <f>NMM!S78</f>
        <v>2.5030192500077226</v>
      </c>
      <c r="T169" s="219">
        <f>NMM!T78</f>
        <v>2.5579580149723156</v>
      </c>
      <c r="U169" s="219">
        <f>NMM!U78</f>
        <v>2.5238171176394939</v>
      </c>
      <c r="V169" s="219">
        <f>NMM!V78</f>
        <v>2.3546068371888498</v>
      </c>
      <c r="W169" s="219">
        <f>NMM!W78</f>
        <v>2.1395719257046935</v>
      </c>
    </row>
    <row r="170" spans="1:23" ht="12" customHeight="1" x14ac:dyDescent="0.25">
      <c r="A170" s="14" t="s">
        <v>58</v>
      </c>
      <c r="B170" s="219">
        <f>NMM!B79</f>
        <v>2.5870912737667258</v>
      </c>
      <c r="C170" s="219">
        <f>NMM!C79</f>
        <v>2.2430950282416493</v>
      </c>
      <c r="D170" s="219">
        <f>NMM!D79</f>
        <v>2.3775886530036265</v>
      </c>
      <c r="E170" s="219">
        <f>NMM!E79</f>
        <v>2.3845970804171714</v>
      </c>
      <c r="F170" s="219">
        <f>NMM!F79</f>
        <v>2.3134570818505735</v>
      </c>
      <c r="G170" s="219">
        <f>NMM!G79</f>
        <v>2.4863801364518925</v>
      </c>
      <c r="H170" s="219">
        <f>NMM!H79</f>
        <v>2.5094762267296011</v>
      </c>
      <c r="I170" s="219">
        <f>NMM!I79</f>
        <v>2.707825210776003</v>
      </c>
      <c r="J170" s="219">
        <f>NMM!J79</f>
        <v>2.6637877975971422</v>
      </c>
      <c r="K170" s="219">
        <f>NMM!K79</f>
        <v>2.2735368783265391</v>
      </c>
      <c r="L170" s="219">
        <f>NMM!L79</f>
        <v>2.642385227542579</v>
      </c>
      <c r="M170" s="219">
        <f>NMM!M79</f>
        <v>2.7349601036380569</v>
      </c>
      <c r="N170" s="219">
        <f>NMM!N79</f>
        <v>2.5826025752094002</v>
      </c>
      <c r="O170" s="219">
        <f>NMM!O79</f>
        <v>2.3459926509862536</v>
      </c>
      <c r="P170" s="219">
        <f>NMM!P79</f>
        <v>2.2471503209762602</v>
      </c>
      <c r="Q170" s="219">
        <f>NMM!Q79</f>
        <v>2.1699349279317284</v>
      </c>
      <c r="R170" s="219">
        <f>NMM!R79</f>
        <v>1.9706957966391969</v>
      </c>
      <c r="S170" s="219">
        <f>NMM!S79</f>
        <v>2.0588166001019723</v>
      </c>
      <c r="T170" s="219">
        <f>NMM!T79</f>
        <v>2.3190912450728254</v>
      </c>
      <c r="U170" s="219">
        <f>NMM!U79</f>
        <v>2.2471879233259084</v>
      </c>
      <c r="V170" s="219">
        <f>NMM!V79</f>
        <v>2.1802843526179538</v>
      </c>
      <c r="W170" s="219">
        <f>NMM!W79</f>
        <v>2.0022175599679555</v>
      </c>
    </row>
    <row r="171" spans="1:23" ht="12" customHeight="1" x14ac:dyDescent="0.25">
      <c r="A171" s="13" t="s">
        <v>23</v>
      </c>
      <c r="B171" s="220">
        <f>PPA!B74</f>
        <v>0.81753066553555509</v>
      </c>
      <c r="C171" s="220">
        <f>PPA!C74</f>
        <v>1.329496507156827</v>
      </c>
      <c r="D171" s="220">
        <f>PPA!D74</f>
        <v>1.1367894157903116</v>
      </c>
      <c r="E171" s="220">
        <f>PPA!E74</f>
        <v>1.2314615750312621</v>
      </c>
      <c r="F171" s="220">
        <f>PPA!F74</f>
        <v>1.1969758768469299</v>
      </c>
      <c r="G171" s="220">
        <f>PPA!G74</f>
        <v>1.263323480467631</v>
      </c>
      <c r="H171" s="220">
        <f>PPA!H74</f>
        <v>1.2999545560068964</v>
      </c>
      <c r="I171" s="220">
        <f>PPA!I74</f>
        <v>1.1280317538479956</v>
      </c>
      <c r="J171" s="220">
        <f>PPA!J74</f>
        <v>1.1717701125829436</v>
      </c>
      <c r="K171" s="220">
        <f>PPA!K74</f>
        <v>0.52965968730327495</v>
      </c>
      <c r="L171" s="220">
        <f>PPA!L74</f>
        <v>0.60707498541205251</v>
      </c>
      <c r="M171" s="220">
        <f>PPA!M74</f>
        <v>0.73209460230394496</v>
      </c>
      <c r="N171" s="220">
        <f>PPA!N74</f>
        <v>0.54352132612657034</v>
      </c>
      <c r="O171" s="220">
        <f>PPA!O74</f>
        <v>0.77488368512124917</v>
      </c>
      <c r="P171" s="220">
        <f>PPA!P74</f>
        <v>1.0609006744654559</v>
      </c>
      <c r="Q171" s="220">
        <f>PPA!Q74</f>
        <v>1.0707303113560782</v>
      </c>
      <c r="R171" s="220">
        <f>PPA!R74</f>
        <v>1.012783078550044</v>
      </c>
      <c r="S171" s="220">
        <f>PPA!S74</f>
        <v>1.1457340934351699</v>
      </c>
      <c r="T171" s="220">
        <f>PPA!T74</f>
        <v>1.1853729584625345</v>
      </c>
      <c r="U171" s="220">
        <f>PPA!U74</f>
        <v>1.0596247850315645</v>
      </c>
      <c r="V171" s="220">
        <f>PPA!V74</f>
        <v>0.96738721927088644</v>
      </c>
      <c r="W171" s="220">
        <f>PPA!W74</f>
        <v>1.0548873342737983</v>
      </c>
    </row>
    <row r="172" spans="1:23" ht="12" customHeight="1" x14ac:dyDescent="0.25">
      <c r="A172" s="14" t="s">
        <v>52</v>
      </c>
      <c r="B172" s="219" t="str">
        <f>PPA!B75</f>
        <v/>
      </c>
      <c r="C172" s="219" t="str">
        <f>PPA!C75</f>
        <v/>
      </c>
      <c r="D172" s="219" t="str">
        <f>PPA!D75</f>
        <v/>
      </c>
      <c r="E172" s="219" t="str">
        <f>PPA!E75</f>
        <v/>
      </c>
      <c r="F172" s="219" t="str">
        <f>PPA!F75</f>
        <v/>
      </c>
      <c r="G172" s="219" t="str">
        <f>PPA!G75</f>
        <v/>
      </c>
      <c r="H172" s="219" t="str">
        <f>PPA!H75</f>
        <v/>
      </c>
      <c r="I172" s="219" t="str">
        <f>PPA!I75</f>
        <v/>
      </c>
      <c r="J172" s="219" t="str">
        <f>PPA!J75</f>
        <v/>
      </c>
      <c r="K172" s="219" t="str">
        <f>PPA!K75</f>
        <v/>
      </c>
      <c r="L172" s="219" t="str">
        <f>PPA!L75</f>
        <v/>
      </c>
      <c r="M172" s="219" t="str">
        <f>PPA!M75</f>
        <v/>
      </c>
      <c r="N172" s="219" t="str">
        <f>PPA!N75</f>
        <v/>
      </c>
      <c r="O172" s="219" t="str">
        <f>PPA!O75</f>
        <v/>
      </c>
      <c r="P172" s="219" t="str">
        <f>PPA!P75</f>
        <v/>
      </c>
      <c r="Q172" s="219" t="str">
        <f>PPA!Q75</f>
        <v/>
      </c>
      <c r="R172" s="219" t="str">
        <f>PPA!R75</f>
        <v/>
      </c>
      <c r="S172" s="219" t="str">
        <f>PPA!S75</f>
        <v/>
      </c>
      <c r="T172" s="219" t="str">
        <f>PPA!T75</f>
        <v/>
      </c>
      <c r="U172" s="219" t="str">
        <f>PPA!U75</f>
        <v/>
      </c>
      <c r="V172" s="219" t="str">
        <f>PPA!V75</f>
        <v/>
      </c>
      <c r="W172" s="219" t="str">
        <f>PPA!W75</f>
        <v/>
      </c>
    </row>
    <row r="173" spans="1:23" ht="12" customHeight="1" x14ac:dyDescent="0.25">
      <c r="A173" s="14" t="s">
        <v>59</v>
      </c>
      <c r="B173" s="219">
        <f>PPA!B76</f>
        <v>0.950707279649324</v>
      </c>
      <c r="C173" s="219">
        <f>PPA!C76</f>
        <v>1.5875200713713562</v>
      </c>
      <c r="D173" s="219">
        <f>PPA!D76</f>
        <v>1.4223633548851502</v>
      </c>
      <c r="E173" s="219">
        <f>PPA!E76</f>
        <v>1.5622266084229217</v>
      </c>
      <c r="F173" s="219">
        <f>PPA!F76</f>
        <v>1.5520003977700887</v>
      </c>
      <c r="G173" s="219">
        <f>PPA!G76</f>
        <v>1.5900646486190015</v>
      </c>
      <c r="H173" s="219">
        <f>PPA!H76</f>
        <v>1.4661814588250273</v>
      </c>
      <c r="I173" s="219">
        <f>PPA!I76</f>
        <v>1.423237721881693</v>
      </c>
      <c r="J173" s="219">
        <f>PPA!J76</f>
        <v>1.5047032611081341</v>
      </c>
      <c r="K173" s="219">
        <f>PPA!K76</f>
        <v>0.63513236415097396</v>
      </c>
      <c r="L173" s="219">
        <f>PPA!L76</f>
        <v>0.56474838379280967</v>
      </c>
      <c r="M173" s="219">
        <f>PPA!M76</f>
        <v>0.81149697866976289</v>
      </c>
      <c r="N173" s="219">
        <f>PPA!N76</f>
        <v>0.6673902547808066</v>
      </c>
      <c r="O173" s="219">
        <f>PPA!O76</f>
        <v>0.88876250386423195</v>
      </c>
      <c r="P173" s="219">
        <f>PPA!P76</f>
        <v>1.2236551354249336</v>
      </c>
      <c r="Q173" s="219">
        <f>PPA!Q76</f>
        <v>1.1506505244586447</v>
      </c>
      <c r="R173" s="219">
        <f>PPA!R76</f>
        <v>1.5440372973581369</v>
      </c>
      <c r="S173" s="219">
        <f>PPA!S76</f>
        <v>1.6261010728761203</v>
      </c>
      <c r="T173" s="219">
        <f>PPA!T76</f>
        <v>1.7452204340825785</v>
      </c>
      <c r="U173" s="219">
        <f>PPA!U76</f>
        <v>1.338749949944894</v>
      </c>
      <c r="V173" s="219">
        <f>PPA!V76</f>
        <v>1.4735931507187772</v>
      </c>
      <c r="W173" s="219">
        <f>PPA!W76</f>
        <v>1.3294566144547673</v>
      </c>
    </row>
    <row r="174" spans="1:23" ht="12" customHeight="1" x14ac:dyDescent="0.25">
      <c r="A174" s="14" t="s">
        <v>60</v>
      </c>
      <c r="B174" s="219">
        <f>PPA!B77</f>
        <v>0.67831826920317972</v>
      </c>
      <c r="C174" s="219">
        <f>PPA!C77</f>
        <v>0.92414748092741339</v>
      </c>
      <c r="D174" s="219">
        <f>PPA!D77</f>
        <v>0.61639011780189179</v>
      </c>
      <c r="E174" s="219">
        <f>PPA!E77</f>
        <v>0.63434419904653749</v>
      </c>
      <c r="F174" s="219">
        <f>PPA!F77</f>
        <v>0.53385454634754692</v>
      </c>
      <c r="G174" s="219">
        <f>PPA!G77</f>
        <v>0.67767911175396334</v>
      </c>
      <c r="H174" s="219">
        <f>PPA!H77</f>
        <v>0.9847084562598164</v>
      </c>
      <c r="I174" s="219">
        <f>PPA!I77</f>
        <v>0.42188292309756509</v>
      </c>
      <c r="J174" s="219">
        <f>PPA!J77</f>
        <v>0.47312111436232324</v>
      </c>
      <c r="K174" s="219">
        <f>PPA!K77</f>
        <v>0.25550523327784985</v>
      </c>
      <c r="L174" s="219">
        <f>PPA!L77</f>
        <v>0.70437526001483552</v>
      </c>
      <c r="M174" s="219">
        <f>PPA!M77</f>
        <v>0.12008237365674727</v>
      </c>
      <c r="N174" s="219">
        <f>PPA!N77</f>
        <v>0.25877177592100142</v>
      </c>
      <c r="O174" s="219">
        <f>PPA!O77</f>
        <v>0.5035697868526674</v>
      </c>
      <c r="P174" s="219">
        <f>PPA!P77</f>
        <v>2.6514986390245288E-2</v>
      </c>
      <c r="Q174" s="219">
        <f>PPA!Q77</f>
        <v>2.2443525186342732E-2</v>
      </c>
      <c r="R174" s="219">
        <f>PPA!R77</f>
        <v>0.58885328302398743</v>
      </c>
      <c r="S174" s="219">
        <f>PPA!S77</f>
        <v>0.80104520234201826</v>
      </c>
      <c r="T174" s="219">
        <f>PPA!T77</f>
        <v>0.32012906293308302</v>
      </c>
      <c r="U174" s="219">
        <f>PPA!U77</f>
        <v>8.9002338774272147E-2</v>
      </c>
      <c r="V174" s="219">
        <f>PPA!V77</f>
        <v>0.38063152534594502</v>
      </c>
      <c r="W174" s="219">
        <f>PPA!W77</f>
        <v>0.100107400765807</v>
      </c>
    </row>
    <row r="175" spans="1:23" ht="12" customHeight="1" x14ac:dyDescent="0.25">
      <c r="A175" s="15" t="s">
        <v>61</v>
      </c>
      <c r="B175" s="223">
        <f>FBT!B$38</f>
        <v>2.0348745797005452</v>
      </c>
      <c r="C175" s="223">
        <f>FBT!C$38</f>
        <v>1.8008820416614573</v>
      </c>
      <c r="D175" s="223">
        <f>FBT!D$38</f>
        <v>1.8110340949245571</v>
      </c>
      <c r="E175" s="223">
        <f>FBT!E$38</f>
        <v>1.7487206971166591</v>
      </c>
      <c r="F175" s="223">
        <f>FBT!F$38</f>
        <v>1.7050026394800168</v>
      </c>
      <c r="G175" s="223">
        <f>FBT!G$38</f>
        <v>1.6400678070915429</v>
      </c>
      <c r="H175" s="223">
        <f>FBT!H$38</f>
        <v>1.7208993011865965</v>
      </c>
      <c r="I175" s="223">
        <f>FBT!I$38</f>
        <v>1.6002113146068828</v>
      </c>
      <c r="J175" s="223">
        <f>FBT!J$38</f>
        <v>1.5710289323057547</v>
      </c>
      <c r="K175" s="223">
        <f>FBT!K$38</f>
        <v>1.6071671466123485</v>
      </c>
      <c r="L175" s="223">
        <f>FBT!L$38</f>
        <v>1.6155988654228184</v>
      </c>
      <c r="M175" s="223">
        <f>FBT!M$38</f>
        <v>1.4962827604002709</v>
      </c>
      <c r="N175" s="223">
        <f>FBT!N$38</f>
        <v>1.5035279247741915</v>
      </c>
      <c r="O175" s="223">
        <f>FBT!O$38</f>
        <v>1.4176278443174894</v>
      </c>
      <c r="P175" s="223">
        <f>FBT!P$38</f>
        <v>1.4174581045458585</v>
      </c>
      <c r="Q175" s="223">
        <f>FBT!Q$38</f>
        <v>1.4189411471467228</v>
      </c>
      <c r="R175" s="223">
        <f>FBT!R$38</f>
        <v>1.3398414382477306</v>
      </c>
      <c r="S175" s="223">
        <f>FBT!S$38</f>
        <v>1.2522036749835572</v>
      </c>
      <c r="T175" s="223">
        <f>FBT!T$38</f>
        <v>1.2105748579106776</v>
      </c>
      <c r="U175" s="223">
        <f>FBT!U$38</f>
        <v>1.1657837093629457</v>
      </c>
      <c r="V175" s="223">
        <f>FBT!V$38</f>
        <v>1.1220028264261961</v>
      </c>
      <c r="W175" s="223">
        <f>FBT!W$38</f>
        <v>1.2163500813415258</v>
      </c>
    </row>
    <row r="176" spans="1:23" ht="12" customHeight="1" x14ac:dyDescent="0.25">
      <c r="A176" s="12" t="s">
        <v>62</v>
      </c>
      <c r="B176" s="219">
        <f>TRE!B$38</f>
        <v>1.1585919977161503</v>
      </c>
      <c r="C176" s="219">
        <f>TRE!C$38</f>
        <v>1.1591333144627858</v>
      </c>
      <c r="D176" s="219">
        <f>TRE!D$38</f>
        <v>1.1489462342547132</v>
      </c>
      <c r="E176" s="219">
        <f>TRE!E$38</f>
        <v>1.257076826384649</v>
      </c>
      <c r="F176" s="219">
        <f>TRE!F$38</f>
        <v>1.0953972425448681</v>
      </c>
      <c r="G176" s="219">
        <f>TRE!G$38</f>
        <v>1.2604988845493756</v>
      </c>
      <c r="H176" s="219">
        <f>TRE!H$38</f>
        <v>1.4205926901784718</v>
      </c>
      <c r="I176" s="219">
        <f>TRE!I$38</f>
        <v>1.1104095965502701</v>
      </c>
      <c r="J176" s="219">
        <f>TRE!J$38</f>
        <v>1.1599433197119537</v>
      </c>
      <c r="K176" s="219">
        <f>TRE!K$38</f>
        <v>1.2838615055948366</v>
      </c>
      <c r="L176" s="219">
        <f>TRE!L$38</f>
        <v>1.3914475677840992</v>
      </c>
      <c r="M176" s="219">
        <f>TRE!M$38</f>
        <v>0.98076614148408947</v>
      </c>
      <c r="N176" s="219">
        <f>TRE!N$38</f>
        <v>1.266205412917031</v>
      </c>
      <c r="O176" s="219">
        <f>TRE!O$38</f>
        <v>0.77439569835607158</v>
      </c>
      <c r="P176" s="219">
        <f>TRE!P$38</f>
        <v>0.92216766046678633</v>
      </c>
      <c r="Q176" s="219">
        <f>TRE!Q$38</f>
        <v>0.35636886621606995</v>
      </c>
      <c r="R176" s="219">
        <f>TRE!R$38</f>
        <v>0.37140478331570043</v>
      </c>
      <c r="S176" s="219">
        <f>TRE!S$38</f>
        <v>0.63956910698977898</v>
      </c>
      <c r="T176" s="219">
        <f>TRE!T$38</f>
        <v>0.74626111140758655</v>
      </c>
      <c r="U176" s="219">
        <f>TRE!U$38</f>
        <v>0.95720957773779447</v>
      </c>
      <c r="V176" s="219">
        <f>TRE!V$38</f>
        <v>0.76523450713123431</v>
      </c>
      <c r="W176" s="219">
        <f>TRE!W$38</f>
        <v>0.89080474351298788</v>
      </c>
    </row>
    <row r="177" spans="1:23" ht="12" customHeight="1" x14ac:dyDescent="0.25">
      <c r="A177" s="12" t="s">
        <v>63</v>
      </c>
      <c r="B177" s="219">
        <f>MAE!B$38</f>
        <v>0.57912255945364399</v>
      </c>
      <c r="C177" s="219">
        <f>MAE!C$38</f>
        <v>0.66346692970541465</v>
      </c>
      <c r="D177" s="219">
        <f>MAE!D$38</f>
        <v>0.61705798006368107</v>
      </c>
      <c r="E177" s="219">
        <f>MAE!E$38</f>
        <v>0.68413469974391206</v>
      </c>
      <c r="F177" s="219">
        <f>MAE!F$38</f>
        <v>0.76252530573667121</v>
      </c>
      <c r="G177" s="219">
        <f>MAE!G$38</f>
        <v>0.71183145115942403</v>
      </c>
      <c r="H177" s="219">
        <f>MAE!H$38</f>
        <v>0.90792710191132497</v>
      </c>
      <c r="I177" s="219">
        <f>MAE!I$38</f>
        <v>0.97246809745675489</v>
      </c>
      <c r="J177" s="219">
        <f>MAE!J$38</f>
        <v>0.85652815729086773</v>
      </c>
      <c r="K177" s="219">
        <f>MAE!K$38</f>
        <v>0.9522616258312</v>
      </c>
      <c r="L177" s="219">
        <f>MAE!L$38</f>
        <v>1.0432884288242366</v>
      </c>
      <c r="M177" s="219">
        <f>MAE!M$38</f>
        <v>0.93339765369298411</v>
      </c>
      <c r="N177" s="219">
        <f>MAE!N$38</f>
        <v>0.72605970494438876</v>
      </c>
      <c r="O177" s="219">
        <f>MAE!O$38</f>
        <v>0.70915151208886462</v>
      </c>
      <c r="P177" s="219">
        <f>MAE!P$38</f>
        <v>0.79239072664127597</v>
      </c>
      <c r="Q177" s="219">
        <f>MAE!Q$38</f>
        <v>0.77980411029618801</v>
      </c>
      <c r="R177" s="219">
        <f>MAE!R$38</f>
        <v>0.81838556250057093</v>
      </c>
      <c r="S177" s="219">
        <f>MAE!S$38</f>
        <v>0.86419592030884795</v>
      </c>
      <c r="T177" s="219">
        <f>MAE!T$38</f>
        <v>0.82731041377507553</v>
      </c>
      <c r="U177" s="219">
        <f>MAE!U$38</f>
        <v>0.76362182638359821</v>
      </c>
      <c r="V177" s="219">
        <f>MAE!V$38</f>
        <v>0.69907117915855554</v>
      </c>
      <c r="W177" s="219">
        <f>MAE!W$38</f>
        <v>0.75972856943062006</v>
      </c>
    </row>
    <row r="178" spans="1:23" ht="12" customHeight="1" x14ac:dyDescent="0.25">
      <c r="A178" s="12" t="s">
        <v>64</v>
      </c>
      <c r="B178" s="219">
        <f>TEL!B$38</f>
        <v>1.4166631473332583</v>
      </c>
      <c r="C178" s="219">
        <f>TEL!C$38</f>
        <v>1.3695665506035963</v>
      </c>
      <c r="D178" s="219">
        <f>TEL!D$38</f>
        <v>1.3715457353195191</v>
      </c>
      <c r="E178" s="219">
        <f>TEL!E$38</f>
        <v>1.3319427265924919</v>
      </c>
      <c r="F178" s="219">
        <f>TEL!F$38</f>
        <v>1.3763106320264911</v>
      </c>
      <c r="G178" s="219">
        <f>TEL!G$38</f>
        <v>1.352455090350158</v>
      </c>
      <c r="H178" s="219">
        <f>TEL!H$38</f>
        <v>1.1394878020803583</v>
      </c>
      <c r="I178" s="219">
        <f>TEL!I$38</f>
        <v>1.0276677483924337</v>
      </c>
      <c r="J178" s="219">
        <f>TEL!J$38</f>
        <v>1.1482312717499932</v>
      </c>
      <c r="K178" s="219">
        <f>TEL!K$38</f>
        <v>1.2997667322493385</v>
      </c>
      <c r="L178" s="219">
        <f>TEL!L$38</f>
        <v>1.4025945188807125</v>
      </c>
      <c r="M178" s="219">
        <f>TEL!M$38</f>
        <v>1.6089367004410027</v>
      </c>
      <c r="N178" s="219">
        <f>TEL!N$38</f>
        <v>1.7094166832610684</v>
      </c>
      <c r="O178" s="219">
        <f>TEL!O$38</f>
        <v>1.5884579029988675</v>
      </c>
      <c r="P178" s="219">
        <f>TEL!P$38</f>
        <v>1.4147394108749316</v>
      </c>
      <c r="Q178" s="219">
        <f>TEL!Q$38</f>
        <v>1.5295222305518161</v>
      </c>
      <c r="R178" s="219">
        <f>TEL!R$38</f>
        <v>1.3323881408225746</v>
      </c>
      <c r="S178" s="219">
        <f>TEL!S$38</f>
        <v>1.3761605691241288</v>
      </c>
      <c r="T178" s="219">
        <f>TEL!T$38</f>
        <v>1.3328549731604715</v>
      </c>
      <c r="U178" s="219">
        <f>TEL!U$38</f>
        <v>1.3487392929923667</v>
      </c>
      <c r="V178" s="219">
        <f>TEL!V$38</f>
        <v>1.3592378623122163</v>
      </c>
      <c r="W178" s="219">
        <f>TEL!W$38</f>
        <v>1.4120896456137397</v>
      </c>
    </row>
    <row r="179" spans="1:23" ht="12" customHeight="1" x14ac:dyDescent="0.25">
      <c r="A179" s="12" t="s">
        <v>65</v>
      </c>
      <c r="B179" s="219">
        <f>WWP!B$38</f>
        <v>0.79107056187242564</v>
      </c>
      <c r="C179" s="219">
        <f>WWP!C$38</f>
        <v>0.55016457812816844</v>
      </c>
      <c r="D179" s="219">
        <f>WWP!D$38</f>
        <v>0.58858935188483075</v>
      </c>
      <c r="E179" s="219">
        <f>WWP!E$38</f>
        <v>0.61449194949983643</v>
      </c>
      <c r="F179" s="219">
        <f>WWP!F$38</f>
        <v>0.48035030664675271</v>
      </c>
      <c r="G179" s="219">
        <f>WWP!G$38</f>
        <v>0.44617847926152471</v>
      </c>
      <c r="H179" s="219">
        <f>WWP!H$38</f>
        <v>0.39002685957484096</v>
      </c>
      <c r="I179" s="219">
        <f>WWP!I$38</f>
        <v>0.498685561563325</v>
      </c>
      <c r="J179" s="219">
        <f>WWP!J$38</f>
        <v>0.48936906878400088</v>
      </c>
      <c r="K179" s="219">
        <f>WWP!K$38</f>
        <v>0.30145953715612872</v>
      </c>
      <c r="L179" s="219">
        <f>WWP!L$38</f>
        <v>0.34157525329248711</v>
      </c>
      <c r="M179" s="219">
        <f>WWP!M$38</f>
        <v>0.30775964422981417</v>
      </c>
      <c r="N179" s="219">
        <f>WWP!N$38</f>
        <v>0.23447619722848653</v>
      </c>
      <c r="O179" s="219">
        <f>WWP!O$38</f>
        <v>0.16622764043937596</v>
      </c>
      <c r="P179" s="219">
        <f>WWP!P$38</f>
        <v>0.14526907836081399</v>
      </c>
      <c r="Q179" s="219">
        <f>WWP!Q$38</f>
        <v>0.12489037937296044</v>
      </c>
      <c r="R179" s="219">
        <f>WWP!R$38</f>
        <v>0.13850759610413615</v>
      </c>
      <c r="S179" s="219">
        <f>WWP!S$38</f>
        <v>0.14715196018615284</v>
      </c>
      <c r="T179" s="219">
        <f>WWP!T$38</f>
        <v>0.15677250740439494</v>
      </c>
      <c r="U179" s="219">
        <f>WWP!U$38</f>
        <v>0.11700740008044147</v>
      </c>
      <c r="V179" s="219">
        <f>WWP!V$38</f>
        <v>0.10478588783717567</v>
      </c>
      <c r="W179" s="219">
        <f>WWP!W$38</f>
        <v>0.11639955672705692</v>
      </c>
    </row>
    <row r="180" spans="1:23" ht="12" customHeight="1" x14ac:dyDescent="0.25">
      <c r="A180" s="16" t="s">
        <v>66</v>
      </c>
      <c r="B180" s="224">
        <f>OIS!B$38</f>
        <v>1.4816798190075107</v>
      </c>
      <c r="C180" s="224">
        <f>OIS!C$38</f>
        <v>1.3977727722449698</v>
      </c>
      <c r="D180" s="224">
        <f>OIS!D$38</f>
        <v>1.4811290205865011</v>
      </c>
      <c r="E180" s="224">
        <f>OIS!E$38</f>
        <v>1.3391556202697337</v>
      </c>
      <c r="F180" s="224">
        <f>OIS!F$38</f>
        <v>1.3061509253634609</v>
      </c>
      <c r="G180" s="224">
        <f>OIS!G$38</f>
        <v>1.2440806198533105</v>
      </c>
      <c r="H180" s="224">
        <f>OIS!H$38</f>
        <v>1.3576531444616569</v>
      </c>
      <c r="I180" s="224">
        <f>OIS!I$38</f>
        <v>1.6742941201484771</v>
      </c>
      <c r="J180" s="224">
        <f>OIS!J$38</f>
        <v>1.6275642176309932</v>
      </c>
      <c r="K180" s="224">
        <f>OIS!K$38</f>
        <v>1.7674533124444123</v>
      </c>
      <c r="L180" s="224">
        <f>OIS!L$38</f>
        <v>1.6671277693303521</v>
      </c>
      <c r="M180" s="224">
        <f>OIS!M$38</f>
        <v>1.9851685352464383</v>
      </c>
      <c r="N180" s="224">
        <f>OIS!N$38</f>
        <v>1.990834602211349</v>
      </c>
      <c r="O180" s="224">
        <f>OIS!O$38</f>
        <v>1.9180109655220878</v>
      </c>
      <c r="P180" s="224">
        <f>OIS!P$38</f>
        <v>1.8410471155697503</v>
      </c>
      <c r="Q180" s="224">
        <f>OIS!Q$38</f>
        <v>1.7745558457533201</v>
      </c>
      <c r="R180" s="224">
        <f>OIS!R$38</f>
        <v>1.7147612503798961</v>
      </c>
      <c r="S180" s="224">
        <f>OIS!S$38</f>
        <v>1.6374610407094461</v>
      </c>
      <c r="T180" s="224">
        <f>OIS!T$38</f>
        <v>0.92542797599865101</v>
      </c>
      <c r="U180" s="224">
        <f>OIS!U$38</f>
        <v>1.1420270371684644</v>
      </c>
      <c r="V180" s="224">
        <f>OIS!V$38</f>
        <v>1.4562350815016856</v>
      </c>
      <c r="W180" s="224">
        <f>OIS!W$38</f>
        <v>1.4354440732487117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LV: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576.54488392013809</v>
      </c>
      <c r="C5" s="225">
        <f t="shared" si="0"/>
        <v>612.78503869211295</v>
      </c>
      <c r="D5" s="225">
        <f t="shared" si="0"/>
        <v>621.91719690380592</v>
      </c>
      <c r="E5" s="225">
        <f t="shared" si="0"/>
        <v>626.38245915670052</v>
      </c>
      <c r="F5" s="225">
        <f t="shared" si="0"/>
        <v>667.15657781497782</v>
      </c>
      <c r="G5" s="225">
        <f t="shared" si="0"/>
        <v>698.62674118539132</v>
      </c>
      <c r="H5" s="225">
        <f t="shared" si="0"/>
        <v>741.13104041172653</v>
      </c>
      <c r="I5" s="225">
        <f t="shared" si="0"/>
        <v>722.77506448770919</v>
      </c>
      <c r="J5" s="225">
        <f t="shared" si="0"/>
        <v>679.17592433301729</v>
      </c>
      <c r="K5" s="225">
        <f t="shared" si="0"/>
        <v>651.71547721369507</v>
      </c>
      <c r="L5" s="225">
        <f t="shared" si="0"/>
        <v>773.84711951810209</v>
      </c>
      <c r="M5" s="225">
        <f t="shared" si="0"/>
        <v>747.75494410968156</v>
      </c>
      <c r="N5" s="225">
        <f t="shared" si="0"/>
        <v>827.43542562305834</v>
      </c>
      <c r="O5" s="225">
        <f t="shared" si="0"/>
        <v>767.6429922601269</v>
      </c>
      <c r="P5" s="225">
        <f t="shared" si="0"/>
        <v>791.15864144370312</v>
      </c>
      <c r="Q5" s="225">
        <f t="shared" si="0"/>
        <v>787.77996560545978</v>
      </c>
      <c r="R5" s="225">
        <f t="shared" si="0"/>
        <v>748.95356835674886</v>
      </c>
      <c r="S5" s="225">
        <f t="shared" si="0"/>
        <v>793.35614789204794</v>
      </c>
      <c r="T5" s="225">
        <f t="shared" si="0"/>
        <v>897.8922613918869</v>
      </c>
      <c r="U5" s="225">
        <f t="shared" si="0"/>
        <v>852.75838349045114</v>
      </c>
      <c r="V5" s="225">
        <f t="shared" si="0"/>
        <v>870.92330180509612</v>
      </c>
      <c r="W5" s="225">
        <f t="shared" si="0"/>
        <v>894.1620808250882</v>
      </c>
    </row>
    <row r="6" spans="1:23" ht="12" customHeight="1" x14ac:dyDescent="0.25">
      <c r="A6" s="202" t="s">
        <v>92</v>
      </c>
      <c r="B6" s="226">
        <v>5.8810533731217953</v>
      </c>
      <c r="C6" s="226">
        <v>6.2752402178204125</v>
      </c>
      <c r="D6" s="226">
        <v>6.3235542239202545</v>
      </c>
      <c r="E6" s="226">
        <v>6.7272010598792571</v>
      </c>
      <c r="F6" s="226">
        <v>6.7650784445760097</v>
      </c>
      <c r="G6" s="226">
        <v>6.8795906593285396</v>
      </c>
      <c r="H6" s="226">
        <v>7.2402565430181882</v>
      </c>
      <c r="I6" s="226">
        <v>7.3148691878173535</v>
      </c>
      <c r="J6" s="226">
        <v>6.8894643239174815</v>
      </c>
      <c r="K6" s="226">
        <v>5.8076842756788851</v>
      </c>
      <c r="L6" s="226">
        <v>6.2851675949670192</v>
      </c>
      <c r="M6" s="226">
        <v>6.2840768411488526</v>
      </c>
      <c r="N6" s="226">
        <v>6.4491593097107049</v>
      </c>
      <c r="O6" s="226">
        <v>6.6697585496556107</v>
      </c>
      <c r="P6" s="226">
        <v>6.5412818350445523</v>
      </c>
      <c r="Q6" s="226">
        <v>6.4249191011893974</v>
      </c>
      <c r="R6" s="226">
        <v>6.3268465645032324</v>
      </c>
      <c r="S6" s="226">
        <v>6.8164106790407999</v>
      </c>
      <c r="T6" s="226">
        <v>7.3164560306235824</v>
      </c>
      <c r="U6" s="226">
        <v>7.2426423709823284</v>
      </c>
      <c r="V6" s="226">
        <v>7.3435307368030962</v>
      </c>
      <c r="W6" s="226">
        <v>7.4385362963864647</v>
      </c>
    </row>
    <row r="7" spans="1:23" ht="12" customHeight="1" x14ac:dyDescent="0.25">
      <c r="A7" s="202" t="s">
        <v>93</v>
      </c>
      <c r="B7" s="226">
        <v>6.4415180995077161</v>
      </c>
      <c r="C7" s="226">
        <v>6.9694645521608782</v>
      </c>
      <c r="D7" s="226">
        <v>7.0376436839830516</v>
      </c>
      <c r="E7" s="226">
        <v>7.4139170343759737</v>
      </c>
      <c r="F7" s="226">
        <v>7.3253463626749644</v>
      </c>
      <c r="G7" s="226">
        <v>7.536384932734757</v>
      </c>
      <c r="H7" s="226">
        <v>7.8609786980385215</v>
      </c>
      <c r="I7" s="226">
        <v>7.7726964636829408</v>
      </c>
      <c r="J7" s="226">
        <v>7.3340259629583642</v>
      </c>
      <c r="K7" s="226">
        <v>6.1985306636772055</v>
      </c>
      <c r="L7" s="226">
        <v>6.7618635001569407</v>
      </c>
      <c r="M7" s="226">
        <v>6.9360618425985825</v>
      </c>
      <c r="N7" s="226">
        <v>7.0823820084903408</v>
      </c>
      <c r="O7" s="226">
        <v>7.4103697716690888</v>
      </c>
      <c r="P7" s="226">
        <v>7.1030194777293394</v>
      </c>
      <c r="Q7" s="226">
        <v>7.0569103237348454</v>
      </c>
      <c r="R7" s="226">
        <v>6.9556996673718032</v>
      </c>
      <c r="S7" s="226">
        <v>7.4392597466139261</v>
      </c>
      <c r="T7" s="226">
        <v>7.9904365294713209</v>
      </c>
      <c r="U7" s="226">
        <v>7.8020195514254649</v>
      </c>
      <c r="V7" s="226">
        <v>7.976681555735496</v>
      </c>
      <c r="W7" s="226">
        <v>8.3018507922497857</v>
      </c>
    </row>
    <row r="8" spans="1:23" ht="12" customHeight="1" x14ac:dyDescent="0.25">
      <c r="A8" s="202" t="s">
        <v>94</v>
      </c>
      <c r="B8" s="226">
        <v>12.186914408929884</v>
      </c>
      <c r="C8" s="226">
        <v>13.148846753346207</v>
      </c>
      <c r="D8" s="226">
        <v>12.941831908849791</v>
      </c>
      <c r="E8" s="226">
        <v>13.526360508188619</v>
      </c>
      <c r="F8" s="226">
        <v>13.8030101851322</v>
      </c>
      <c r="G8" s="226">
        <v>14.709740744617289</v>
      </c>
      <c r="H8" s="226">
        <v>15.511613063432776</v>
      </c>
      <c r="I8" s="226">
        <v>15.439817140346737</v>
      </c>
      <c r="J8" s="226">
        <v>14.765459603847145</v>
      </c>
      <c r="K8" s="226">
        <v>13.696725265140397</v>
      </c>
      <c r="L8" s="226">
        <v>14.445583183799151</v>
      </c>
      <c r="M8" s="226">
        <v>14.580432156416277</v>
      </c>
      <c r="N8" s="226">
        <v>16.879247992194987</v>
      </c>
      <c r="O8" s="226">
        <v>15.805072974925332</v>
      </c>
      <c r="P8" s="226">
        <v>14.439758040198457</v>
      </c>
      <c r="Q8" s="226">
        <v>14.80697390113041</v>
      </c>
      <c r="R8" s="226">
        <v>14.739788072039875</v>
      </c>
      <c r="S8" s="226">
        <v>15.550307388753289</v>
      </c>
      <c r="T8" s="226">
        <v>16.001248373478436</v>
      </c>
      <c r="U8" s="226">
        <v>15.875384494379347</v>
      </c>
      <c r="V8" s="226">
        <v>16.16832932369541</v>
      </c>
      <c r="W8" s="226">
        <v>16.881966208499254</v>
      </c>
    </row>
    <row r="9" spans="1:23" ht="12" customHeight="1" x14ac:dyDescent="0.25">
      <c r="A9" s="202" t="s">
        <v>95</v>
      </c>
      <c r="B9" s="226">
        <v>15.622309523896899</v>
      </c>
      <c r="C9" s="226">
        <v>16.966996653272552</v>
      </c>
      <c r="D9" s="226">
        <v>16.671840428463195</v>
      </c>
      <c r="E9" s="226">
        <v>17.874375780883568</v>
      </c>
      <c r="F9" s="226">
        <v>18.678600473105448</v>
      </c>
      <c r="G9" s="226">
        <v>19.614728151958772</v>
      </c>
      <c r="H9" s="226">
        <v>21.027300512428507</v>
      </c>
      <c r="I9" s="226">
        <v>20.988916889196286</v>
      </c>
      <c r="J9" s="226">
        <v>19.933073511756163</v>
      </c>
      <c r="K9" s="226">
        <v>19.977678546343014</v>
      </c>
      <c r="L9" s="226">
        <v>21.080163620349396</v>
      </c>
      <c r="M9" s="226">
        <v>21.768874031875679</v>
      </c>
      <c r="N9" s="226">
        <v>23.317887384994155</v>
      </c>
      <c r="O9" s="226">
        <v>25.392706908700987</v>
      </c>
      <c r="P9" s="226">
        <v>26.145752208739971</v>
      </c>
      <c r="Q9" s="226">
        <v>27.182513117847478</v>
      </c>
      <c r="R9" s="226">
        <v>27.559891610229577</v>
      </c>
      <c r="S9" s="226">
        <v>28.75826653906423</v>
      </c>
      <c r="T9" s="226">
        <v>30.375062551381586</v>
      </c>
      <c r="U9" s="226">
        <v>30.646755050140666</v>
      </c>
      <c r="V9" s="226">
        <v>32.024297692409554</v>
      </c>
      <c r="W9" s="226">
        <v>33.247568532568849</v>
      </c>
    </row>
    <row r="10" spans="1:23" ht="12" customHeight="1" x14ac:dyDescent="0.25">
      <c r="A10" s="36" t="s">
        <v>96</v>
      </c>
      <c r="B10" s="227">
        <f t="shared" ref="B10:W10" si="1">SUM(B11:B15)</f>
        <v>13.10272619471292</v>
      </c>
      <c r="C10" s="227">
        <f t="shared" si="1"/>
        <v>14.03296434772335</v>
      </c>
      <c r="D10" s="227">
        <f t="shared" si="1"/>
        <v>14.005211450920143</v>
      </c>
      <c r="E10" s="227">
        <f t="shared" si="1"/>
        <v>14.044681216396809</v>
      </c>
      <c r="F10" s="227">
        <f t="shared" si="1"/>
        <v>14.421419607113585</v>
      </c>
      <c r="G10" s="227">
        <f t="shared" si="1"/>
        <v>14.09962606221853</v>
      </c>
      <c r="H10" s="227">
        <f t="shared" si="1"/>
        <v>14.352664402359277</v>
      </c>
      <c r="I10" s="227">
        <f t="shared" si="1"/>
        <v>12.559405171336691</v>
      </c>
      <c r="J10" s="227">
        <f t="shared" si="1"/>
        <v>11.667512713014485</v>
      </c>
      <c r="K10" s="227">
        <f t="shared" si="1"/>
        <v>10.570987562193682</v>
      </c>
      <c r="L10" s="227">
        <f t="shared" si="1"/>
        <v>12.379353251837763</v>
      </c>
      <c r="M10" s="227">
        <f t="shared" si="1"/>
        <v>11.669843683041382</v>
      </c>
      <c r="N10" s="227">
        <f t="shared" si="1"/>
        <v>12.34347741777283</v>
      </c>
      <c r="O10" s="227">
        <f t="shared" si="1"/>
        <v>11.488359998233427</v>
      </c>
      <c r="P10" s="227">
        <f t="shared" si="1"/>
        <v>10.786342911549212</v>
      </c>
      <c r="Q10" s="227">
        <f t="shared" si="1"/>
        <v>10.294559856014651</v>
      </c>
      <c r="R10" s="227">
        <f t="shared" si="1"/>
        <v>10.960631312248914</v>
      </c>
      <c r="S10" s="227">
        <f t="shared" si="1"/>
        <v>12.113113220557192</v>
      </c>
      <c r="T10" s="227">
        <f t="shared" si="1"/>
        <v>12.20441946915107</v>
      </c>
      <c r="U10" s="227">
        <f t="shared" si="1"/>
        <v>11.187459139511985</v>
      </c>
      <c r="V10" s="227">
        <f t="shared" si="1"/>
        <v>11.540467131303522</v>
      </c>
      <c r="W10" s="227">
        <f t="shared" si="1"/>
        <v>11.805558027537852</v>
      </c>
    </row>
    <row r="11" spans="1:23" ht="12" customHeight="1" x14ac:dyDescent="0.25">
      <c r="A11" s="37" t="s">
        <v>83</v>
      </c>
      <c r="B11" s="228">
        <v>1.7852229100224017</v>
      </c>
      <c r="C11" s="228">
        <v>1.6983776917356337</v>
      </c>
      <c r="D11" s="228">
        <v>1.204122456434205</v>
      </c>
      <c r="E11" s="228">
        <v>1.0144911939208052</v>
      </c>
      <c r="F11" s="228">
        <v>1.1325375186745827</v>
      </c>
      <c r="G11" s="228">
        <v>0.64037882637198118</v>
      </c>
      <c r="H11" s="228">
        <v>0.76283712351290078</v>
      </c>
      <c r="I11" s="228">
        <v>0.81759593760052485</v>
      </c>
      <c r="J11" s="228">
        <v>0.82249418229126969</v>
      </c>
      <c r="K11" s="228">
        <v>0.88556350807409168</v>
      </c>
      <c r="L11" s="228">
        <v>0.85194175451829057</v>
      </c>
      <c r="M11" s="228">
        <v>1.2121001386680643</v>
      </c>
      <c r="N11" s="228">
        <v>1.2745380420781702</v>
      </c>
      <c r="O11" s="228">
        <v>1.1011891795394746</v>
      </c>
      <c r="P11" s="228">
        <v>1.1711418541824243</v>
      </c>
      <c r="Q11" s="228">
        <v>0.88694030811276892</v>
      </c>
      <c r="R11" s="228">
        <v>0.97884164400663187</v>
      </c>
      <c r="S11" s="228">
        <v>1.1501274940501454</v>
      </c>
      <c r="T11" s="228">
        <v>1.2410775835909356</v>
      </c>
      <c r="U11" s="228">
        <v>0.89541992617991095</v>
      </c>
      <c r="V11" s="228">
        <v>0.8786272284527511</v>
      </c>
      <c r="W11" s="228">
        <v>0.95253927790878967</v>
      </c>
    </row>
    <row r="12" spans="1:23" ht="12" customHeight="1" x14ac:dyDescent="0.25">
      <c r="A12" s="37" t="s">
        <v>72</v>
      </c>
      <c r="B12" s="228">
        <v>7.7713477585817534</v>
      </c>
      <c r="C12" s="228">
        <v>8.6704493976818764</v>
      </c>
      <c r="D12" s="228">
        <v>9.5002844118378142</v>
      </c>
      <c r="E12" s="228">
        <v>9.4043958682639932</v>
      </c>
      <c r="F12" s="228">
        <v>9.6664878721970098</v>
      </c>
      <c r="G12" s="228">
        <v>9.6588530267934107</v>
      </c>
      <c r="H12" s="228">
        <v>9.730539167585091</v>
      </c>
      <c r="I12" s="228">
        <v>7.7020092003049792</v>
      </c>
      <c r="J12" s="228">
        <v>7.0504563298153045</v>
      </c>
      <c r="K12" s="228">
        <v>6.0209065097458794</v>
      </c>
      <c r="L12" s="228">
        <v>8.3582958770267233</v>
      </c>
      <c r="M12" s="228">
        <v>7.2839268839605165</v>
      </c>
      <c r="N12" s="228">
        <v>7.4694225833152599</v>
      </c>
      <c r="O12" s="228">
        <v>5.6205954690572177</v>
      </c>
      <c r="P12" s="228">
        <v>4.5923935975929631</v>
      </c>
      <c r="Q12" s="228">
        <v>3.959403534834034</v>
      </c>
      <c r="R12" s="228">
        <v>4.593733461047087</v>
      </c>
      <c r="S12" s="228">
        <v>5.2301057057856468</v>
      </c>
      <c r="T12" s="228">
        <v>5.0409262237165127</v>
      </c>
      <c r="U12" s="228">
        <v>3.4276137760156824</v>
      </c>
      <c r="V12" s="228">
        <v>3.5788941616908234</v>
      </c>
      <c r="W12" s="228">
        <v>3.6996567939190461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0.14754944110036677</v>
      </c>
      <c r="T14" s="228">
        <v>0.14754944110181539</v>
      </c>
      <c r="U14" s="228">
        <v>0.14754944110134011</v>
      </c>
      <c r="V14" s="228">
        <v>0.1475494411017042</v>
      </c>
      <c r="W14" s="228">
        <v>0.15288048151395742</v>
      </c>
    </row>
    <row r="15" spans="1:23" ht="12" customHeight="1" x14ac:dyDescent="0.25">
      <c r="A15" s="38" t="s">
        <v>38</v>
      </c>
      <c r="B15" s="229">
        <v>3.5461555261087643</v>
      </c>
      <c r="C15" s="229">
        <v>3.6641372583058418</v>
      </c>
      <c r="D15" s="229">
        <v>3.300804582648122</v>
      </c>
      <c r="E15" s="229">
        <v>3.6257941542120116</v>
      </c>
      <c r="F15" s="229">
        <v>3.6223942162419922</v>
      </c>
      <c r="G15" s="229">
        <v>3.8003942090531391</v>
      </c>
      <c r="H15" s="229">
        <v>3.8592881112612853</v>
      </c>
      <c r="I15" s="229">
        <v>4.0398000334311863</v>
      </c>
      <c r="J15" s="229">
        <v>3.7945622009079103</v>
      </c>
      <c r="K15" s="229">
        <v>3.6645175443737106</v>
      </c>
      <c r="L15" s="229">
        <v>3.1691156202927502</v>
      </c>
      <c r="M15" s="229">
        <v>3.1738166604128004</v>
      </c>
      <c r="N15" s="229">
        <v>3.5995167923793994</v>
      </c>
      <c r="O15" s="229">
        <v>4.7665753496367351</v>
      </c>
      <c r="P15" s="229">
        <v>5.0228074597738255</v>
      </c>
      <c r="Q15" s="229">
        <v>5.4482160130678476</v>
      </c>
      <c r="R15" s="229">
        <v>5.3880562071951958</v>
      </c>
      <c r="S15" s="229">
        <v>5.5853305796210337</v>
      </c>
      <c r="T15" s="229">
        <v>5.7748662207418064</v>
      </c>
      <c r="U15" s="229">
        <v>6.7168759962150517</v>
      </c>
      <c r="V15" s="229">
        <v>6.935396300058243</v>
      </c>
      <c r="W15" s="229">
        <v>7.000481474196059</v>
      </c>
    </row>
    <row r="16" spans="1:23" ht="12" customHeight="1" x14ac:dyDescent="0.25">
      <c r="A16" s="39" t="s">
        <v>98</v>
      </c>
      <c r="B16" s="230">
        <f t="shared" ref="B16:W16" si="2">SUM(B17:B26)</f>
        <v>227.07519681388149</v>
      </c>
      <c r="C16" s="230">
        <f t="shared" si="2"/>
        <v>244.93223797016597</v>
      </c>
      <c r="D16" s="230">
        <f t="shared" si="2"/>
        <v>236.96310265582088</v>
      </c>
      <c r="E16" s="230">
        <f t="shared" si="2"/>
        <v>223.11475277787073</v>
      </c>
      <c r="F16" s="230">
        <f t="shared" si="2"/>
        <v>257.69386440702584</v>
      </c>
      <c r="G16" s="230">
        <f t="shared" si="2"/>
        <v>266.98734205190209</v>
      </c>
      <c r="H16" s="230">
        <f t="shared" si="2"/>
        <v>290.81025357947863</v>
      </c>
      <c r="I16" s="230">
        <f t="shared" si="2"/>
        <v>258.20666629784</v>
      </c>
      <c r="J16" s="230">
        <f t="shared" si="2"/>
        <v>252.8151553954537</v>
      </c>
      <c r="K16" s="230">
        <f t="shared" si="2"/>
        <v>296.54404779073838</v>
      </c>
      <c r="L16" s="230">
        <f t="shared" si="2"/>
        <v>347.08987730421342</v>
      </c>
      <c r="M16" s="230">
        <f t="shared" si="2"/>
        <v>351.53547120241501</v>
      </c>
      <c r="N16" s="230">
        <f t="shared" si="2"/>
        <v>381.66713086223439</v>
      </c>
      <c r="O16" s="230">
        <f t="shared" si="2"/>
        <v>387.61089940261292</v>
      </c>
      <c r="P16" s="230">
        <f t="shared" si="2"/>
        <v>434.85349687826556</v>
      </c>
      <c r="Q16" s="230">
        <f t="shared" si="2"/>
        <v>447.60898260458868</v>
      </c>
      <c r="R16" s="230">
        <f t="shared" si="2"/>
        <v>441.55771883864753</v>
      </c>
      <c r="S16" s="230">
        <f t="shared" si="2"/>
        <v>459.14310773533055</v>
      </c>
      <c r="T16" s="230">
        <f t="shared" si="2"/>
        <v>517.53283393596246</v>
      </c>
      <c r="U16" s="230">
        <f t="shared" si="2"/>
        <v>492.11159467489858</v>
      </c>
      <c r="V16" s="230">
        <f t="shared" si="2"/>
        <v>492.57970179914764</v>
      </c>
      <c r="W16" s="230">
        <f t="shared" si="2"/>
        <v>513.42173139390559</v>
      </c>
    </row>
    <row r="17" spans="1:23" ht="12" customHeight="1" x14ac:dyDescent="0.25">
      <c r="A17" s="46" t="s">
        <v>30</v>
      </c>
      <c r="B17" s="231">
        <v>3.2000961862944939</v>
      </c>
      <c r="C17" s="231">
        <v>3.638412715329582</v>
      </c>
      <c r="D17" s="231">
        <v>3.6552536175429298</v>
      </c>
      <c r="E17" s="231">
        <v>3.8105952161634788</v>
      </c>
      <c r="F17" s="231">
        <v>2.9405957094533464</v>
      </c>
      <c r="G17" s="231">
        <v>4.2024730857654031</v>
      </c>
      <c r="H17" s="231">
        <v>3.8785101601994012</v>
      </c>
      <c r="I17" s="231">
        <v>2.6687815697263084</v>
      </c>
      <c r="J17" s="231">
        <v>2.5632671352624272</v>
      </c>
      <c r="K17" s="231">
        <v>1.9503439774694091</v>
      </c>
      <c r="L17" s="231">
        <v>1.7595642435125869</v>
      </c>
      <c r="M17" s="231">
        <v>2.1386856353708974</v>
      </c>
      <c r="N17" s="231">
        <v>2.2560308590296372</v>
      </c>
      <c r="O17" s="231">
        <v>1.8950195209713905</v>
      </c>
      <c r="P17" s="231">
        <v>0.96201109856786471</v>
      </c>
      <c r="Q17" s="231">
        <v>1.0954770922804937</v>
      </c>
      <c r="R17" s="231">
        <v>1.1098664634739508</v>
      </c>
      <c r="S17" s="231">
        <v>1.0926374306950257</v>
      </c>
      <c r="T17" s="231">
        <v>0.69713112155088675</v>
      </c>
      <c r="U17" s="231">
        <v>0.56063853392981355</v>
      </c>
      <c r="V17" s="231">
        <v>0.49032225448642441</v>
      </c>
      <c r="W17" s="231">
        <v>0.52485384493141651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0.38012885743131397</v>
      </c>
      <c r="C19" s="231">
        <v>0.81630840737973087</v>
      </c>
      <c r="D19" s="231">
        <v>0.81596086395274248</v>
      </c>
      <c r="E19" s="231">
        <v>0.82629895119221841</v>
      </c>
      <c r="F19" s="231">
        <v>1.093400403674321</v>
      </c>
      <c r="G19" s="231">
        <v>0.97629472975106113</v>
      </c>
      <c r="H19" s="231">
        <v>1.8564013013091962</v>
      </c>
      <c r="I19" s="231">
        <v>1.8926210950862108</v>
      </c>
      <c r="J19" s="231">
        <v>1.078877434971564</v>
      </c>
      <c r="K19" s="231">
        <v>1.6979713893907029</v>
      </c>
      <c r="L19" s="231">
        <v>1.7011103816367952</v>
      </c>
      <c r="M19" s="231">
        <v>2.7020721334306015</v>
      </c>
      <c r="N19" s="231">
        <v>4.8085825724834406</v>
      </c>
      <c r="O19" s="231">
        <v>5.5190452391929661</v>
      </c>
      <c r="P19" s="231">
        <v>5.2753116677722307</v>
      </c>
      <c r="Q19" s="231">
        <v>4.8116288300692718</v>
      </c>
      <c r="R19" s="231">
        <v>5.6021549699377351</v>
      </c>
      <c r="S19" s="231">
        <v>6.1731560870925657</v>
      </c>
      <c r="T19" s="231">
        <v>6.02008267609067</v>
      </c>
      <c r="U19" s="231">
        <v>5.4317637708983613</v>
      </c>
      <c r="V19" s="231">
        <v>4.6066537535952152</v>
      </c>
      <c r="W19" s="231">
        <v>4.6217668506265879</v>
      </c>
    </row>
    <row r="20" spans="1:23" ht="12" customHeight="1" x14ac:dyDescent="0.25">
      <c r="A20" s="46" t="s">
        <v>83</v>
      </c>
      <c r="B20" s="231">
        <v>17.495440122867979</v>
      </c>
      <c r="C20" s="231">
        <v>15.870694786325155</v>
      </c>
      <c r="D20" s="231">
        <v>12.253659315701839</v>
      </c>
      <c r="E20" s="231">
        <v>12.47598226651407</v>
      </c>
      <c r="F20" s="231">
        <v>12.159597130572998</v>
      </c>
      <c r="G20" s="231">
        <v>8.5603381215905578</v>
      </c>
      <c r="H20" s="231">
        <v>8.7092143855751623</v>
      </c>
      <c r="I20" s="231">
        <v>9.5622516301064966</v>
      </c>
      <c r="J20" s="231">
        <v>10.324297468220662</v>
      </c>
      <c r="K20" s="231">
        <v>9.0259540494628645</v>
      </c>
      <c r="L20" s="231">
        <v>7.479797855534474</v>
      </c>
      <c r="M20" s="231">
        <v>7.4123476559845418</v>
      </c>
      <c r="N20" s="231">
        <v>7.4596525832876663</v>
      </c>
      <c r="O20" s="231">
        <v>7.2850631793655847</v>
      </c>
      <c r="P20" s="231">
        <v>6.6860892659022388</v>
      </c>
      <c r="Q20" s="231">
        <v>4.9794528592879184</v>
      </c>
      <c r="R20" s="231">
        <v>5.2026925595839533</v>
      </c>
      <c r="S20" s="231">
        <v>6.2391363879601212</v>
      </c>
      <c r="T20" s="231">
        <v>6.8828669908525884</v>
      </c>
      <c r="U20" s="231">
        <v>4.7644710723829649</v>
      </c>
      <c r="V20" s="231">
        <v>4.3498139732143049</v>
      </c>
      <c r="W20" s="231">
        <v>4.7885865530841816</v>
      </c>
    </row>
    <row r="21" spans="1:23" ht="12" customHeight="1" x14ac:dyDescent="0.25">
      <c r="A21" s="46" t="s">
        <v>70</v>
      </c>
      <c r="B21" s="231">
        <v>35.667531203921783</v>
      </c>
      <c r="C21" s="231">
        <v>19.90341386856986</v>
      </c>
      <c r="D21" s="231">
        <v>17.925007605507357</v>
      </c>
      <c r="E21" s="231">
        <v>11.036129788005452</v>
      </c>
      <c r="F21" s="231">
        <v>6.5545433855549229</v>
      </c>
      <c r="G21" s="231">
        <v>6.8076919420085407</v>
      </c>
      <c r="H21" s="231">
        <v>7.6329326767881245</v>
      </c>
      <c r="I21" s="231">
        <v>6.0315214203767802</v>
      </c>
      <c r="J21" s="231">
        <v>3.4029612972244703</v>
      </c>
      <c r="K21" s="231">
        <v>4.5720751293045101</v>
      </c>
      <c r="L21" s="231">
        <v>5.4024464777390877</v>
      </c>
      <c r="M21" s="231">
        <v>2.3811170602608667</v>
      </c>
      <c r="N21" s="231">
        <v>3.6837212466426847</v>
      </c>
      <c r="O21" s="231">
        <v>1.5093626358512575</v>
      </c>
      <c r="P21" s="231">
        <v>0.74254485406348714</v>
      </c>
      <c r="Q21" s="231">
        <v>0</v>
      </c>
      <c r="R21" s="231">
        <v>0</v>
      </c>
      <c r="S21" s="231">
        <v>0.1808179334100016</v>
      </c>
      <c r="T21" s="231">
        <v>0.17013592769798611</v>
      </c>
      <c r="U21" s="231">
        <v>0.80973624232789909</v>
      </c>
      <c r="V21" s="231">
        <v>0.50900919492839591</v>
      </c>
      <c r="W21" s="231">
        <v>0.23150630997757823</v>
      </c>
    </row>
    <row r="22" spans="1:23" ht="12" customHeight="1" x14ac:dyDescent="0.25">
      <c r="A22" s="46" t="s">
        <v>34</v>
      </c>
      <c r="B22" s="231">
        <v>35.088658716677863</v>
      </c>
      <c r="C22" s="231">
        <v>34.374600244241805</v>
      </c>
      <c r="D22" s="231">
        <v>30.08603132684301</v>
      </c>
      <c r="E22" s="231">
        <v>26.503688434899267</v>
      </c>
      <c r="F22" s="231">
        <v>28.255707030487685</v>
      </c>
      <c r="G22" s="231">
        <v>23.765526111949992</v>
      </c>
      <c r="H22" s="231">
        <v>29.323584227816426</v>
      </c>
      <c r="I22" s="231">
        <v>28.116907875501127</v>
      </c>
      <c r="J22" s="231">
        <v>23.922602501195612</v>
      </c>
      <c r="K22" s="231">
        <v>19.001416833645116</v>
      </c>
      <c r="L22" s="231">
        <v>27.358730170011015</v>
      </c>
      <c r="M22" s="231">
        <v>5.0244196044543052</v>
      </c>
      <c r="N22" s="231">
        <v>3.3864144454060954</v>
      </c>
      <c r="O22" s="231">
        <v>2.7481513327611471</v>
      </c>
      <c r="P22" s="231">
        <v>2.7481513327635794</v>
      </c>
      <c r="Q22" s="231">
        <v>1.7483233018289388</v>
      </c>
      <c r="R22" s="231">
        <v>1.7575539492400867</v>
      </c>
      <c r="S22" s="231">
        <v>1.4925818822972363</v>
      </c>
      <c r="T22" s="231">
        <v>1.7812545794299826</v>
      </c>
      <c r="U22" s="231">
        <v>1.2439922002894188</v>
      </c>
      <c r="V22" s="231">
        <v>0.37552369440753236</v>
      </c>
      <c r="W22" s="231">
        <v>0.38816489679458377</v>
      </c>
    </row>
    <row r="23" spans="1:23" ht="12" customHeight="1" x14ac:dyDescent="0.25">
      <c r="A23" s="46" t="s">
        <v>72</v>
      </c>
      <c r="B23" s="231">
        <v>61.152117279231561</v>
      </c>
      <c r="C23" s="231">
        <v>70.275576050694013</v>
      </c>
      <c r="D23" s="231">
        <v>83.36933172011058</v>
      </c>
      <c r="E23" s="231">
        <v>83.626288262464115</v>
      </c>
      <c r="F23" s="231">
        <v>88.78404054375028</v>
      </c>
      <c r="G23" s="231">
        <v>84.279159967885889</v>
      </c>
      <c r="H23" s="231">
        <v>82.373413298496331</v>
      </c>
      <c r="I23" s="231">
        <v>79.77076908660959</v>
      </c>
      <c r="J23" s="231">
        <v>75.401772413920952</v>
      </c>
      <c r="K23" s="231">
        <v>60.010235652300814</v>
      </c>
      <c r="L23" s="231">
        <v>67.995365965730926</v>
      </c>
      <c r="M23" s="231">
        <v>66.116958039397474</v>
      </c>
      <c r="N23" s="231">
        <v>58.736694936217766</v>
      </c>
      <c r="O23" s="231">
        <v>48.921523394771768</v>
      </c>
      <c r="P23" s="231">
        <v>43.152213373377386</v>
      </c>
      <c r="Q23" s="231">
        <v>41.849089191030295</v>
      </c>
      <c r="R23" s="231">
        <v>38.218786345163721</v>
      </c>
      <c r="S23" s="231">
        <v>36.532040509241469</v>
      </c>
      <c r="T23" s="231">
        <v>39.175491357373147</v>
      </c>
      <c r="U23" s="231">
        <v>32.953600132551649</v>
      </c>
      <c r="V23" s="231">
        <v>31.523031504147529</v>
      </c>
      <c r="W23" s="231">
        <v>38.707602461901182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58.351327629639897</v>
      </c>
      <c r="C25" s="231">
        <v>84.743257693905022</v>
      </c>
      <c r="D25" s="231">
        <v>73.81065270390414</v>
      </c>
      <c r="E25" s="231">
        <v>69.884007176566101</v>
      </c>
      <c r="F25" s="231">
        <v>103.38414013575989</v>
      </c>
      <c r="G25" s="231">
        <v>122.05879876482497</v>
      </c>
      <c r="H25" s="231">
        <v>141.89337723794571</v>
      </c>
      <c r="I25" s="231">
        <v>116.93182737863997</v>
      </c>
      <c r="J25" s="231">
        <v>127.61845367148582</v>
      </c>
      <c r="K25" s="231">
        <v>193.16850991692291</v>
      </c>
      <c r="L25" s="231">
        <v>226.14952601094896</v>
      </c>
      <c r="M25" s="231">
        <v>259.35883925960457</v>
      </c>
      <c r="N25" s="231">
        <v>295.14987772767142</v>
      </c>
      <c r="O25" s="231">
        <v>308.29206342168806</v>
      </c>
      <c r="P25" s="231">
        <v>354.02999557900648</v>
      </c>
      <c r="Q25" s="231">
        <v>358.49242319671015</v>
      </c>
      <c r="R25" s="231">
        <v>329.81197839570297</v>
      </c>
      <c r="S25" s="231">
        <v>328.83359735119291</v>
      </c>
      <c r="T25" s="231">
        <v>372.48084978790001</v>
      </c>
      <c r="U25" s="231">
        <v>366.96329985975507</v>
      </c>
      <c r="V25" s="231">
        <v>380.68665438969441</v>
      </c>
      <c r="W25" s="231">
        <v>394.00138289311889</v>
      </c>
    </row>
    <row r="26" spans="1:23" ht="12" customHeight="1" x14ac:dyDescent="0.25">
      <c r="A26" s="46" t="s">
        <v>79</v>
      </c>
      <c r="B26" s="231">
        <v>15.739896817816582</v>
      </c>
      <c r="C26" s="231">
        <v>15.309974203720776</v>
      </c>
      <c r="D26" s="231">
        <v>15.047205502258258</v>
      </c>
      <c r="E26" s="231">
        <v>14.951762682066008</v>
      </c>
      <c r="F26" s="231">
        <v>14.521840067772438</v>
      </c>
      <c r="G26" s="231">
        <v>16.337059328125665</v>
      </c>
      <c r="H26" s="231">
        <v>15.142820291348235</v>
      </c>
      <c r="I26" s="231">
        <v>13.231986241793493</v>
      </c>
      <c r="J26" s="231">
        <v>8.5029234731721797</v>
      </c>
      <c r="K26" s="231">
        <v>7.1175408422420157</v>
      </c>
      <c r="L26" s="231">
        <v>9.2433361990996126</v>
      </c>
      <c r="M26" s="231">
        <v>6.4010318139117199</v>
      </c>
      <c r="N26" s="231">
        <v>6.1861564914956571</v>
      </c>
      <c r="O26" s="231">
        <v>11.440670678010751</v>
      </c>
      <c r="P26" s="231">
        <v>21.25717970681227</v>
      </c>
      <c r="Q26" s="231">
        <v>34.63258813338161</v>
      </c>
      <c r="R26" s="231">
        <v>59.854686155545089</v>
      </c>
      <c r="S26" s="231">
        <v>78.599140153441255</v>
      </c>
      <c r="T26" s="231">
        <v>90.325021495067176</v>
      </c>
      <c r="U26" s="231">
        <v>79.384092862763424</v>
      </c>
      <c r="V26" s="231">
        <v>70.038693034673827</v>
      </c>
      <c r="W26" s="231">
        <v>70.157867583471145</v>
      </c>
    </row>
    <row r="27" spans="1:23" ht="12" customHeight="1" x14ac:dyDescent="0.25">
      <c r="A27" s="39" t="s">
        <v>99</v>
      </c>
      <c r="B27" s="230">
        <f t="shared" ref="B27:W27" si="3">SUM(B28:B37)</f>
        <v>296.23516550608741</v>
      </c>
      <c r="C27" s="230">
        <f t="shared" si="3"/>
        <v>310.45928819762349</v>
      </c>
      <c r="D27" s="230">
        <f t="shared" si="3"/>
        <v>327.97401255184866</v>
      </c>
      <c r="E27" s="230">
        <f t="shared" si="3"/>
        <v>343.68117077910557</v>
      </c>
      <c r="F27" s="230">
        <f t="shared" si="3"/>
        <v>348.46925833534976</v>
      </c>
      <c r="G27" s="230">
        <f t="shared" si="3"/>
        <v>368.79932858263135</v>
      </c>
      <c r="H27" s="230">
        <f t="shared" si="3"/>
        <v>384.32797361297065</v>
      </c>
      <c r="I27" s="230">
        <f t="shared" si="3"/>
        <v>400.49269333748924</v>
      </c>
      <c r="J27" s="230">
        <f t="shared" si="3"/>
        <v>365.77123282206998</v>
      </c>
      <c r="K27" s="230">
        <f t="shared" si="3"/>
        <v>298.91982310992358</v>
      </c>
      <c r="L27" s="230">
        <f t="shared" si="3"/>
        <v>365.80511106277839</v>
      </c>
      <c r="M27" s="230">
        <f t="shared" si="3"/>
        <v>334.9801843521858</v>
      </c>
      <c r="N27" s="230">
        <f t="shared" si="3"/>
        <v>379.69614064766085</v>
      </c>
      <c r="O27" s="230">
        <f t="shared" si="3"/>
        <v>313.26582465432949</v>
      </c>
      <c r="P27" s="230">
        <f t="shared" si="3"/>
        <v>291.28899009217605</v>
      </c>
      <c r="Q27" s="230">
        <f t="shared" si="3"/>
        <v>274.40510670095432</v>
      </c>
      <c r="R27" s="230">
        <f t="shared" si="3"/>
        <v>240.85299229170789</v>
      </c>
      <c r="S27" s="230">
        <f t="shared" si="3"/>
        <v>263.53568258268797</v>
      </c>
      <c r="T27" s="230">
        <f t="shared" si="3"/>
        <v>306.4718045018185</v>
      </c>
      <c r="U27" s="230">
        <f t="shared" si="3"/>
        <v>287.89252820911281</v>
      </c>
      <c r="V27" s="230">
        <f t="shared" si="3"/>
        <v>303.29029356600148</v>
      </c>
      <c r="W27" s="230">
        <f t="shared" si="3"/>
        <v>303.06486957394043</v>
      </c>
    </row>
    <row r="28" spans="1:23" ht="12" customHeight="1" x14ac:dyDescent="0.25">
      <c r="A28" s="18" t="s">
        <v>30</v>
      </c>
      <c r="B28" s="232">
        <v>9.1662838652962186</v>
      </c>
      <c r="C28" s="232">
        <v>8.7279673362611305</v>
      </c>
      <c r="D28" s="232">
        <v>8.1816337427322203</v>
      </c>
      <c r="E28" s="232">
        <v>5.6648132103197515</v>
      </c>
      <c r="F28" s="232">
        <v>6.788467059248287</v>
      </c>
      <c r="G28" s="232">
        <v>22.195377301164939</v>
      </c>
      <c r="H28" s="232">
        <v>31.899477801967404</v>
      </c>
      <c r="I28" s="232">
        <v>46.859679307315822</v>
      </c>
      <c r="J28" s="232">
        <v>48.231315839802051</v>
      </c>
      <c r="K28" s="232">
        <v>33.814144414620003</v>
      </c>
      <c r="L28" s="232">
        <v>44.864081500253533</v>
      </c>
      <c r="M28" s="232">
        <v>53.012389171163925</v>
      </c>
      <c r="N28" s="232">
        <v>50.517829846043441</v>
      </c>
      <c r="O28" s="232">
        <v>33.275659756758621</v>
      </c>
      <c r="P28" s="232">
        <v>31.258711171423535</v>
      </c>
      <c r="Q28" s="232">
        <v>23.130060310986909</v>
      </c>
      <c r="R28" s="232">
        <v>17.173108601014448</v>
      </c>
      <c r="S28" s="232">
        <v>22.199022070594733</v>
      </c>
      <c r="T28" s="232">
        <v>31.331415740014027</v>
      </c>
      <c r="U28" s="232">
        <v>28.762319333654013</v>
      </c>
      <c r="V28" s="232">
        <v>18.904776627714771</v>
      </c>
      <c r="W28" s="232">
        <v>12.757347358851906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0.70757535581030195</v>
      </c>
      <c r="C30" s="232">
        <v>0.27139580586188505</v>
      </c>
      <c r="D30" s="232">
        <v>0.27174334928887345</v>
      </c>
      <c r="E30" s="232">
        <v>0.26140526204939751</v>
      </c>
      <c r="F30" s="232">
        <v>1.0820080228089108</v>
      </c>
      <c r="G30" s="232">
        <v>1.1991136967321707</v>
      </c>
      <c r="H30" s="232">
        <v>1.4067113384156529</v>
      </c>
      <c r="I30" s="232">
        <v>1.3704915446386383</v>
      </c>
      <c r="J30" s="232">
        <v>1.0965309915116679</v>
      </c>
      <c r="K30" s="232">
        <v>0.47743703709253027</v>
      </c>
      <c r="L30" s="232">
        <v>0.474298044846438</v>
      </c>
      <c r="M30" s="232">
        <v>2.7364489327774799</v>
      </c>
      <c r="N30" s="232">
        <v>3.8930511334494904</v>
      </c>
      <c r="O30" s="232">
        <v>4.2702926799815799</v>
      </c>
      <c r="P30" s="232">
        <v>4.5140262514023153</v>
      </c>
      <c r="Q30" s="232">
        <v>4.9777090891052742</v>
      </c>
      <c r="R30" s="232">
        <v>5.2748871624784295</v>
      </c>
      <c r="S30" s="232">
        <v>6.5289935259770795</v>
      </c>
      <c r="T30" s="232">
        <v>6.9410523196101046</v>
      </c>
      <c r="U30" s="232">
        <v>5.605123589376789</v>
      </c>
      <c r="V30" s="232">
        <v>5.8898208809705634</v>
      </c>
      <c r="W30" s="232">
        <v>5.6777172422366968</v>
      </c>
    </row>
    <row r="31" spans="1:23" ht="12" customHeight="1" x14ac:dyDescent="0.25">
      <c r="A31" s="18" t="s">
        <v>83</v>
      </c>
      <c r="B31" s="232">
        <v>16.239371360918728</v>
      </c>
      <c r="C31" s="232">
        <v>14.906421932945223</v>
      </c>
      <c r="D31" s="232">
        <v>15.973086671544081</v>
      </c>
      <c r="E31" s="232">
        <v>14.925519660803296</v>
      </c>
      <c r="F31" s="232">
        <v>19.183273777235648</v>
      </c>
      <c r="G31" s="232">
        <v>24.289566800962657</v>
      </c>
      <c r="H31" s="232">
        <v>27.138438602691817</v>
      </c>
      <c r="I31" s="232">
        <v>37.35308450451997</v>
      </c>
      <c r="J31" s="232">
        <v>28.464644291018573</v>
      </c>
      <c r="K31" s="232">
        <v>26.814363783821587</v>
      </c>
      <c r="L31" s="232">
        <v>24.353471052028056</v>
      </c>
      <c r="M31" s="232">
        <v>34.023531569061916</v>
      </c>
      <c r="N31" s="232">
        <v>38.964003699655656</v>
      </c>
      <c r="O31" s="232">
        <v>39.311941966116429</v>
      </c>
      <c r="P31" s="232">
        <v>33.751969223853422</v>
      </c>
      <c r="Q31" s="232">
        <v>30.66834457980481</v>
      </c>
      <c r="R31" s="232">
        <v>30.353289528137701</v>
      </c>
      <c r="S31" s="232">
        <v>32.39740851695791</v>
      </c>
      <c r="T31" s="232">
        <v>33.069090679210809</v>
      </c>
      <c r="U31" s="232">
        <v>30.683187247352858</v>
      </c>
      <c r="V31" s="232">
        <v>32.803115118195365</v>
      </c>
      <c r="W31" s="232">
        <v>31.164807101079255</v>
      </c>
    </row>
    <row r="32" spans="1:23" ht="12" customHeight="1" x14ac:dyDescent="0.25">
      <c r="A32" s="18" t="s">
        <v>70</v>
      </c>
      <c r="B32" s="232">
        <v>33.182253834771231</v>
      </c>
      <c r="C32" s="232">
        <v>14.03665491904837</v>
      </c>
      <c r="D32" s="232">
        <v>8.2573655673215356</v>
      </c>
      <c r="E32" s="232">
        <v>5.4489948895525924</v>
      </c>
      <c r="F32" s="232">
        <v>3.1426191251931419</v>
      </c>
      <c r="G32" s="232">
        <v>4.8289374646982512</v>
      </c>
      <c r="H32" s="232">
        <v>4.0036967299186674</v>
      </c>
      <c r="I32" s="232">
        <v>4.6353745383506464</v>
      </c>
      <c r="J32" s="232">
        <v>5.3244677655442292</v>
      </c>
      <c r="K32" s="232">
        <v>3.185706470007613</v>
      </c>
      <c r="L32" s="232">
        <v>2.35524913705025</v>
      </c>
      <c r="M32" s="232">
        <v>1.4977307471338017</v>
      </c>
      <c r="N32" s="232">
        <v>1.1648600087313477</v>
      </c>
      <c r="O32" s="232">
        <v>0.43010426010746938</v>
      </c>
      <c r="P32" s="232">
        <v>0.22718859391587654</v>
      </c>
      <c r="Q32" s="232">
        <v>0</v>
      </c>
      <c r="R32" s="232">
        <v>0</v>
      </c>
      <c r="S32" s="232">
        <v>0.11299118094941366</v>
      </c>
      <c r="T32" s="232">
        <v>9.6588061983871182E-2</v>
      </c>
      <c r="U32" s="232">
        <v>0.255955933080527</v>
      </c>
      <c r="V32" s="232">
        <v>0.16786096844219733</v>
      </c>
      <c r="W32" s="232">
        <v>6.3248634132481857E-2</v>
      </c>
    </row>
    <row r="33" spans="1:23" ht="12" customHeight="1" x14ac:dyDescent="0.25">
      <c r="A33" s="18" t="s">
        <v>34</v>
      </c>
      <c r="B33" s="232">
        <v>18.380128901550854</v>
      </c>
      <c r="C33" s="232">
        <v>11.722734235551826</v>
      </c>
      <c r="D33" s="232">
        <v>21.096083892417514</v>
      </c>
      <c r="E33" s="232">
        <v>37.61221870181614</v>
      </c>
      <c r="F33" s="232">
        <v>33.440939573123664</v>
      </c>
      <c r="G33" s="232">
        <v>15.281507422013885</v>
      </c>
      <c r="H33" s="232">
        <v>20.059992728331466</v>
      </c>
      <c r="I33" s="232">
        <v>6.6947000350749661</v>
      </c>
      <c r="J33" s="232">
        <v>4.4294181350898469</v>
      </c>
      <c r="K33" s="232">
        <v>4.8310853159679539</v>
      </c>
      <c r="L33" s="232">
        <v>14.722353234976083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3.1415862055320543</v>
      </c>
      <c r="S33" s="232">
        <v>1.0514421933691434</v>
      </c>
      <c r="T33" s="232">
        <v>0.11504808609022366</v>
      </c>
      <c r="U33" s="232">
        <v>1.0350018111269232E-2</v>
      </c>
      <c r="V33" s="232">
        <v>1.4188013270885982</v>
      </c>
      <c r="W33" s="232">
        <v>2.032867607823674E-3</v>
      </c>
    </row>
    <row r="34" spans="1:23" ht="12" customHeight="1" x14ac:dyDescent="0.25">
      <c r="A34" s="18" t="s">
        <v>72</v>
      </c>
      <c r="B34" s="232">
        <v>138.44970779107749</v>
      </c>
      <c r="C34" s="232">
        <v>174.68682063932835</v>
      </c>
      <c r="D34" s="232">
        <v>188.85867277604817</v>
      </c>
      <c r="E34" s="232">
        <v>181.73285843161062</v>
      </c>
      <c r="F34" s="232">
        <v>185.96477682910853</v>
      </c>
      <c r="G34" s="232">
        <v>200.85992337677379</v>
      </c>
      <c r="H34" s="232">
        <v>197.85735449866488</v>
      </c>
      <c r="I34" s="232">
        <v>194.83590614988682</v>
      </c>
      <c r="J34" s="232">
        <v>179.34914700862831</v>
      </c>
      <c r="K34" s="232">
        <v>145.98519489728261</v>
      </c>
      <c r="L34" s="232">
        <v>166.07970015208321</v>
      </c>
      <c r="M34" s="232">
        <v>100.09438592788877</v>
      </c>
      <c r="N34" s="232">
        <v>115.76103639276278</v>
      </c>
      <c r="O34" s="232">
        <v>88.292532898853707</v>
      </c>
      <c r="P34" s="232">
        <v>72.882134215616077</v>
      </c>
      <c r="Q34" s="232">
        <v>75.525299191590534</v>
      </c>
      <c r="R34" s="232">
        <v>65.369595413049723</v>
      </c>
      <c r="S34" s="232">
        <v>66.351611308618629</v>
      </c>
      <c r="T34" s="232">
        <v>69.580400991567245</v>
      </c>
      <c r="U34" s="232">
        <v>61.12102168902512</v>
      </c>
      <c r="V34" s="232">
        <v>61.631264359957015</v>
      </c>
      <c r="W34" s="232">
        <v>67.02567281640674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0.57197417603507006</v>
      </c>
      <c r="C36" s="232">
        <v>0.28589105931938263</v>
      </c>
      <c r="D36" s="232">
        <v>0.39871960907950665</v>
      </c>
      <c r="E36" s="232">
        <v>9.1978500891260495</v>
      </c>
      <c r="F36" s="232">
        <v>8.5628933982039683</v>
      </c>
      <c r="G36" s="232">
        <v>6.5120524819506187</v>
      </c>
      <c r="H36" s="232">
        <v>6.2149632607645344</v>
      </c>
      <c r="I36" s="232">
        <v>8.1516635929851446</v>
      </c>
      <c r="J36" s="232">
        <v>6.708373499623363</v>
      </c>
      <c r="K36" s="232">
        <v>3.6643361707812971</v>
      </c>
      <c r="L36" s="232">
        <v>27.982460231527398</v>
      </c>
      <c r="M36" s="232">
        <v>52.764806484161568</v>
      </c>
      <c r="N36" s="232">
        <v>55.356399142491966</v>
      </c>
      <c r="O36" s="232">
        <v>52.269759450194897</v>
      </c>
      <c r="P36" s="232">
        <v>64.571380173358079</v>
      </c>
      <c r="Q36" s="232">
        <v>54.591583682051578</v>
      </c>
      <c r="R36" s="232">
        <v>37.17460801874239</v>
      </c>
      <c r="S36" s="232">
        <v>47.483685537887027</v>
      </c>
      <c r="T36" s="232">
        <v>74.415624846665764</v>
      </c>
      <c r="U36" s="232">
        <v>71.002736253744501</v>
      </c>
      <c r="V36" s="232">
        <v>92.682391182102606</v>
      </c>
      <c r="W36" s="232">
        <v>91.918565516167405</v>
      </c>
    </row>
    <row r="37" spans="1:23" ht="12" customHeight="1" x14ac:dyDescent="0.25">
      <c r="A37" s="47" t="s">
        <v>38</v>
      </c>
      <c r="B37" s="233">
        <v>79.537870220627539</v>
      </c>
      <c r="C37" s="233">
        <v>85.821402269307342</v>
      </c>
      <c r="D37" s="233">
        <v>84.936706943416752</v>
      </c>
      <c r="E37" s="233">
        <v>88.837510533827697</v>
      </c>
      <c r="F37" s="233">
        <v>90.304280550427592</v>
      </c>
      <c r="G37" s="233">
        <v>93.632850038335022</v>
      </c>
      <c r="H37" s="233">
        <v>95.747338652216243</v>
      </c>
      <c r="I37" s="233">
        <v>100.59179366471723</v>
      </c>
      <c r="J37" s="233">
        <v>92.167335290851966</v>
      </c>
      <c r="K37" s="233">
        <v>80.147555020349998</v>
      </c>
      <c r="L37" s="233">
        <v>84.973497710013419</v>
      </c>
      <c r="M37" s="233">
        <v>90.85089151999837</v>
      </c>
      <c r="N37" s="233">
        <v>114.03896042452618</v>
      </c>
      <c r="O37" s="233">
        <v>95.415533642316788</v>
      </c>
      <c r="P37" s="233">
        <v>84.083580462606719</v>
      </c>
      <c r="Q37" s="233">
        <v>85.512109847415218</v>
      </c>
      <c r="R37" s="233">
        <v>82.365917362753137</v>
      </c>
      <c r="S37" s="233">
        <v>87.41052824833406</v>
      </c>
      <c r="T37" s="233">
        <v>90.922583776676419</v>
      </c>
      <c r="U37" s="233">
        <v>90.451834144767716</v>
      </c>
      <c r="V37" s="233">
        <v>89.792263101530352</v>
      </c>
      <c r="W37" s="233">
        <v>94.455478037458107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0.99999999999999989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0.99999999999999989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1.0200512635086409E-2</v>
      </c>
      <c r="C42" s="235">
        <f t="shared" si="5"/>
        <v>1.0240524525882456E-2</v>
      </c>
      <c r="D42" s="235">
        <f t="shared" si="5"/>
        <v>1.0167839473489169E-2</v>
      </c>
      <c r="E42" s="235">
        <f t="shared" si="5"/>
        <v>1.0739766035172977E-2</v>
      </c>
      <c r="F42" s="235">
        <f t="shared" si="5"/>
        <v>1.0140165996313035E-2</v>
      </c>
      <c r="G42" s="235">
        <f t="shared" si="5"/>
        <v>9.847305082619124E-3</v>
      </c>
      <c r="H42" s="235">
        <f t="shared" si="5"/>
        <v>9.7691988976685556E-3</v>
      </c>
      <c r="I42" s="235">
        <f t="shared" si="5"/>
        <v>1.0120533409660459E-2</v>
      </c>
      <c r="J42" s="235">
        <f t="shared" si="5"/>
        <v>1.0143858280434867E-2</v>
      </c>
      <c r="K42" s="235">
        <f t="shared" si="5"/>
        <v>8.9113800097378494E-3</v>
      </c>
      <c r="L42" s="235">
        <f t="shared" si="5"/>
        <v>8.1219758224091894E-3</v>
      </c>
      <c r="M42" s="235">
        <f t="shared" si="5"/>
        <v>8.4039254981202738E-3</v>
      </c>
      <c r="N42" s="235">
        <f t="shared" si="5"/>
        <v>7.7941542143358106E-3</v>
      </c>
      <c r="O42" s="235">
        <f t="shared" si="5"/>
        <v>8.6886203833089464E-3</v>
      </c>
      <c r="P42" s="235">
        <f t="shared" si="5"/>
        <v>8.2679774856633647E-3</v>
      </c>
      <c r="Q42" s="235">
        <f t="shared" si="5"/>
        <v>8.1557279718981329E-3</v>
      </c>
      <c r="R42" s="235">
        <f t="shared" si="5"/>
        <v>8.4475818419354493E-3</v>
      </c>
      <c r="S42" s="235">
        <f t="shared" si="5"/>
        <v>8.5918672177080161E-3</v>
      </c>
      <c r="T42" s="235">
        <f t="shared" si="5"/>
        <v>8.1484787710296349E-3</v>
      </c>
      <c r="U42" s="235">
        <f t="shared" si="5"/>
        <v>8.4931939822593706E-3</v>
      </c>
      <c r="V42" s="235">
        <f t="shared" si="5"/>
        <v>8.4318914439224686E-3</v>
      </c>
      <c r="W42" s="235">
        <f t="shared" si="5"/>
        <v>8.3190021763420718E-3</v>
      </c>
    </row>
    <row r="43" spans="1:23" ht="12" customHeight="1" x14ac:dyDescent="0.25">
      <c r="A43" s="202" t="s">
        <v>93</v>
      </c>
      <c r="B43" s="235">
        <f t="shared" ref="B43:W43" si="6">IF(B7=0,0,B7/B$5)</f>
        <v>1.1172622078804159E-2</v>
      </c>
      <c r="C43" s="235">
        <f t="shared" si="6"/>
        <v>1.1373424793523082E-2</v>
      </c>
      <c r="D43" s="235">
        <f t="shared" si="6"/>
        <v>1.131604612160546E-2</v>
      </c>
      <c r="E43" s="235">
        <f t="shared" si="6"/>
        <v>1.1836086604911223E-2</v>
      </c>
      <c r="F43" s="235">
        <f t="shared" si="6"/>
        <v>1.0979950743596653E-2</v>
      </c>
      <c r="G43" s="235">
        <f t="shared" si="6"/>
        <v>1.0787426945535229E-2</v>
      </c>
      <c r="H43" s="235">
        <f t="shared" si="6"/>
        <v>1.0606732506671759E-2</v>
      </c>
      <c r="I43" s="235">
        <f t="shared" si="6"/>
        <v>1.0753963225325291E-2</v>
      </c>
      <c r="J43" s="235">
        <f t="shared" si="6"/>
        <v>1.0798418642652451E-2</v>
      </c>
      <c r="K43" s="235">
        <f t="shared" si="6"/>
        <v>9.511099368359378E-3</v>
      </c>
      <c r="L43" s="235">
        <f t="shared" si="6"/>
        <v>8.7379836786983939E-3</v>
      </c>
      <c r="M43" s="235">
        <f t="shared" si="6"/>
        <v>9.2758488556127731E-3</v>
      </c>
      <c r="N43" s="235">
        <f t="shared" si="6"/>
        <v>8.5594377387906879E-3</v>
      </c>
      <c r="O43" s="235">
        <f t="shared" si="6"/>
        <v>9.6534063964436971E-3</v>
      </c>
      <c r="P43" s="235">
        <f t="shared" si="6"/>
        <v>8.977996454374533E-3</v>
      </c>
      <c r="Q43" s="235">
        <f t="shared" si="6"/>
        <v>8.9579713014295223E-3</v>
      </c>
      <c r="R43" s="235">
        <f t="shared" si="6"/>
        <v>9.2872241501339593E-3</v>
      </c>
      <c r="S43" s="235">
        <f t="shared" si="6"/>
        <v>9.376948507149133E-3</v>
      </c>
      <c r="T43" s="235">
        <f t="shared" si="6"/>
        <v>8.8991039048323846E-3</v>
      </c>
      <c r="U43" s="235">
        <f t="shared" si="6"/>
        <v>9.1491560827473579E-3</v>
      </c>
      <c r="V43" s="235">
        <f t="shared" si="6"/>
        <v>9.158879477909063E-3</v>
      </c>
      <c r="W43" s="235">
        <f t="shared" si="6"/>
        <v>9.2845033023422913E-3</v>
      </c>
    </row>
    <row r="44" spans="1:23" ht="12" customHeight="1" x14ac:dyDescent="0.25">
      <c r="A44" s="202" t="s">
        <v>94</v>
      </c>
      <c r="B44" s="235">
        <f t="shared" ref="B44:W44" si="7">IF(B8=0,0,B8/B$5)</f>
        <v>2.1137841560689302E-2</v>
      </c>
      <c r="C44" s="235">
        <f t="shared" si="7"/>
        <v>2.1457519232862179E-2</v>
      </c>
      <c r="D44" s="235">
        <f t="shared" si="7"/>
        <v>2.0809573964637527E-2</v>
      </c>
      <c r="E44" s="235">
        <f t="shared" si="7"/>
        <v>2.1594411386294525E-2</v>
      </c>
      <c r="F44" s="235">
        <f t="shared" si="7"/>
        <v>2.0689311391246121E-2</v>
      </c>
      <c r="G44" s="235">
        <f t="shared" si="7"/>
        <v>2.1055221447233201E-2</v>
      </c>
      <c r="H44" s="235">
        <f t="shared" si="7"/>
        <v>2.0929649707851238E-2</v>
      </c>
      <c r="I44" s="235">
        <f t="shared" si="7"/>
        <v>2.1361856404509775E-2</v>
      </c>
      <c r="J44" s="235">
        <f t="shared" si="7"/>
        <v>2.1740257678226037E-2</v>
      </c>
      <c r="K44" s="235">
        <f t="shared" si="7"/>
        <v>2.1016418581462186E-2</v>
      </c>
      <c r="L44" s="235">
        <f t="shared" si="7"/>
        <v>1.8667231316690628E-2</v>
      </c>
      <c r="M44" s="235">
        <f t="shared" si="7"/>
        <v>1.9498944502167815E-2</v>
      </c>
      <c r="N44" s="235">
        <f t="shared" si="7"/>
        <v>2.0399474653245507E-2</v>
      </c>
      <c r="O44" s="235">
        <f t="shared" si="7"/>
        <v>2.0589093021472611E-2</v>
      </c>
      <c r="P44" s="235">
        <f t="shared" si="7"/>
        <v>1.8251406587494065E-2</v>
      </c>
      <c r="Q44" s="235">
        <f t="shared" si="7"/>
        <v>1.8795824402249549E-2</v>
      </c>
      <c r="R44" s="235">
        <f t="shared" si="7"/>
        <v>1.9680509840389566E-2</v>
      </c>
      <c r="S44" s="235">
        <f t="shared" si="7"/>
        <v>1.9600664128047094E-2</v>
      </c>
      <c r="T44" s="235">
        <f t="shared" si="7"/>
        <v>1.7820900192049498E-2</v>
      </c>
      <c r="U44" s="235">
        <f t="shared" si="7"/>
        <v>1.861650943776047E-2</v>
      </c>
      <c r="V44" s="235">
        <f t="shared" si="7"/>
        <v>1.8564584608293924E-2</v>
      </c>
      <c r="W44" s="235">
        <f t="shared" si="7"/>
        <v>1.8880208153002214E-2</v>
      </c>
    </row>
    <row r="45" spans="1:23" ht="12" customHeight="1" x14ac:dyDescent="0.25">
      <c r="A45" s="202" t="s">
        <v>95</v>
      </c>
      <c r="B45" s="235">
        <f t="shared" ref="B45:W45" si="8">IF(B9=0,0,B9/B$5)</f>
        <v>2.7096432488785856E-2</v>
      </c>
      <c r="C45" s="235">
        <f t="shared" si="8"/>
        <v>2.7688333725454144E-2</v>
      </c>
      <c r="D45" s="235">
        <f t="shared" si="8"/>
        <v>2.6807170651436233E-2</v>
      </c>
      <c r="E45" s="235">
        <f t="shared" si="8"/>
        <v>2.8535881743795736E-2</v>
      </c>
      <c r="F45" s="235">
        <f t="shared" si="8"/>
        <v>2.7997326406164241E-2</v>
      </c>
      <c r="G45" s="235">
        <f t="shared" si="8"/>
        <v>2.807611990156229E-2</v>
      </c>
      <c r="H45" s="235">
        <f t="shared" si="8"/>
        <v>2.8371906405036066E-2</v>
      </c>
      <c r="I45" s="235">
        <f t="shared" si="8"/>
        <v>2.9039348367770376E-2</v>
      </c>
      <c r="J45" s="235">
        <f t="shared" si="8"/>
        <v>2.9348910639509753E-2</v>
      </c>
      <c r="K45" s="235">
        <f t="shared" si="8"/>
        <v>3.0653988197049384E-2</v>
      </c>
      <c r="L45" s="235">
        <f t="shared" si="8"/>
        <v>2.7240734104530425E-2</v>
      </c>
      <c r="M45" s="235">
        <f t="shared" si="8"/>
        <v>2.9112310394409903E-2</v>
      </c>
      <c r="N45" s="235">
        <f t="shared" si="8"/>
        <v>2.8180914984919578E-2</v>
      </c>
      <c r="O45" s="235">
        <f t="shared" si="8"/>
        <v>3.3078797259568159E-2</v>
      </c>
      <c r="P45" s="235">
        <f t="shared" si="8"/>
        <v>3.3047420377067878E-2</v>
      </c>
      <c r="Q45" s="235">
        <f t="shared" si="8"/>
        <v>3.4505209962982446E-2</v>
      </c>
      <c r="R45" s="235">
        <f t="shared" si="8"/>
        <v>3.679786407947519E-2</v>
      </c>
      <c r="S45" s="235">
        <f t="shared" si="8"/>
        <v>3.6248873365984646E-2</v>
      </c>
      <c r="T45" s="235">
        <f t="shared" si="8"/>
        <v>3.382929540376596E-2</v>
      </c>
      <c r="U45" s="235">
        <f t="shared" si="8"/>
        <v>3.5938380253383737E-2</v>
      </c>
      <c r="V45" s="235">
        <f t="shared" si="8"/>
        <v>3.6770514264614626E-2</v>
      </c>
      <c r="W45" s="235">
        <f t="shared" si="8"/>
        <v>3.7182932765265166E-2</v>
      </c>
    </row>
    <row r="46" spans="1:23" ht="12" customHeight="1" x14ac:dyDescent="0.25">
      <c r="A46" s="202" t="s">
        <v>96</v>
      </c>
      <c r="B46" s="235">
        <f t="shared" ref="B46:W46" si="9">IF(B10=0,0,B10/B$5)</f>
        <v>2.2726289938820938E-2</v>
      </c>
      <c r="C46" s="235">
        <f t="shared" si="9"/>
        <v>2.290030510156443E-2</v>
      </c>
      <c r="D46" s="235">
        <f t="shared" si="9"/>
        <v>2.2519414997116374E-2</v>
      </c>
      <c r="E46" s="235">
        <f t="shared" si="9"/>
        <v>2.2421894181559907E-2</v>
      </c>
      <c r="F46" s="235">
        <f t="shared" si="9"/>
        <v>2.1616244352031359E-2</v>
      </c>
      <c r="G46" s="235">
        <f t="shared" si="9"/>
        <v>2.0181915794255257E-2</v>
      </c>
      <c r="H46" s="235">
        <f t="shared" si="9"/>
        <v>1.9365892965953532E-2</v>
      </c>
      <c r="I46" s="235">
        <f t="shared" si="9"/>
        <v>1.7376644254099422E-2</v>
      </c>
      <c r="J46" s="235">
        <f t="shared" si="9"/>
        <v>1.7178925658285858E-2</v>
      </c>
      <c r="K46" s="235">
        <f t="shared" si="9"/>
        <v>1.6220249375368902E-2</v>
      </c>
      <c r="L46" s="235">
        <f t="shared" si="9"/>
        <v>1.5997156207736174E-2</v>
      </c>
      <c r="M46" s="235">
        <f t="shared" si="9"/>
        <v>1.560650822166899E-2</v>
      </c>
      <c r="N46" s="235">
        <f t="shared" si="9"/>
        <v>1.4917753138836422E-2</v>
      </c>
      <c r="O46" s="235">
        <f t="shared" si="9"/>
        <v>1.4965758971379278E-2</v>
      </c>
      <c r="P46" s="235">
        <f t="shared" si="9"/>
        <v>1.3633603106282624E-2</v>
      </c>
      <c r="Q46" s="235">
        <f t="shared" si="9"/>
        <v>1.3067811197892824E-2</v>
      </c>
      <c r="R46" s="235">
        <f t="shared" si="9"/>
        <v>1.4634593885836244E-2</v>
      </c>
      <c r="S46" s="235">
        <f t="shared" si="9"/>
        <v>1.5268191029642622E-2</v>
      </c>
      <c r="T46" s="235">
        <f t="shared" si="9"/>
        <v>1.3592298312307679E-2</v>
      </c>
      <c r="U46" s="235">
        <f t="shared" si="9"/>
        <v>1.3119142955499607E-2</v>
      </c>
      <c r="V46" s="235">
        <f t="shared" si="9"/>
        <v>1.325084207459426E-2</v>
      </c>
      <c r="W46" s="235">
        <f t="shared" si="9"/>
        <v>1.320292850782072E-2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0.39385519349320169</v>
      </c>
      <c r="C47" s="236">
        <f t="shared" si="10"/>
        <v>0.39970335844512916</v>
      </c>
      <c r="D47" s="236">
        <f t="shared" si="10"/>
        <v>0.38102034135015689</v>
      </c>
      <c r="E47" s="236">
        <f t="shared" si="10"/>
        <v>0.35619572278293105</v>
      </c>
      <c r="F47" s="236">
        <f t="shared" si="10"/>
        <v>0.38625694923222648</v>
      </c>
      <c r="G47" s="236">
        <f t="shared" si="10"/>
        <v>0.38216020989819643</v>
      </c>
      <c r="H47" s="236">
        <f t="shared" si="10"/>
        <v>0.39238709178598491</v>
      </c>
      <c r="I47" s="236">
        <f t="shared" si="10"/>
        <v>0.35724346201795515</v>
      </c>
      <c r="J47" s="236">
        <f t="shared" si="10"/>
        <v>0.3722380996407228</v>
      </c>
      <c r="K47" s="236">
        <f t="shared" si="10"/>
        <v>0.45502072324346948</v>
      </c>
      <c r="L47" s="236">
        <f t="shared" si="10"/>
        <v>0.44852512666889133</v>
      </c>
      <c r="M47" s="236">
        <f t="shared" si="10"/>
        <v>0.47012122617386715</v>
      </c>
      <c r="N47" s="236">
        <f t="shared" si="10"/>
        <v>0.46126515622030478</v>
      </c>
      <c r="O47" s="236">
        <f t="shared" si="10"/>
        <v>0.50493641355520302</v>
      </c>
      <c r="P47" s="236">
        <f t="shared" si="10"/>
        <v>0.54964134131777498</v>
      </c>
      <c r="Q47" s="236">
        <f t="shared" si="10"/>
        <v>0.5681903604397609</v>
      </c>
      <c r="R47" s="236">
        <f t="shared" si="10"/>
        <v>0.58956621277264609</v>
      </c>
      <c r="S47" s="236">
        <f t="shared" si="10"/>
        <v>0.57873517329546953</v>
      </c>
      <c r="T47" s="236">
        <f t="shared" si="10"/>
        <v>0.57638633964134833</v>
      </c>
      <c r="U47" s="236">
        <f t="shared" si="10"/>
        <v>0.57708209523619303</v>
      </c>
      <c r="V47" s="236">
        <f t="shared" si="10"/>
        <v>0.56558333067701294</v>
      </c>
      <c r="W47" s="236">
        <f t="shared" si="10"/>
        <v>0.57419313836272901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0.5138111078046117</v>
      </c>
      <c r="C48" s="237">
        <f t="shared" si="11"/>
        <v>0.50663653417558441</v>
      </c>
      <c r="D48" s="237">
        <f t="shared" si="11"/>
        <v>0.52735961344155846</v>
      </c>
      <c r="E48" s="237">
        <f t="shared" si="11"/>
        <v>0.54867623726533454</v>
      </c>
      <c r="F48" s="237">
        <f t="shared" si="11"/>
        <v>0.52232005187842212</v>
      </c>
      <c r="G48" s="237">
        <f t="shared" si="11"/>
        <v>0.52789180093059851</v>
      </c>
      <c r="H48" s="237">
        <f t="shared" si="11"/>
        <v>0.51856952773083398</v>
      </c>
      <c r="I48" s="237">
        <f t="shared" si="11"/>
        <v>0.55410419232067964</v>
      </c>
      <c r="J48" s="237">
        <f t="shared" si="11"/>
        <v>0.53855152946016827</v>
      </c>
      <c r="K48" s="237">
        <f t="shared" si="11"/>
        <v>0.45866614122455296</v>
      </c>
      <c r="L48" s="237">
        <f t="shared" si="11"/>
        <v>0.47270979220104387</v>
      </c>
      <c r="M48" s="237">
        <f t="shared" si="11"/>
        <v>0.4479812363541531</v>
      </c>
      <c r="N48" s="237">
        <f t="shared" si="11"/>
        <v>0.45888310904956708</v>
      </c>
      <c r="O48" s="237">
        <f t="shared" si="11"/>
        <v>0.40808791041262427</v>
      </c>
      <c r="P48" s="237">
        <f t="shared" si="11"/>
        <v>0.36818025467134263</v>
      </c>
      <c r="Q48" s="237">
        <f t="shared" si="11"/>
        <v>0.34832709472378659</v>
      </c>
      <c r="R48" s="237">
        <f t="shared" si="11"/>
        <v>0.32158601342958348</v>
      </c>
      <c r="S48" s="237">
        <f t="shared" si="11"/>
        <v>0.33217828245599895</v>
      </c>
      <c r="T48" s="237">
        <f t="shared" si="11"/>
        <v>0.34132358377466654</v>
      </c>
      <c r="U48" s="237">
        <f t="shared" si="11"/>
        <v>0.33760152205215643</v>
      </c>
      <c r="V48" s="237">
        <f t="shared" si="11"/>
        <v>0.34823995745365277</v>
      </c>
      <c r="W48" s="237">
        <f t="shared" si="11"/>
        <v>0.33893728673249851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LV: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259.76832560664536</v>
      </c>
      <c r="C5" s="225">
        <f t="shared" si="0"/>
        <v>278.03624002182573</v>
      </c>
      <c r="D5" s="225">
        <f t="shared" si="0"/>
        <v>286.08612879280827</v>
      </c>
      <c r="E5" s="225">
        <f t="shared" si="0"/>
        <v>291.02654527135962</v>
      </c>
      <c r="F5" s="225">
        <f t="shared" si="0"/>
        <v>307.63987726819812</v>
      </c>
      <c r="G5" s="225">
        <f t="shared" si="0"/>
        <v>326.26721399175347</v>
      </c>
      <c r="H5" s="225">
        <f t="shared" si="0"/>
        <v>343.81356857577168</v>
      </c>
      <c r="I5" s="225">
        <f t="shared" si="0"/>
        <v>336.16655328815989</v>
      </c>
      <c r="J5" s="225">
        <f t="shared" si="0"/>
        <v>316.57175573567213</v>
      </c>
      <c r="K5" s="225">
        <f t="shared" si="0"/>
        <v>294.30634965099415</v>
      </c>
      <c r="L5" s="225">
        <f t="shared" si="0"/>
        <v>354.61847145962395</v>
      </c>
      <c r="M5" s="225">
        <f t="shared" si="0"/>
        <v>345.97574899619633</v>
      </c>
      <c r="N5" s="225">
        <f t="shared" si="0"/>
        <v>382.11416229277211</v>
      </c>
      <c r="O5" s="225">
        <f t="shared" si="0"/>
        <v>353.47354971767231</v>
      </c>
      <c r="P5" s="225">
        <f t="shared" si="0"/>
        <v>363.24724075631514</v>
      </c>
      <c r="Q5" s="225">
        <f t="shared" si="0"/>
        <v>359.10350330421903</v>
      </c>
      <c r="R5" s="225">
        <f t="shared" si="0"/>
        <v>340.51904551784435</v>
      </c>
      <c r="S5" s="225">
        <f t="shared" si="0"/>
        <v>366.0544703575502</v>
      </c>
      <c r="T5" s="225">
        <f t="shared" si="0"/>
        <v>416.29875572399601</v>
      </c>
      <c r="U5" s="225">
        <f t="shared" si="0"/>
        <v>395.94795854317374</v>
      </c>
      <c r="V5" s="225">
        <f t="shared" si="0"/>
        <v>406.39901989078987</v>
      </c>
      <c r="W5" s="225">
        <f t="shared" si="0"/>
        <v>417.18296038049357</v>
      </c>
    </row>
    <row r="6" spans="1:23" ht="12" customHeight="1" x14ac:dyDescent="0.25">
      <c r="A6" s="202" t="s">
        <v>92</v>
      </c>
      <c r="B6" s="226">
        <v>2.796264483907438</v>
      </c>
      <c r="C6" s="226">
        <v>2.9800731773091953</v>
      </c>
      <c r="D6" s="226">
        <v>3.0192068134956074</v>
      </c>
      <c r="E6" s="226">
        <v>3.2174468101967411</v>
      </c>
      <c r="F6" s="226">
        <v>3.2365830201838266</v>
      </c>
      <c r="G6" s="226">
        <v>3.2981850831289803</v>
      </c>
      <c r="H6" s="226">
        <v>3.4779017906473788</v>
      </c>
      <c r="I6" s="226">
        <v>3.5205464686549579</v>
      </c>
      <c r="J6" s="226">
        <v>3.299640455225838</v>
      </c>
      <c r="K6" s="226">
        <v>2.7602267652268937</v>
      </c>
      <c r="L6" s="226">
        <v>3.0038822396306402</v>
      </c>
      <c r="M6" s="226">
        <v>3.0027521929048988</v>
      </c>
      <c r="N6" s="226">
        <v>3.0742068089297634</v>
      </c>
      <c r="O6" s="226">
        <v>3.1957664828813472</v>
      </c>
      <c r="P6" s="226">
        <v>3.1317270430468378</v>
      </c>
      <c r="Q6" s="226">
        <v>3.0705394065955862</v>
      </c>
      <c r="R6" s="226">
        <v>3.028675704779908</v>
      </c>
      <c r="S6" s="226">
        <v>3.2835540343768557</v>
      </c>
      <c r="T6" s="226">
        <v>3.5368848996746696</v>
      </c>
      <c r="U6" s="226">
        <v>3.4942899819415829</v>
      </c>
      <c r="V6" s="226">
        <v>3.5517763984956141</v>
      </c>
      <c r="W6" s="226">
        <v>3.5992706182891157</v>
      </c>
    </row>
    <row r="7" spans="1:23" ht="12" customHeight="1" x14ac:dyDescent="0.25">
      <c r="A7" s="202" t="s">
        <v>93</v>
      </c>
      <c r="B7" s="226">
        <v>0.7724246649054608</v>
      </c>
      <c r="C7" s="226">
        <v>0.83467865556347443</v>
      </c>
      <c r="D7" s="226">
        <v>0.8462088589971144</v>
      </c>
      <c r="E7" s="226">
        <v>0.8948457293047789</v>
      </c>
      <c r="F7" s="226">
        <v>0.88751427758966339</v>
      </c>
      <c r="G7" s="226">
        <v>0.91738581787736473</v>
      </c>
      <c r="H7" s="226">
        <v>0.96090935270010747</v>
      </c>
      <c r="I7" s="226">
        <v>0.95619186449013549</v>
      </c>
      <c r="J7" s="226">
        <v>0.89910851836559946</v>
      </c>
      <c r="K7" s="226">
        <v>0.75313334232161844</v>
      </c>
      <c r="L7" s="226">
        <v>0.82716467262468074</v>
      </c>
      <c r="M7" s="226">
        <v>0.84781220791916589</v>
      </c>
      <c r="N7" s="226">
        <v>0.86254920490953846</v>
      </c>
      <c r="O7" s="226">
        <v>0.90554149408308748</v>
      </c>
      <c r="P7" s="226">
        <v>0.87141862554465477</v>
      </c>
      <c r="Q7" s="226">
        <v>0.86330250034519673</v>
      </c>
      <c r="R7" s="226">
        <v>0.85172200482103388</v>
      </c>
      <c r="S7" s="226">
        <v>0.9177611945553561</v>
      </c>
      <c r="T7" s="226">
        <v>0.98998343814573608</v>
      </c>
      <c r="U7" s="226">
        <v>0.96866972164750065</v>
      </c>
      <c r="V7" s="226">
        <v>0.99570444708919137</v>
      </c>
      <c r="W7" s="226">
        <v>1.0377376348569594</v>
      </c>
    </row>
    <row r="8" spans="1:23" ht="12" customHeight="1" x14ac:dyDescent="0.25">
      <c r="A8" s="202" t="s">
        <v>94</v>
      </c>
      <c r="B8" s="226">
        <v>7.9614604865503278</v>
      </c>
      <c r="C8" s="226">
        <v>8.574455589797525</v>
      </c>
      <c r="D8" s="226">
        <v>8.4796910553698162</v>
      </c>
      <c r="E8" s="226">
        <v>8.8916736519497164</v>
      </c>
      <c r="F8" s="226">
        <v>9.1041882361962347</v>
      </c>
      <c r="G8" s="226">
        <v>9.7291425762219266</v>
      </c>
      <c r="H8" s="226">
        <v>10.286244925586725</v>
      </c>
      <c r="I8" s="226">
        <v>10.275895485577031</v>
      </c>
      <c r="J8" s="226">
        <v>9.7961965159469919</v>
      </c>
      <c r="K8" s="226">
        <v>9.0238438777864207</v>
      </c>
      <c r="L8" s="226">
        <v>9.5670698740002322</v>
      </c>
      <c r="M8" s="226">
        <v>9.6347974029262726</v>
      </c>
      <c r="N8" s="226">
        <v>11.070423906998284</v>
      </c>
      <c r="O8" s="226">
        <v>10.534121773853736</v>
      </c>
      <c r="P8" s="226">
        <v>9.7048357048952578</v>
      </c>
      <c r="Q8" s="226">
        <v>9.9130124726077646</v>
      </c>
      <c r="R8" s="226">
        <v>9.9082973908008061</v>
      </c>
      <c r="S8" s="226">
        <v>10.509204804123645</v>
      </c>
      <c r="T8" s="226">
        <v>10.853093736510756</v>
      </c>
      <c r="U8" s="226">
        <v>10.757174322168447</v>
      </c>
      <c r="V8" s="226">
        <v>11.002831482674921</v>
      </c>
      <c r="W8" s="226">
        <v>11.482396023205188</v>
      </c>
    </row>
    <row r="9" spans="1:23" ht="12" customHeight="1" x14ac:dyDescent="0.25">
      <c r="A9" s="202" t="s">
        <v>95</v>
      </c>
      <c r="B9" s="226">
        <v>7.5724749436532086</v>
      </c>
      <c r="C9" s="226">
        <v>8.2204616919176843</v>
      </c>
      <c r="D9" s="226">
        <v>8.0779594528399681</v>
      </c>
      <c r="E9" s="226">
        <v>8.6938951557702548</v>
      </c>
      <c r="F9" s="226">
        <v>9.1445383257753754</v>
      </c>
      <c r="G9" s="226">
        <v>9.6344154503125807</v>
      </c>
      <c r="H9" s="226">
        <v>10.369127550070028</v>
      </c>
      <c r="I9" s="226">
        <v>10.390050178115729</v>
      </c>
      <c r="J9" s="226">
        <v>9.8582791246412533</v>
      </c>
      <c r="K9" s="226">
        <v>9.918219510040398</v>
      </c>
      <c r="L9" s="226">
        <v>10.480472413159365</v>
      </c>
      <c r="M9" s="226">
        <v>10.809526545138715</v>
      </c>
      <c r="N9" s="226">
        <v>11.595313869947935</v>
      </c>
      <c r="O9" s="226">
        <v>12.654303482366052</v>
      </c>
      <c r="P9" s="226">
        <v>13.085258161438551</v>
      </c>
      <c r="Q9" s="226">
        <v>13.610674524722631</v>
      </c>
      <c r="R9" s="226">
        <v>13.824999275643924</v>
      </c>
      <c r="S9" s="226">
        <v>14.457282659749371</v>
      </c>
      <c r="T9" s="226">
        <v>15.277161396022256</v>
      </c>
      <c r="U9" s="226">
        <v>15.443529468492882</v>
      </c>
      <c r="V9" s="226">
        <v>16.180626203142818</v>
      </c>
      <c r="W9" s="226">
        <v>16.802442561873281</v>
      </c>
    </row>
    <row r="10" spans="1:23" ht="12" customHeight="1" x14ac:dyDescent="0.25">
      <c r="A10" s="36" t="s">
        <v>96</v>
      </c>
      <c r="B10" s="227">
        <f t="shared" ref="B10:W10" si="1">SUM(B11:B15)</f>
        <v>9.3758565040231225</v>
      </c>
      <c r="C10" s="227">
        <f t="shared" si="1"/>
        <v>10.030899711220808</v>
      </c>
      <c r="D10" s="227">
        <f t="shared" si="1"/>
        <v>9.9700612074712929</v>
      </c>
      <c r="E10" s="227">
        <f t="shared" si="1"/>
        <v>10.101533560283544</v>
      </c>
      <c r="F10" s="227">
        <f t="shared" si="1"/>
        <v>10.34400896357355</v>
      </c>
      <c r="G10" s="227">
        <f t="shared" si="1"/>
        <v>10.264167382364588</v>
      </c>
      <c r="H10" s="227">
        <f t="shared" si="1"/>
        <v>10.578942202771337</v>
      </c>
      <c r="I10" s="227">
        <f t="shared" si="1"/>
        <v>9.2053545058459605</v>
      </c>
      <c r="J10" s="227">
        <f t="shared" si="1"/>
        <v>8.5357090597720831</v>
      </c>
      <c r="K10" s="227">
        <f t="shared" si="1"/>
        <v>7.7111380454865266</v>
      </c>
      <c r="L10" s="227">
        <f t="shared" si="1"/>
        <v>8.9324440543053605</v>
      </c>
      <c r="M10" s="227">
        <f t="shared" si="1"/>
        <v>8.3192356856029441</v>
      </c>
      <c r="N10" s="227">
        <f t="shared" si="1"/>
        <v>8.8912036969484891</v>
      </c>
      <c r="O10" s="227">
        <f t="shared" si="1"/>
        <v>8.5545021392168969</v>
      </c>
      <c r="P10" s="227">
        <f t="shared" si="1"/>
        <v>8.0337608972718257</v>
      </c>
      <c r="Q10" s="227">
        <f t="shared" si="1"/>
        <v>7.7690426197820157</v>
      </c>
      <c r="R10" s="227">
        <f t="shared" si="1"/>
        <v>8.3665081487220849</v>
      </c>
      <c r="S10" s="227">
        <f t="shared" si="1"/>
        <v>9.3604656530149732</v>
      </c>
      <c r="T10" s="227">
        <f t="shared" si="1"/>
        <v>9.3008793891746961</v>
      </c>
      <c r="U10" s="227">
        <f t="shared" si="1"/>
        <v>8.7537498225245614</v>
      </c>
      <c r="V10" s="227">
        <f t="shared" si="1"/>
        <v>9.1365626066885195</v>
      </c>
      <c r="W10" s="227">
        <f t="shared" si="1"/>
        <v>9.2466405526114333</v>
      </c>
    </row>
    <row r="11" spans="1:23" ht="12" customHeight="1" x14ac:dyDescent="0.25">
      <c r="A11" s="37" t="s">
        <v>83</v>
      </c>
      <c r="B11" s="228">
        <v>1.0859485839595393</v>
      </c>
      <c r="C11" s="228">
        <v>1.0358083204838011</v>
      </c>
      <c r="D11" s="228">
        <v>0.73253352721332277</v>
      </c>
      <c r="E11" s="228">
        <v>0.61783775882471126</v>
      </c>
      <c r="F11" s="228">
        <v>0.68987330403933445</v>
      </c>
      <c r="G11" s="228">
        <v>0.39275046257524332</v>
      </c>
      <c r="H11" s="228">
        <v>0.46871283733145891</v>
      </c>
      <c r="I11" s="228">
        <v>0.49949680444323746</v>
      </c>
      <c r="J11" s="228">
        <v>0.50211810177980409</v>
      </c>
      <c r="K11" s="228">
        <v>0.52854552476696592</v>
      </c>
      <c r="L11" s="228">
        <v>0.50744521398030784</v>
      </c>
      <c r="M11" s="228">
        <v>0.72559789426656818</v>
      </c>
      <c r="N11" s="228">
        <v>0.77974657165237227</v>
      </c>
      <c r="O11" s="228">
        <v>0.67946532193607645</v>
      </c>
      <c r="P11" s="228">
        <v>0.72105202165449467</v>
      </c>
      <c r="Q11" s="228">
        <v>0.54054626647056403</v>
      </c>
      <c r="R11" s="228">
        <v>0.59758533513166545</v>
      </c>
      <c r="S11" s="228">
        <v>0.70679683528290715</v>
      </c>
      <c r="T11" s="228">
        <v>0.75748018159567498</v>
      </c>
      <c r="U11" s="228">
        <v>0.55068466954323347</v>
      </c>
      <c r="V11" s="228">
        <v>0.54518051406863044</v>
      </c>
      <c r="W11" s="228">
        <v>0.58811324777906293</v>
      </c>
    </row>
    <row r="12" spans="1:23" ht="12" customHeight="1" x14ac:dyDescent="0.25">
      <c r="A12" s="37" t="s">
        <v>72</v>
      </c>
      <c r="B12" s="228">
        <v>5.3270135333276221</v>
      </c>
      <c r="C12" s="228">
        <v>5.9504928835202282</v>
      </c>
      <c r="D12" s="228">
        <v>6.4644107663322714</v>
      </c>
      <c r="E12" s="228">
        <v>6.4351013776039929</v>
      </c>
      <c r="F12" s="228">
        <v>6.5806958844789065</v>
      </c>
      <c r="G12" s="228">
        <v>6.6592993654715427</v>
      </c>
      <c r="H12" s="228">
        <v>6.8592995514818886</v>
      </c>
      <c r="I12" s="228">
        <v>5.2531173390169359</v>
      </c>
      <c r="J12" s="228">
        <v>4.804895045132997</v>
      </c>
      <c r="K12" s="228">
        <v>4.0436259491459854</v>
      </c>
      <c r="L12" s="228">
        <v>5.7303420363270892</v>
      </c>
      <c r="M12" s="228">
        <v>4.8973270220342631</v>
      </c>
      <c r="N12" s="228">
        <v>5.034157323955478</v>
      </c>
      <c r="O12" s="228">
        <v>3.8300748474405282</v>
      </c>
      <c r="P12" s="228">
        <v>3.043262680842187</v>
      </c>
      <c r="Q12" s="228">
        <v>2.607370152226566</v>
      </c>
      <c r="R12" s="228">
        <v>3.1859328025002029</v>
      </c>
      <c r="S12" s="228">
        <v>3.7435054434614976</v>
      </c>
      <c r="T12" s="228">
        <v>3.4268692295835934</v>
      </c>
      <c r="U12" s="228">
        <v>2.2999514521096742</v>
      </c>
      <c r="V12" s="228">
        <v>2.4941175050520425</v>
      </c>
      <c r="W12" s="228">
        <v>2.4954839549106551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0.14114626250072806</v>
      </c>
      <c r="T14" s="228">
        <v>0.14271628808452355</v>
      </c>
      <c r="U14" s="228">
        <v>0.14259106633135227</v>
      </c>
      <c r="V14" s="228">
        <v>0.14297923341272081</v>
      </c>
      <c r="W14" s="228">
        <v>0.14797052158506138</v>
      </c>
    </row>
    <row r="15" spans="1:23" ht="12" customHeight="1" x14ac:dyDescent="0.25">
      <c r="A15" s="38" t="s">
        <v>38</v>
      </c>
      <c r="B15" s="229">
        <v>2.9628943867359601</v>
      </c>
      <c r="C15" s="229">
        <v>3.0445985072167803</v>
      </c>
      <c r="D15" s="229">
        <v>2.7731169139256981</v>
      </c>
      <c r="E15" s="229">
        <v>3.0485944238548397</v>
      </c>
      <c r="F15" s="229">
        <v>3.0734397750553084</v>
      </c>
      <c r="G15" s="229">
        <v>3.2121175543178024</v>
      </c>
      <c r="H15" s="229">
        <v>3.2509298139579892</v>
      </c>
      <c r="I15" s="229">
        <v>3.4527403623857866</v>
      </c>
      <c r="J15" s="229">
        <v>3.2286959128592811</v>
      </c>
      <c r="K15" s="229">
        <v>3.1389665715735755</v>
      </c>
      <c r="L15" s="229">
        <v>2.694656803997963</v>
      </c>
      <c r="M15" s="229">
        <v>2.6963107693021127</v>
      </c>
      <c r="N15" s="229">
        <v>3.0772998013406396</v>
      </c>
      <c r="O15" s="229">
        <v>4.0449619698402923</v>
      </c>
      <c r="P15" s="229">
        <v>4.2694461947751439</v>
      </c>
      <c r="Q15" s="229">
        <v>4.6211262010848859</v>
      </c>
      <c r="R15" s="229">
        <v>4.5829900110902164</v>
      </c>
      <c r="S15" s="229">
        <v>4.7690171117698403</v>
      </c>
      <c r="T15" s="229">
        <v>4.9738136899109051</v>
      </c>
      <c r="U15" s="229">
        <v>5.760522634540302</v>
      </c>
      <c r="V15" s="229">
        <v>5.9542853541551253</v>
      </c>
      <c r="W15" s="229">
        <v>6.0150728283366544</v>
      </c>
    </row>
    <row r="16" spans="1:23" ht="12" customHeight="1" x14ac:dyDescent="0.25">
      <c r="A16" s="39" t="s">
        <v>98</v>
      </c>
      <c r="B16" s="230">
        <f t="shared" ref="B16:W16" si="2">SUM(B17:B26)</f>
        <v>100.98024172266832</v>
      </c>
      <c r="C16" s="230">
        <f t="shared" si="2"/>
        <v>109.39529922798856</v>
      </c>
      <c r="D16" s="230">
        <f t="shared" si="2"/>
        <v>107.28781478184966</v>
      </c>
      <c r="E16" s="230">
        <f t="shared" si="2"/>
        <v>101.81488359492309</v>
      </c>
      <c r="F16" s="230">
        <f t="shared" si="2"/>
        <v>116.03491597391958</v>
      </c>
      <c r="G16" s="230">
        <f t="shared" si="2"/>
        <v>120.50350575928334</v>
      </c>
      <c r="H16" s="230">
        <f t="shared" si="2"/>
        <v>130.27184708030117</v>
      </c>
      <c r="I16" s="230">
        <f t="shared" si="2"/>
        <v>116.01034036760987</v>
      </c>
      <c r="J16" s="230">
        <f t="shared" si="2"/>
        <v>113.75320502254641</v>
      </c>
      <c r="K16" s="230">
        <f t="shared" si="2"/>
        <v>129.81248264265287</v>
      </c>
      <c r="L16" s="230">
        <f t="shared" si="2"/>
        <v>151.23481111662841</v>
      </c>
      <c r="M16" s="230">
        <f t="shared" si="2"/>
        <v>152.46375941359372</v>
      </c>
      <c r="N16" s="230">
        <f t="shared" si="2"/>
        <v>163.73713984250458</v>
      </c>
      <c r="O16" s="230">
        <f t="shared" si="2"/>
        <v>166.60759014490321</v>
      </c>
      <c r="P16" s="230">
        <f t="shared" si="2"/>
        <v>185.86856176726704</v>
      </c>
      <c r="Q16" s="230">
        <f t="shared" si="2"/>
        <v>191.4814856096105</v>
      </c>
      <c r="R16" s="230">
        <f t="shared" si="2"/>
        <v>190.49260555025265</v>
      </c>
      <c r="S16" s="230">
        <f t="shared" si="2"/>
        <v>199.85819014844751</v>
      </c>
      <c r="T16" s="230">
        <f t="shared" si="2"/>
        <v>224.02699759825691</v>
      </c>
      <c r="U16" s="230">
        <f t="shared" si="2"/>
        <v>212.27334605779828</v>
      </c>
      <c r="V16" s="230">
        <f t="shared" si="2"/>
        <v>211.83342462068063</v>
      </c>
      <c r="W16" s="230">
        <f t="shared" si="2"/>
        <v>221.8175199965489</v>
      </c>
    </row>
    <row r="17" spans="1:23" ht="12" customHeight="1" x14ac:dyDescent="0.25">
      <c r="A17" s="46" t="s">
        <v>30</v>
      </c>
      <c r="B17" s="231">
        <v>1.253820184128466</v>
      </c>
      <c r="C17" s="231">
        <v>1.6122901865165269</v>
      </c>
      <c r="D17" s="231">
        <v>1.6220917055331363</v>
      </c>
      <c r="E17" s="231">
        <v>1.6755535207119172</v>
      </c>
      <c r="F17" s="231">
        <v>1.3390180655456543</v>
      </c>
      <c r="G17" s="231">
        <v>1.8640820248568761</v>
      </c>
      <c r="H17" s="231">
        <v>1.7665954895493869</v>
      </c>
      <c r="I17" s="231">
        <v>1.1342036130773305</v>
      </c>
      <c r="J17" s="231">
        <v>1.0680944092619182</v>
      </c>
      <c r="K17" s="231">
        <v>0.78902149845446012</v>
      </c>
      <c r="L17" s="231">
        <v>0.73141732824372785</v>
      </c>
      <c r="M17" s="231">
        <v>0.87278281098997446</v>
      </c>
      <c r="N17" s="231">
        <v>0.91628561038744716</v>
      </c>
      <c r="O17" s="231">
        <v>0.78882878529730316</v>
      </c>
      <c r="P17" s="231">
        <v>0.42561898339928578</v>
      </c>
      <c r="Q17" s="231">
        <v>0.44468717128003088</v>
      </c>
      <c r="R17" s="231">
        <v>0.46547410521519805</v>
      </c>
      <c r="S17" s="231">
        <v>0.4504003759015745</v>
      </c>
      <c r="T17" s="231">
        <v>0.30262174111703766</v>
      </c>
      <c r="U17" s="231">
        <v>0.24404132450773097</v>
      </c>
      <c r="V17" s="231">
        <v>0.20808822730887322</v>
      </c>
      <c r="W17" s="231">
        <v>0.23104686127725046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0.1644558986197473</v>
      </c>
      <c r="C19" s="231">
        <v>0.38068433931141205</v>
      </c>
      <c r="D19" s="231">
        <v>0.38052226289680074</v>
      </c>
      <c r="E19" s="231">
        <v>0.38534341612139683</v>
      </c>
      <c r="F19" s="231">
        <v>0.50045173536859666</v>
      </c>
      <c r="G19" s="231">
        <v>0.49031547079686888</v>
      </c>
      <c r="H19" s="231">
        <v>0.9100089847522056</v>
      </c>
      <c r="I19" s="231">
        <v>0.93076254115094026</v>
      </c>
      <c r="J19" s="231">
        <v>0.54902870123056757</v>
      </c>
      <c r="K19" s="231">
        <v>0.79184669751807579</v>
      </c>
      <c r="L19" s="231">
        <v>0.79331056237418229</v>
      </c>
      <c r="M19" s="231">
        <v>1.3751018536059543</v>
      </c>
      <c r="N19" s="231">
        <v>2.4172572833684765</v>
      </c>
      <c r="O19" s="231">
        <v>2.748389456203697</v>
      </c>
      <c r="P19" s="231">
        <v>2.6214332718571791</v>
      </c>
      <c r="Q19" s="231">
        <v>2.4667299667891549</v>
      </c>
      <c r="R19" s="231">
        <v>2.7989432438412472</v>
      </c>
      <c r="S19" s="231">
        <v>3.1516644732469001</v>
      </c>
      <c r="T19" s="231">
        <v>3.1974967409593615</v>
      </c>
      <c r="U19" s="231">
        <v>2.9339948826908078</v>
      </c>
      <c r="V19" s="231">
        <v>2.5185995425847025</v>
      </c>
      <c r="W19" s="231">
        <v>2.6137064584736325</v>
      </c>
    </row>
    <row r="20" spans="1:23" ht="12" customHeight="1" x14ac:dyDescent="0.25">
      <c r="A20" s="46" t="s">
        <v>83</v>
      </c>
      <c r="B20" s="231">
        <v>8.0066604587171017</v>
      </c>
      <c r="C20" s="231">
        <v>7.2513245636395913</v>
      </c>
      <c r="D20" s="231">
        <v>5.6124267706573647</v>
      </c>
      <c r="E20" s="231">
        <v>5.7142689856169735</v>
      </c>
      <c r="F20" s="231">
        <v>5.6182736031971103</v>
      </c>
      <c r="G20" s="231">
        <v>3.9459514502737907</v>
      </c>
      <c r="H20" s="231">
        <v>4.0398824838683343</v>
      </c>
      <c r="I20" s="231">
        <v>4.3740491932556171</v>
      </c>
      <c r="J20" s="231">
        <v>4.8164055441060141</v>
      </c>
      <c r="K20" s="231">
        <v>4.2840008780294889</v>
      </c>
      <c r="L20" s="231">
        <v>3.6106529313945908</v>
      </c>
      <c r="M20" s="231">
        <v>3.4727135453541162</v>
      </c>
      <c r="N20" s="231">
        <v>3.389703986463394</v>
      </c>
      <c r="O20" s="231">
        <v>3.308496705537217</v>
      </c>
      <c r="P20" s="231">
        <v>3.0284406291627057</v>
      </c>
      <c r="Q20" s="231">
        <v>2.2249734844682854</v>
      </c>
      <c r="R20" s="231">
        <v>2.3284476970473249</v>
      </c>
      <c r="S20" s="231">
        <v>2.8534363141361827</v>
      </c>
      <c r="T20" s="231">
        <v>3.1930681109948327</v>
      </c>
      <c r="U20" s="231">
        <v>2.2503403331803153</v>
      </c>
      <c r="V20" s="231">
        <v>2.0522981248028556</v>
      </c>
      <c r="W20" s="231">
        <v>2.2578460952507182</v>
      </c>
    </row>
    <row r="21" spans="1:23" ht="12" customHeight="1" x14ac:dyDescent="0.25">
      <c r="A21" s="46" t="s">
        <v>70</v>
      </c>
      <c r="B21" s="231">
        <v>14.860253416374633</v>
      </c>
      <c r="C21" s="231">
        <v>8.4059337029252923</v>
      </c>
      <c r="D21" s="231">
        <v>7.5328439750381841</v>
      </c>
      <c r="E21" s="231">
        <v>4.6941100018568234</v>
      </c>
      <c r="F21" s="231">
        <v>2.6890269858573603</v>
      </c>
      <c r="G21" s="231">
        <v>2.8533752975536664</v>
      </c>
      <c r="H21" s="231">
        <v>3.1824298082247253</v>
      </c>
      <c r="I21" s="231">
        <v>2.4730801028314642</v>
      </c>
      <c r="J21" s="231">
        <v>1.5004548498281081</v>
      </c>
      <c r="K21" s="231">
        <v>1.8762421707676109</v>
      </c>
      <c r="L21" s="231">
        <v>2.2122657979465137</v>
      </c>
      <c r="M21" s="231">
        <v>0.97044594666476847</v>
      </c>
      <c r="N21" s="231">
        <v>1.5123112709612421</v>
      </c>
      <c r="O21" s="231">
        <v>0.61965224112600614</v>
      </c>
      <c r="P21" s="231">
        <v>0.30484362871320347</v>
      </c>
      <c r="Q21" s="231">
        <v>0</v>
      </c>
      <c r="R21" s="231">
        <v>0</v>
      </c>
      <c r="S21" s="231">
        <v>7.3746815107787411E-2</v>
      </c>
      <c r="T21" s="231">
        <v>6.9725608462676489E-2</v>
      </c>
      <c r="U21" s="231">
        <v>0.33242831468161493</v>
      </c>
      <c r="V21" s="231">
        <v>0.20896813058661612</v>
      </c>
      <c r="W21" s="231">
        <v>9.5042371134033479E-2</v>
      </c>
    </row>
    <row r="22" spans="1:23" ht="12" customHeight="1" x14ac:dyDescent="0.25">
      <c r="A22" s="46" t="s">
        <v>34</v>
      </c>
      <c r="B22" s="231">
        <v>13.672567948437722</v>
      </c>
      <c r="C22" s="231">
        <v>13.417802697713183</v>
      </c>
      <c r="D22" s="231">
        <v>11.686633324299917</v>
      </c>
      <c r="E22" s="231">
        <v>10.341830830123673</v>
      </c>
      <c r="F22" s="231">
        <v>11.072974663996801</v>
      </c>
      <c r="G22" s="231">
        <v>9.3829956162813897</v>
      </c>
      <c r="H22" s="231">
        <v>11.585692268890034</v>
      </c>
      <c r="I22" s="231">
        <v>11.058875678578092</v>
      </c>
      <c r="J22" s="231">
        <v>9.5128643187426274</v>
      </c>
      <c r="K22" s="231">
        <v>7.4006226197632596</v>
      </c>
      <c r="L22" s="231">
        <v>10.785545596378254</v>
      </c>
      <c r="M22" s="231">
        <v>1.9840171475752144</v>
      </c>
      <c r="N22" s="231">
        <v>1.3016246705808199</v>
      </c>
      <c r="O22" s="231">
        <v>1.0826810134369496</v>
      </c>
      <c r="P22" s="231">
        <v>1.0826810134377853</v>
      </c>
      <c r="Q22" s="231">
        <v>0.66555635971924976</v>
      </c>
      <c r="R22" s="231">
        <v>0.67028643176964242</v>
      </c>
      <c r="S22" s="231">
        <v>0.62217259393571522</v>
      </c>
      <c r="T22" s="231">
        <v>0.7087691792162355</v>
      </c>
      <c r="U22" s="231">
        <v>0.48496349150093471</v>
      </c>
      <c r="V22" s="231">
        <v>0.14942798890144052</v>
      </c>
      <c r="W22" s="231">
        <v>0.15065784562760451</v>
      </c>
    </row>
    <row r="23" spans="1:23" ht="12" customHeight="1" x14ac:dyDescent="0.25">
      <c r="A23" s="46" t="s">
        <v>72</v>
      </c>
      <c r="B23" s="231">
        <v>30.138411491603577</v>
      </c>
      <c r="C23" s="231">
        <v>34.818667982221157</v>
      </c>
      <c r="D23" s="231">
        <v>41.352476316156299</v>
      </c>
      <c r="E23" s="231">
        <v>41.826329755253028</v>
      </c>
      <c r="F23" s="231">
        <v>44.508472236204689</v>
      </c>
      <c r="G23" s="231">
        <v>42.61335791947095</v>
      </c>
      <c r="H23" s="231">
        <v>42.054989993385263</v>
      </c>
      <c r="I23" s="231">
        <v>40.841809876184335</v>
      </c>
      <c r="J23" s="231">
        <v>38.712550304056712</v>
      </c>
      <c r="K23" s="231">
        <v>30.462236443623826</v>
      </c>
      <c r="L23" s="231">
        <v>34.292570550725557</v>
      </c>
      <c r="M23" s="231">
        <v>33.344574272770444</v>
      </c>
      <c r="N23" s="231">
        <v>29.351787831252494</v>
      </c>
      <c r="O23" s="231">
        <v>24.819338835157883</v>
      </c>
      <c r="P23" s="231">
        <v>22.037065332398541</v>
      </c>
      <c r="Q23" s="231">
        <v>21.392470222435197</v>
      </c>
      <c r="R23" s="231">
        <v>19.486372422117618</v>
      </c>
      <c r="S23" s="231">
        <v>18.906980176729675</v>
      </c>
      <c r="T23" s="231">
        <v>20.529542169118809</v>
      </c>
      <c r="U23" s="231">
        <v>17.272053198915156</v>
      </c>
      <c r="V23" s="231">
        <v>16.194991498304393</v>
      </c>
      <c r="W23" s="231">
        <v>20.157958686756935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24.101890798524757</v>
      </c>
      <c r="C25" s="231">
        <v>34.874612766689502</v>
      </c>
      <c r="D25" s="231">
        <v>30.491583566661113</v>
      </c>
      <c r="E25" s="231">
        <v>28.759233851966261</v>
      </c>
      <c r="F25" s="231">
        <v>42.001766735822287</v>
      </c>
      <c r="G25" s="231">
        <v>49.621532390307252</v>
      </c>
      <c r="H25" s="231">
        <v>57.689849198190473</v>
      </c>
      <c r="I25" s="231">
        <v>47.78941912873475</v>
      </c>
      <c r="J25" s="231">
        <v>52.625013957302151</v>
      </c>
      <c r="K25" s="231">
        <v>80.110136531402034</v>
      </c>
      <c r="L25" s="231">
        <v>93.734629194434277</v>
      </c>
      <c r="M25" s="231">
        <v>106.95412816307577</v>
      </c>
      <c r="N25" s="231">
        <v>121.42158387047334</v>
      </c>
      <c r="O25" s="231">
        <v>126.71802204307946</v>
      </c>
      <c r="P25" s="231">
        <v>145.16746698416617</v>
      </c>
      <c r="Q25" s="231">
        <v>146.75571615484458</v>
      </c>
      <c r="R25" s="231">
        <v>135.01666818542424</v>
      </c>
      <c r="S25" s="231">
        <v>134.88323101848772</v>
      </c>
      <c r="T25" s="231">
        <v>151.43036142357357</v>
      </c>
      <c r="U25" s="231">
        <v>149.85393283480138</v>
      </c>
      <c r="V25" s="231">
        <v>155.88648456051109</v>
      </c>
      <c r="W25" s="231">
        <v>161.26749236228989</v>
      </c>
    </row>
    <row r="26" spans="1:23" ht="12" customHeight="1" x14ac:dyDescent="0.25">
      <c r="A26" s="46" t="s">
        <v>79</v>
      </c>
      <c r="B26" s="231">
        <v>8.7821815262623133</v>
      </c>
      <c r="C26" s="231">
        <v>8.6339829889719049</v>
      </c>
      <c r="D26" s="231">
        <v>8.6092368606068579</v>
      </c>
      <c r="E26" s="231">
        <v>8.418213233273022</v>
      </c>
      <c r="F26" s="231">
        <v>8.3049319479270736</v>
      </c>
      <c r="G26" s="231">
        <v>9.7318955897425532</v>
      </c>
      <c r="H26" s="231">
        <v>9.0423988534407567</v>
      </c>
      <c r="I26" s="231">
        <v>7.408140233797341</v>
      </c>
      <c r="J26" s="231">
        <v>4.9687929380183125</v>
      </c>
      <c r="K26" s="231">
        <v>4.0983758030941226</v>
      </c>
      <c r="L26" s="231">
        <v>5.0744191551312854</v>
      </c>
      <c r="M26" s="231">
        <v>3.48999567355746</v>
      </c>
      <c r="N26" s="231">
        <v>3.4265853190173758</v>
      </c>
      <c r="O26" s="231">
        <v>6.5221810650646912</v>
      </c>
      <c r="P26" s="231">
        <v>11.201011924132155</v>
      </c>
      <c r="Q26" s="231">
        <v>17.531352250074015</v>
      </c>
      <c r="R26" s="231">
        <v>29.726413464837382</v>
      </c>
      <c r="S26" s="231">
        <v>38.916558380901954</v>
      </c>
      <c r="T26" s="231">
        <v>44.595412624814394</v>
      </c>
      <c r="U26" s="231">
        <v>38.901591677520358</v>
      </c>
      <c r="V26" s="231">
        <v>34.614566547680653</v>
      </c>
      <c r="W26" s="231">
        <v>35.043769315738849</v>
      </c>
    </row>
    <row r="27" spans="1:23" ht="12" customHeight="1" x14ac:dyDescent="0.25">
      <c r="A27" s="39" t="s">
        <v>99</v>
      </c>
      <c r="B27" s="230">
        <f t="shared" ref="B27:W27" si="3">SUM(B28:B37)</f>
        <v>130.30960280093745</v>
      </c>
      <c r="C27" s="230">
        <f t="shared" si="3"/>
        <v>138.00037196802845</v>
      </c>
      <c r="D27" s="230">
        <f t="shared" si="3"/>
        <v>148.40518662278481</v>
      </c>
      <c r="E27" s="230">
        <f t="shared" si="3"/>
        <v>157.41226676893149</v>
      </c>
      <c r="F27" s="230">
        <f t="shared" si="3"/>
        <v>158.88812847095988</v>
      </c>
      <c r="G27" s="230">
        <f t="shared" si="3"/>
        <v>171.92041192256471</v>
      </c>
      <c r="H27" s="230">
        <f t="shared" si="3"/>
        <v>177.8685956736949</v>
      </c>
      <c r="I27" s="230">
        <f t="shared" si="3"/>
        <v>185.80817441786624</v>
      </c>
      <c r="J27" s="230">
        <f t="shared" si="3"/>
        <v>170.42961703917396</v>
      </c>
      <c r="K27" s="230">
        <f t="shared" si="3"/>
        <v>134.32730546747942</v>
      </c>
      <c r="L27" s="230">
        <f t="shared" si="3"/>
        <v>170.57262708927527</v>
      </c>
      <c r="M27" s="230">
        <f t="shared" si="3"/>
        <v>160.89786554811062</v>
      </c>
      <c r="N27" s="230">
        <f t="shared" si="3"/>
        <v>182.88332496253352</v>
      </c>
      <c r="O27" s="230">
        <f t="shared" si="3"/>
        <v>151.021724200368</v>
      </c>
      <c r="P27" s="230">
        <f t="shared" si="3"/>
        <v>142.55167855685099</v>
      </c>
      <c r="Q27" s="230">
        <f t="shared" si="3"/>
        <v>132.39544617055535</v>
      </c>
      <c r="R27" s="230">
        <f t="shared" si="3"/>
        <v>114.04623744282395</v>
      </c>
      <c r="S27" s="230">
        <f t="shared" si="3"/>
        <v>127.66801186328247</v>
      </c>
      <c r="T27" s="230">
        <f t="shared" si="3"/>
        <v>152.31375526621099</v>
      </c>
      <c r="U27" s="230">
        <f t="shared" si="3"/>
        <v>144.25719916860049</v>
      </c>
      <c r="V27" s="230">
        <f t="shared" si="3"/>
        <v>153.69809413201821</v>
      </c>
      <c r="W27" s="230">
        <f t="shared" si="3"/>
        <v>153.19695299310868</v>
      </c>
    </row>
    <row r="28" spans="1:23" ht="12" customHeight="1" x14ac:dyDescent="0.25">
      <c r="A28" s="18" t="s">
        <v>30</v>
      </c>
      <c r="B28" s="232">
        <v>2.970013969473722</v>
      </c>
      <c r="C28" s="232">
        <v>2.8659435471757977</v>
      </c>
      <c r="D28" s="232">
        <v>2.6984638660155915</v>
      </c>
      <c r="E28" s="232">
        <v>1.8554843368691716</v>
      </c>
      <c r="F28" s="232">
        <v>2.2497376028081555</v>
      </c>
      <c r="G28" s="232">
        <v>10.035471176621154</v>
      </c>
      <c r="H28" s="232">
        <v>15.088746587742007</v>
      </c>
      <c r="I28" s="232">
        <v>23.557858003320419</v>
      </c>
      <c r="J28" s="232">
        <v>24.418755450278681</v>
      </c>
      <c r="K28" s="232">
        <v>15.770665649099739</v>
      </c>
      <c r="L28" s="232">
        <v>21.684944922838064</v>
      </c>
      <c r="M28" s="232">
        <v>26.17048087511488</v>
      </c>
      <c r="N28" s="232">
        <v>24.322878677843541</v>
      </c>
      <c r="O28" s="232">
        <v>16.010819969310006</v>
      </c>
      <c r="P28" s="232">
        <v>15.082226542719708</v>
      </c>
      <c r="Q28" s="232">
        <v>10.882864114782006</v>
      </c>
      <c r="R28" s="232">
        <v>7.8606542812749334</v>
      </c>
      <c r="S28" s="232">
        <v>10.50356311308129</v>
      </c>
      <c r="T28" s="232">
        <v>14.880751720297511</v>
      </c>
      <c r="U28" s="232">
        <v>13.666711201836963</v>
      </c>
      <c r="V28" s="232">
        <v>8.6200528934752469</v>
      </c>
      <c r="W28" s="232">
        <v>5.6361965447917441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0.20495077364798658</v>
      </c>
      <c r="C30" s="232">
        <v>0.11135468844381932</v>
      </c>
      <c r="D30" s="232">
        <v>0.11150331806753436</v>
      </c>
      <c r="E30" s="232">
        <v>0.10723451288354111</v>
      </c>
      <c r="F30" s="232">
        <v>0.34654965010923416</v>
      </c>
      <c r="G30" s="232">
        <v>0.53405310963284214</v>
      </c>
      <c r="H30" s="232">
        <v>0.6171236259385845</v>
      </c>
      <c r="I30" s="232">
        <v>0.6012839705773162</v>
      </c>
      <c r="J30" s="232">
        <v>0.4894042975355084</v>
      </c>
      <c r="K30" s="232">
        <v>0.19575284401125384</v>
      </c>
      <c r="L30" s="232">
        <v>0.19444124183169859</v>
      </c>
      <c r="M30" s="232">
        <v>0.98128775150122516</v>
      </c>
      <c r="N30" s="232">
        <v>1.3219609300951389</v>
      </c>
      <c r="O30" s="232">
        <v>1.4621017148321933</v>
      </c>
      <c r="P30" s="232">
        <v>1.5603215894779543</v>
      </c>
      <c r="Q30" s="232">
        <v>1.7914491257248766</v>
      </c>
      <c r="R30" s="232">
        <v>1.7190933579877892</v>
      </c>
      <c r="S30" s="232">
        <v>2.136189475961344</v>
      </c>
      <c r="T30" s="232">
        <v>2.4591672770451236</v>
      </c>
      <c r="U30" s="232">
        <v>2.0124548230765895</v>
      </c>
      <c r="V30" s="232">
        <v>2.0252549536652271</v>
      </c>
      <c r="W30" s="232">
        <v>1.9805738843695671</v>
      </c>
    </row>
    <row r="31" spans="1:23" ht="12" customHeight="1" x14ac:dyDescent="0.25">
      <c r="A31" s="18" t="s">
        <v>83</v>
      </c>
      <c r="B31" s="232">
        <v>5.5162461892494319</v>
      </c>
      <c r="C31" s="232">
        <v>5.0167565340905833</v>
      </c>
      <c r="D31" s="232">
        <v>5.269349086264981</v>
      </c>
      <c r="E31" s="232">
        <v>4.9666080219339168</v>
      </c>
      <c r="F31" s="232">
        <v>6.2779558175971859</v>
      </c>
      <c r="G31" s="232">
        <v>8.768004107398081</v>
      </c>
      <c r="H31" s="232">
        <v>9.5803922179617249</v>
      </c>
      <c r="I31" s="232">
        <v>12.003297862538767</v>
      </c>
      <c r="J31" s="232">
        <v>9.5908133104491782</v>
      </c>
      <c r="K31" s="232">
        <v>8.93082459068264</v>
      </c>
      <c r="L31" s="232">
        <v>8.985759487471368</v>
      </c>
      <c r="M31" s="232">
        <v>11.911959541154101</v>
      </c>
      <c r="N31" s="232">
        <v>13.379655337281537</v>
      </c>
      <c r="O31" s="232">
        <v>13.619314164690303</v>
      </c>
      <c r="P31" s="232">
        <v>11.72153794016014</v>
      </c>
      <c r="Q31" s="232">
        <v>10.704961128979503</v>
      </c>
      <c r="R31" s="232">
        <v>10.41096044925613</v>
      </c>
      <c r="S31" s="232">
        <v>11.355996466790671</v>
      </c>
      <c r="T31" s="232">
        <v>12.086632712094151</v>
      </c>
      <c r="U31" s="232">
        <v>11.120916432994724</v>
      </c>
      <c r="V31" s="232">
        <v>11.729914496957688</v>
      </c>
      <c r="W31" s="232">
        <v>11.136840803056307</v>
      </c>
    </row>
    <row r="32" spans="1:23" ht="12" customHeight="1" x14ac:dyDescent="0.25">
      <c r="A32" s="18" t="s">
        <v>70</v>
      </c>
      <c r="B32" s="232">
        <v>12.50243286348188</v>
      </c>
      <c r="C32" s="232">
        <v>5.1594676229038869</v>
      </c>
      <c r="D32" s="232">
        <v>2.8138682802747841</v>
      </c>
      <c r="E32" s="232">
        <v>1.8289404903862434</v>
      </c>
      <c r="F32" s="232">
        <v>1.0093416523259633</v>
      </c>
      <c r="G32" s="232">
        <v>1.7537083217222851</v>
      </c>
      <c r="H32" s="232">
        <v>1.3611700006707133</v>
      </c>
      <c r="I32" s="232">
        <v>1.7868828803033208</v>
      </c>
      <c r="J32" s="232">
        <v>2.0052381554210372</v>
      </c>
      <c r="K32" s="232">
        <v>1.1555657092517999</v>
      </c>
      <c r="L32" s="232">
        <v>0.73040685045294618</v>
      </c>
      <c r="M32" s="232">
        <v>0.42064979945357017</v>
      </c>
      <c r="N32" s="232">
        <v>0.42562388697641124</v>
      </c>
      <c r="O32" s="232">
        <v>0.15703587473409053</v>
      </c>
      <c r="P32" s="232">
        <v>8.2976455033882374E-2</v>
      </c>
      <c r="Q32" s="232">
        <v>0</v>
      </c>
      <c r="R32" s="232">
        <v>0</v>
      </c>
      <c r="S32" s="232">
        <v>3.2709578554313057E-2</v>
      </c>
      <c r="T32" s="232">
        <v>3.0089658395689375E-2</v>
      </c>
      <c r="U32" s="232">
        <v>9.3403233506539229E-2</v>
      </c>
      <c r="V32" s="232">
        <v>6.125787476973648E-2</v>
      </c>
      <c r="W32" s="232">
        <v>2.3074721667942871E-2</v>
      </c>
    </row>
    <row r="33" spans="1:23" ht="12" customHeight="1" x14ac:dyDescent="0.25">
      <c r="A33" s="18" t="s">
        <v>34</v>
      </c>
      <c r="B33" s="232">
        <v>8.4793427834916564</v>
      </c>
      <c r="C33" s="232">
        <v>5.331928752642372</v>
      </c>
      <c r="D33" s="232">
        <v>10.539654359300442</v>
      </c>
      <c r="E33" s="232">
        <v>19.009722942150425</v>
      </c>
      <c r="F33" s="232">
        <v>16.788368197617995</v>
      </c>
      <c r="G33" s="232">
        <v>7.9117178909604684</v>
      </c>
      <c r="H33" s="232">
        <v>10.444913143830133</v>
      </c>
      <c r="I33" s="232">
        <v>3.5130157614507693</v>
      </c>
      <c r="J33" s="232">
        <v>2.3142341996369611</v>
      </c>
      <c r="K33" s="232">
        <v>2.3179399629645561</v>
      </c>
      <c r="L33" s="232">
        <v>7.6644859736613533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1.6258472958831112</v>
      </c>
      <c r="S33" s="232">
        <v>0.55421703536944067</v>
      </c>
      <c r="T33" s="232">
        <v>6.2171390382666537E-2</v>
      </c>
      <c r="U33" s="232">
        <v>5.5991007960692462E-3</v>
      </c>
      <c r="V33" s="232">
        <v>0.78015918030336617</v>
      </c>
      <c r="W33" s="232">
        <v>1.1129622052107233E-3</v>
      </c>
    </row>
    <row r="34" spans="1:23" ht="12" customHeight="1" x14ac:dyDescent="0.25">
      <c r="A34" s="18" t="s">
        <v>72</v>
      </c>
      <c r="B34" s="232">
        <v>56.861922887137894</v>
      </c>
      <c r="C34" s="232">
        <v>72.491839045192151</v>
      </c>
      <c r="D34" s="232">
        <v>80.022114127049207</v>
      </c>
      <c r="E34" s="232">
        <v>75.704211074623416</v>
      </c>
      <c r="F34" s="232">
        <v>77.810942862903914</v>
      </c>
      <c r="G34" s="232">
        <v>87.157061738883655</v>
      </c>
      <c r="H34" s="232">
        <v>84.028758981978612</v>
      </c>
      <c r="I34" s="232">
        <v>83.5881611027784</v>
      </c>
      <c r="J34" s="232">
        <v>76.519641192579925</v>
      </c>
      <c r="K34" s="232">
        <v>60.196662780617544</v>
      </c>
      <c r="L34" s="232">
        <v>68.646336083021026</v>
      </c>
      <c r="M34" s="232">
        <v>40.965441544487639</v>
      </c>
      <c r="N34" s="232">
        <v>48.060240522489018</v>
      </c>
      <c r="O34" s="232">
        <v>37.437275752493989</v>
      </c>
      <c r="P34" s="232">
        <v>31.261989623300014</v>
      </c>
      <c r="Q34" s="232">
        <v>31.602828238867687</v>
      </c>
      <c r="R34" s="232">
        <v>27.362871011962046</v>
      </c>
      <c r="S34" s="232">
        <v>28.698361366033492</v>
      </c>
      <c r="T34" s="232">
        <v>29.738990582919708</v>
      </c>
      <c r="U34" s="232">
        <v>26.662045032197131</v>
      </c>
      <c r="V34" s="232">
        <v>26.491273683055137</v>
      </c>
      <c r="W34" s="232">
        <v>28.519176593150267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0.28215504251711604</v>
      </c>
      <c r="C36" s="232">
        <v>0.13876146655472862</v>
      </c>
      <c r="D36" s="232">
        <v>0.21499131222131262</v>
      </c>
      <c r="E36" s="232">
        <v>5.0238032089451359</v>
      </c>
      <c r="F36" s="232">
        <v>4.6421532889126933</v>
      </c>
      <c r="G36" s="232">
        <v>3.6479515778732545</v>
      </c>
      <c r="H36" s="232">
        <v>3.5024076818785872</v>
      </c>
      <c r="I36" s="232">
        <v>4.6306288563637743</v>
      </c>
      <c r="J36" s="232">
        <v>3.79266393791921</v>
      </c>
      <c r="K36" s="232">
        <v>1.8864666128141236</v>
      </c>
      <c r="L36" s="232">
        <v>15.6932433203913</v>
      </c>
      <c r="M36" s="232">
        <v>30.011527723034035</v>
      </c>
      <c r="N36" s="232">
        <v>31.514381219139537</v>
      </c>
      <c r="O36" s="232">
        <v>29.50076769300097</v>
      </c>
      <c r="P36" s="232">
        <v>36.765089709025169</v>
      </c>
      <c r="Q36" s="232">
        <v>30.809537561120337</v>
      </c>
      <c r="R36" s="232">
        <v>20.542712668087397</v>
      </c>
      <c r="S36" s="232">
        <v>26.825382944134986</v>
      </c>
      <c r="T36" s="232">
        <v>43.314651926257334</v>
      </c>
      <c r="U36" s="232">
        <v>41.320039719125141</v>
      </c>
      <c r="V36" s="232">
        <v>54.948901445267694</v>
      </c>
      <c r="W36" s="232">
        <v>54.218415215716554</v>
      </c>
    </row>
    <row r="37" spans="1:23" ht="12" customHeight="1" x14ac:dyDescent="0.25">
      <c r="A37" s="47" t="s">
        <v>38</v>
      </c>
      <c r="B37" s="233">
        <v>43.492538291937748</v>
      </c>
      <c r="C37" s="233">
        <v>46.884320311025107</v>
      </c>
      <c r="D37" s="233">
        <v>46.735242273590941</v>
      </c>
      <c r="E37" s="233">
        <v>48.916262181139651</v>
      </c>
      <c r="F37" s="233">
        <v>49.763079398684752</v>
      </c>
      <c r="G37" s="233">
        <v>52.112443999472973</v>
      </c>
      <c r="H37" s="233">
        <v>53.245083433694532</v>
      </c>
      <c r="I37" s="233">
        <v>56.127045980533474</v>
      </c>
      <c r="J37" s="233">
        <v>51.298866495353458</v>
      </c>
      <c r="K37" s="233">
        <v>43.87342731803777</v>
      </c>
      <c r="L37" s="233">
        <v>46.973009209607518</v>
      </c>
      <c r="M37" s="233">
        <v>50.436518313365163</v>
      </c>
      <c r="N37" s="233">
        <v>63.858584388708344</v>
      </c>
      <c r="O37" s="233">
        <v>52.834409031306443</v>
      </c>
      <c r="P37" s="233">
        <v>46.077536697134114</v>
      </c>
      <c r="Q37" s="233">
        <v>46.603806001080947</v>
      </c>
      <c r="R37" s="233">
        <v>44.524098378372535</v>
      </c>
      <c r="S37" s="233">
        <v>47.56159188335694</v>
      </c>
      <c r="T37" s="233">
        <v>49.741299998818825</v>
      </c>
      <c r="U37" s="233">
        <v>49.376029625067346</v>
      </c>
      <c r="V37" s="233">
        <v>49.041279604524114</v>
      </c>
      <c r="W37" s="233">
        <v>51.681562268151083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0.99999999999999989</v>
      </c>
      <c r="C41" s="234">
        <f t="shared" si="4"/>
        <v>0.99999999999999989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0.99999999999999989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1.0764455125070507E-2</v>
      </c>
      <c r="C42" s="235">
        <f t="shared" si="5"/>
        <v>1.0718290454061891E-2</v>
      </c>
      <c r="D42" s="235">
        <f t="shared" si="5"/>
        <v>1.0553489000797389E-2</v>
      </c>
      <c r="E42" s="235">
        <f t="shared" si="5"/>
        <v>1.1055509754949405E-2</v>
      </c>
      <c r="F42" s="235">
        <f t="shared" si="5"/>
        <v>1.0520687528951906E-2</v>
      </c>
      <c r="G42" s="235">
        <f t="shared" si="5"/>
        <v>1.0108846190142609E-2</v>
      </c>
      <c r="H42" s="235">
        <f t="shared" si="5"/>
        <v>1.011566182525719E-2</v>
      </c>
      <c r="I42" s="235">
        <f t="shared" si="5"/>
        <v>1.0472625650051411E-2</v>
      </c>
      <c r="J42" s="235">
        <f t="shared" si="5"/>
        <v>1.0423041207696805E-2</v>
      </c>
      <c r="K42" s="235">
        <f t="shared" si="5"/>
        <v>9.3787536983151523E-3</v>
      </c>
      <c r="L42" s="235">
        <f t="shared" si="5"/>
        <v>8.4707438596374855E-3</v>
      </c>
      <c r="M42" s="235">
        <f t="shared" si="5"/>
        <v>8.6790828594691793E-3</v>
      </c>
      <c r="N42" s="235">
        <f t="shared" si="5"/>
        <v>8.0452574447485055E-3</v>
      </c>
      <c r="O42" s="235">
        <f t="shared" si="5"/>
        <v>9.041034287951338E-3</v>
      </c>
      <c r="P42" s="235">
        <f t="shared" si="5"/>
        <v>8.6214751047421195E-3</v>
      </c>
      <c r="Q42" s="235">
        <f t="shared" si="5"/>
        <v>8.5505693437759097E-3</v>
      </c>
      <c r="R42" s="235">
        <f t="shared" si="5"/>
        <v>8.8942916545946774E-3</v>
      </c>
      <c r="S42" s="235">
        <f t="shared" si="5"/>
        <v>8.9701241216084207E-3</v>
      </c>
      <c r="T42" s="235">
        <f t="shared" si="5"/>
        <v>8.4960256331383481E-3</v>
      </c>
      <c r="U42" s="235">
        <f t="shared" si="5"/>
        <v>8.825124379472131E-3</v>
      </c>
      <c r="V42" s="235">
        <f t="shared" si="5"/>
        <v>8.7396283570026073E-3</v>
      </c>
      <c r="W42" s="235">
        <f t="shared" si="5"/>
        <v>8.6275590331071645E-3</v>
      </c>
    </row>
    <row r="43" spans="1:23" ht="12" customHeight="1" x14ac:dyDescent="0.25">
      <c r="A43" s="202" t="s">
        <v>93</v>
      </c>
      <c r="B43" s="235">
        <f t="shared" ref="B43:W43" si="6">IF(B7=0,0,B7/B$5)</f>
        <v>2.9735136610731603E-3</v>
      </c>
      <c r="C43" s="235">
        <f t="shared" si="6"/>
        <v>3.0020498604712556E-3</v>
      </c>
      <c r="D43" s="235">
        <f t="shared" si="6"/>
        <v>2.9578814693597502E-3</v>
      </c>
      <c r="E43" s="235">
        <f t="shared" si="6"/>
        <v>3.0747907496562034E-3</v>
      </c>
      <c r="F43" s="235">
        <f t="shared" si="6"/>
        <v>2.8849129881037337E-3</v>
      </c>
      <c r="G43" s="235">
        <f t="shared" si="6"/>
        <v>2.8117621953291086E-3</v>
      </c>
      <c r="H43" s="235">
        <f t="shared" si="6"/>
        <v>2.7948558187526461E-3</v>
      </c>
      <c r="I43" s="235">
        <f t="shared" si="6"/>
        <v>2.8443991680233986E-3</v>
      </c>
      <c r="J43" s="235">
        <f t="shared" si="6"/>
        <v>2.8401413015390039E-3</v>
      </c>
      <c r="K43" s="235">
        <f t="shared" si="6"/>
        <v>2.5590115307220808E-3</v>
      </c>
      <c r="L43" s="235">
        <f t="shared" si="6"/>
        <v>2.3325481868444065E-3</v>
      </c>
      <c r="M43" s="235">
        <f t="shared" si="6"/>
        <v>2.4504960546482893E-3</v>
      </c>
      <c r="N43" s="235">
        <f t="shared" si="6"/>
        <v>2.2573076060150364E-3</v>
      </c>
      <c r="O43" s="235">
        <f t="shared" si="6"/>
        <v>2.5618366488988071E-3</v>
      </c>
      <c r="P43" s="235">
        <f t="shared" si="6"/>
        <v>2.3989683272756007E-3</v>
      </c>
      <c r="Q43" s="235">
        <f t="shared" si="6"/>
        <v>2.4040492292659124E-3</v>
      </c>
      <c r="R43" s="235">
        <f t="shared" si="6"/>
        <v>2.5012463062845064E-3</v>
      </c>
      <c r="S43" s="235">
        <f t="shared" si="6"/>
        <v>2.5071711148860346E-3</v>
      </c>
      <c r="T43" s="235">
        <f t="shared" si="6"/>
        <v>2.3780600459014827E-3</v>
      </c>
      <c r="U43" s="235">
        <f t="shared" si="6"/>
        <v>2.4464571687945144E-3</v>
      </c>
      <c r="V43" s="235">
        <f t="shared" si="6"/>
        <v>2.4500660640292965E-3</v>
      </c>
      <c r="W43" s="235">
        <f t="shared" si="6"/>
        <v>2.4874880649739055E-3</v>
      </c>
    </row>
    <row r="44" spans="1:23" ht="12" customHeight="1" x14ac:dyDescent="0.25">
      <c r="A44" s="202" t="s">
        <v>94</v>
      </c>
      <c r="B44" s="235">
        <f t="shared" ref="B44:W44" si="7">IF(B8=0,0,B8/B$5)</f>
        <v>3.0648311213300052E-2</v>
      </c>
      <c r="C44" s="235">
        <f t="shared" si="7"/>
        <v>3.0839345220336864E-2</v>
      </c>
      <c r="D44" s="235">
        <f t="shared" si="7"/>
        <v>2.964034324611051E-2</v>
      </c>
      <c r="E44" s="235">
        <f t="shared" si="7"/>
        <v>3.0552792507841244E-2</v>
      </c>
      <c r="F44" s="235">
        <f t="shared" si="7"/>
        <v>2.9593654493169856E-2</v>
      </c>
      <c r="G44" s="235">
        <f t="shared" si="7"/>
        <v>2.9819553295562927E-2</v>
      </c>
      <c r="H44" s="235">
        <f t="shared" si="7"/>
        <v>2.9918088946276653E-2</v>
      </c>
      <c r="I44" s="235">
        <f t="shared" si="7"/>
        <v>3.0567869959295436E-2</v>
      </c>
      <c r="J44" s="235">
        <f t="shared" si="7"/>
        <v>3.0944632104597861E-2</v>
      </c>
      <c r="K44" s="235">
        <f t="shared" si="7"/>
        <v>3.0661397175043719E-2</v>
      </c>
      <c r="L44" s="235">
        <f t="shared" si="7"/>
        <v>2.697848714597913E-2</v>
      </c>
      <c r="M44" s="235">
        <f t="shared" si="7"/>
        <v>2.7848187137047568E-2</v>
      </c>
      <c r="N44" s="235">
        <f t="shared" si="7"/>
        <v>2.8971509039532103E-2</v>
      </c>
      <c r="O44" s="235">
        <f t="shared" si="7"/>
        <v>2.9801725708380692E-2</v>
      </c>
      <c r="P44" s="235">
        <f t="shared" si="7"/>
        <v>2.6716887607153936E-2</v>
      </c>
      <c r="Q44" s="235">
        <f t="shared" si="7"/>
        <v>2.7604889346372743E-2</v>
      </c>
      <c r="R44" s="235">
        <f t="shared" si="7"/>
        <v>2.909763057667674E-2</v>
      </c>
      <c r="S44" s="235">
        <f t="shared" si="7"/>
        <v>2.870940161954201E-2</v>
      </c>
      <c r="T44" s="235">
        <f t="shared" si="7"/>
        <v>2.6070444812249939E-2</v>
      </c>
      <c r="U44" s="235">
        <f t="shared" si="7"/>
        <v>2.7168152000954179E-2</v>
      </c>
      <c r="V44" s="235">
        <f t="shared" si="7"/>
        <v>2.7073961658745319E-2</v>
      </c>
      <c r="W44" s="235">
        <f t="shared" si="7"/>
        <v>2.7523645770988869E-2</v>
      </c>
    </row>
    <row r="45" spans="1:23" ht="12" customHeight="1" x14ac:dyDescent="0.25">
      <c r="A45" s="202" t="s">
        <v>95</v>
      </c>
      <c r="B45" s="235">
        <f t="shared" ref="B45:W45" si="8">IF(B9=0,0,B9/B$5)</f>
        <v>2.9150878676100958E-2</v>
      </c>
      <c r="C45" s="235">
        <f t="shared" si="8"/>
        <v>2.9566151848666854E-2</v>
      </c>
      <c r="D45" s="235">
        <f t="shared" si="8"/>
        <v>2.8236110177471262E-2</v>
      </c>
      <c r="E45" s="235">
        <f t="shared" si="8"/>
        <v>2.9873203310934657E-2</v>
      </c>
      <c r="F45" s="235">
        <f t="shared" si="8"/>
        <v>2.9724814633842921E-2</v>
      </c>
      <c r="G45" s="235">
        <f t="shared" si="8"/>
        <v>2.9529217270835233E-2</v>
      </c>
      <c r="H45" s="235">
        <f t="shared" si="8"/>
        <v>3.0159157455662829E-2</v>
      </c>
      <c r="I45" s="235">
        <f t="shared" si="8"/>
        <v>3.0907447741267236E-2</v>
      </c>
      <c r="J45" s="235">
        <f t="shared" si="8"/>
        <v>3.1140741225419426E-2</v>
      </c>
      <c r="K45" s="235">
        <f t="shared" si="8"/>
        <v>3.3700324582877701E-2</v>
      </c>
      <c r="L45" s="235">
        <f t="shared" si="8"/>
        <v>2.9554220258243509E-2</v>
      </c>
      <c r="M45" s="235">
        <f t="shared" si="8"/>
        <v>3.1243596051171652E-2</v>
      </c>
      <c r="N45" s="235">
        <f t="shared" si="8"/>
        <v>3.0345156014038862E-2</v>
      </c>
      <c r="O45" s="235">
        <f t="shared" si="8"/>
        <v>3.5799859685323961E-2</v>
      </c>
      <c r="P45" s="235">
        <f t="shared" si="8"/>
        <v>3.6023007729374092E-2</v>
      </c>
      <c r="Q45" s="235">
        <f t="shared" si="8"/>
        <v>3.7901814934933054E-2</v>
      </c>
      <c r="R45" s="235">
        <f t="shared" si="8"/>
        <v>4.0599782765805524E-2</v>
      </c>
      <c r="S45" s="235">
        <f t="shared" si="8"/>
        <v>3.9494894422756166E-2</v>
      </c>
      <c r="T45" s="235">
        <f t="shared" si="8"/>
        <v>3.6697590819010126E-2</v>
      </c>
      <c r="U45" s="235">
        <f t="shared" si="8"/>
        <v>3.9003937601584923E-2</v>
      </c>
      <c r="V45" s="235">
        <f t="shared" si="8"/>
        <v>3.9814629000559543E-2</v>
      </c>
      <c r="W45" s="235">
        <f t="shared" si="8"/>
        <v>4.0275956013516322E-2</v>
      </c>
    </row>
    <row r="46" spans="1:23" ht="12" customHeight="1" x14ac:dyDescent="0.25">
      <c r="A46" s="202" t="s">
        <v>96</v>
      </c>
      <c r="B46" s="235">
        <f t="shared" ref="B46:W46" si="9">IF(B10=0,0,B10/B$5)</f>
        <v>3.6093147546481588E-2</v>
      </c>
      <c r="C46" s="235">
        <f t="shared" si="9"/>
        <v>3.6077669984435796E-2</v>
      </c>
      <c r="D46" s="235">
        <f t="shared" si="9"/>
        <v>3.4849858850346062E-2</v>
      </c>
      <c r="E46" s="235">
        <f t="shared" si="9"/>
        <v>3.471000746981568E-2</v>
      </c>
      <c r="F46" s="235">
        <f t="shared" si="9"/>
        <v>3.3623758582362592E-2</v>
      </c>
      <c r="G46" s="235">
        <f t="shared" si="9"/>
        <v>3.1459389550014732E-2</v>
      </c>
      <c r="H46" s="235">
        <f t="shared" si="9"/>
        <v>3.0769414501568417E-2</v>
      </c>
      <c r="I46" s="235">
        <f t="shared" si="9"/>
        <v>2.7383314656991432E-2</v>
      </c>
      <c r="J46" s="235">
        <f t="shared" si="9"/>
        <v>2.6962952016790602E-2</v>
      </c>
      <c r="K46" s="235">
        <f t="shared" si="9"/>
        <v>2.6201059048270109E-2</v>
      </c>
      <c r="L46" s="235">
        <f t="shared" si="9"/>
        <v>2.5188885445078652E-2</v>
      </c>
      <c r="M46" s="235">
        <f t="shared" si="9"/>
        <v>2.4045719128407483E-2</v>
      </c>
      <c r="N46" s="235">
        <f t="shared" si="9"/>
        <v>2.3268448475186682E-2</v>
      </c>
      <c r="O46" s="235">
        <f t="shared" si="9"/>
        <v>2.4201251114969083E-2</v>
      </c>
      <c r="P46" s="235">
        <f t="shared" si="9"/>
        <v>2.2116509076696014E-2</v>
      </c>
      <c r="Q46" s="235">
        <f t="shared" si="9"/>
        <v>2.1634549783827572E-2</v>
      </c>
      <c r="R46" s="235">
        <f t="shared" si="9"/>
        <v>2.456986843716397E-2</v>
      </c>
      <c r="S46" s="235">
        <f t="shared" si="9"/>
        <v>2.5571237099964856E-2</v>
      </c>
      <c r="T46" s="235">
        <f t="shared" si="9"/>
        <v>2.2341838070112158E-2</v>
      </c>
      <c r="U46" s="235">
        <f t="shared" si="9"/>
        <v>2.2108334273859026E-2</v>
      </c>
      <c r="V46" s="235">
        <f t="shared" si="9"/>
        <v>2.2481753546412967E-2</v>
      </c>
      <c r="W46" s="235">
        <f t="shared" si="9"/>
        <v>2.2164473218604121E-2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0.38873192675375606</v>
      </c>
      <c r="C47" s="236">
        <f t="shared" si="10"/>
        <v>0.39345697963474502</v>
      </c>
      <c r="D47" s="236">
        <f t="shared" si="10"/>
        <v>0.3750192826005575</v>
      </c>
      <c r="E47" s="236">
        <f t="shared" si="10"/>
        <v>0.34984741168537953</v>
      </c>
      <c r="F47" s="236">
        <f t="shared" si="10"/>
        <v>0.37717774758036721</v>
      </c>
      <c r="G47" s="236">
        <f t="shared" si="10"/>
        <v>0.36933991707278657</v>
      </c>
      <c r="H47" s="236">
        <f t="shared" si="10"/>
        <v>0.37890257682366912</v>
      </c>
      <c r="I47" s="236">
        <f t="shared" si="10"/>
        <v>0.34509780712231214</v>
      </c>
      <c r="J47" s="236">
        <f t="shared" si="10"/>
        <v>0.35932834487460374</v>
      </c>
      <c r="K47" s="236">
        <f t="shared" si="10"/>
        <v>0.44107944934450843</v>
      </c>
      <c r="L47" s="236">
        <f t="shared" si="10"/>
        <v>0.4264718938473222</v>
      </c>
      <c r="M47" s="236">
        <f t="shared" si="10"/>
        <v>0.44067759042634491</v>
      </c>
      <c r="N47" s="236">
        <f t="shared" si="10"/>
        <v>0.42850319616536692</v>
      </c>
      <c r="O47" s="236">
        <f t="shared" si="10"/>
        <v>0.47134386795837097</v>
      </c>
      <c r="P47" s="236">
        <f t="shared" si="10"/>
        <v>0.51168609396803977</v>
      </c>
      <c r="Q47" s="236">
        <f t="shared" si="10"/>
        <v>0.5332208787932502</v>
      </c>
      <c r="R47" s="236">
        <f t="shared" si="10"/>
        <v>0.55941835870167267</v>
      </c>
      <c r="S47" s="236">
        <f t="shared" si="10"/>
        <v>0.5459793728327712</v>
      </c>
      <c r="T47" s="236">
        <f t="shared" si="10"/>
        <v>0.53813996443166334</v>
      </c>
      <c r="U47" s="236">
        <f t="shared" si="10"/>
        <v>0.53611425814347824</v>
      </c>
      <c r="V47" s="236">
        <f t="shared" si="10"/>
        <v>0.52124492002368961</v>
      </c>
      <c r="W47" s="236">
        <f t="shared" si="10"/>
        <v>0.53170321192945957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0.50163776702421758</v>
      </c>
      <c r="C48" s="237">
        <f t="shared" si="11"/>
        <v>0.49633951299728218</v>
      </c>
      <c r="D48" s="237">
        <f t="shared" si="11"/>
        <v>0.51874303465535754</v>
      </c>
      <c r="E48" s="237">
        <f t="shared" si="11"/>
        <v>0.54088628452142329</v>
      </c>
      <c r="F48" s="237">
        <f t="shared" si="11"/>
        <v>0.51647442419320178</v>
      </c>
      <c r="G48" s="237">
        <f t="shared" si="11"/>
        <v>0.52693131442532892</v>
      </c>
      <c r="H48" s="237">
        <f t="shared" si="11"/>
        <v>0.51734024462881301</v>
      </c>
      <c r="I48" s="237">
        <f t="shared" si="11"/>
        <v>0.5527265357020591</v>
      </c>
      <c r="J48" s="237">
        <f t="shared" si="11"/>
        <v>0.53836014726935255</v>
      </c>
      <c r="K48" s="237">
        <f t="shared" si="11"/>
        <v>0.45642000462026278</v>
      </c>
      <c r="L48" s="237">
        <f t="shared" si="11"/>
        <v>0.48100322125689465</v>
      </c>
      <c r="M48" s="237">
        <f t="shared" si="11"/>
        <v>0.46505532834291091</v>
      </c>
      <c r="N48" s="237">
        <f t="shared" si="11"/>
        <v>0.4786091252551119</v>
      </c>
      <c r="O48" s="237">
        <f t="shared" si="11"/>
        <v>0.42725042459610518</v>
      </c>
      <c r="P48" s="237">
        <f t="shared" si="11"/>
        <v>0.39243705818671848</v>
      </c>
      <c r="Q48" s="237">
        <f t="shared" si="11"/>
        <v>0.36868324856857465</v>
      </c>
      <c r="R48" s="237">
        <f t="shared" si="11"/>
        <v>0.33491882155780195</v>
      </c>
      <c r="S48" s="237">
        <f t="shared" si="11"/>
        <v>0.34876779878847125</v>
      </c>
      <c r="T48" s="237">
        <f t="shared" si="11"/>
        <v>0.36587607618792461</v>
      </c>
      <c r="U48" s="237">
        <f t="shared" si="11"/>
        <v>0.36433373643185696</v>
      </c>
      <c r="V48" s="237">
        <f t="shared" si="11"/>
        <v>0.37819504134956067</v>
      </c>
      <c r="W48" s="237">
        <f t="shared" si="11"/>
        <v>0.36721766596935007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LV: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1256.5994087067972</v>
      </c>
      <c r="C5" s="225">
        <f t="shared" si="0"/>
        <v>1241.4606720035017</v>
      </c>
      <c r="D5" s="225">
        <f t="shared" si="0"/>
        <v>1300.2463393375554</v>
      </c>
      <c r="E5" s="225">
        <f t="shared" si="0"/>
        <v>1352.805976016092</v>
      </c>
      <c r="F5" s="225">
        <f t="shared" si="0"/>
        <v>1386.8619607242447</v>
      </c>
      <c r="G5" s="225">
        <f t="shared" si="0"/>
        <v>1361.2356828604279</v>
      </c>
      <c r="H5" s="225">
        <f t="shared" si="0"/>
        <v>1452.3746930285984</v>
      </c>
      <c r="I5" s="225">
        <f t="shared" si="0"/>
        <v>1474.1446137442724</v>
      </c>
      <c r="J5" s="225">
        <f t="shared" si="0"/>
        <v>1360.639953500362</v>
      </c>
      <c r="K5" s="225">
        <f t="shared" si="0"/>
        <v>1127.3063345233236</v>
      </c>
      <c r="L5" s="225">
        <f t="shared" si="0"/>
        <v>1668.242309934677</v>
      </c>
      <c r="M5" s="225">
        <f t="shared" si="0"/>
        <v>1651.1574053152581</v>
      </c>
      <c r="N5" s="225">
        <f t="shared" si="0"/>
        <v>1742.2030474511864</v>
      </c>
      <c r="O5" s="225">
        <f t="shared" si="0"/>
        <v>1496.9496162114642</v>
      </c>
      <c r="P5" s="225">
        <f t="shared" si="0"/>
        <v>1455.2997852057797</v>
      </c>
      <c r="Q5" s="225">
        <f t="shared" si="0"/>
        <v>1275.7713667103392</v>
      </c>
      <c r="R5" s="225">
        <f t="shared" si="0"/>
        <v>1040.8579214227339</v>
      </c>
      <c r="S5" s="225">
        <f t="shared" si="0"/>
        <v>1107.0851445589656</v>
      </c>
      <c r="T5" s="225">
        <f t="shared" si="0"/>
        <v>1376.6623814176519</v>
      </c>
      <c r="U5" s="225">
        <f t="shared" si="0"/>
        <v>1298.8236910337459</v>
      </c>
      <c r="V5" s="225">
        <f t="shared" si="0"/>
        <v>1292.4464347355438</v>
      </c>
      <c r="W5" s="225">
        <f t="shared" si="0"/>
        <v>1259.0719287842794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23.791810322592688</v>
      </c>
      <c r="C10" s="227">
        <f t="shared" si="1"/>
        <v>25.634185339279561</v>
      </c>
      <c r="D10" s="227">
        <f t="shared" si="1"/>
        <v>26.049910771389381</v>
      </c>
      <c r="E10" s="227">
        <f t="shared" si="1"/>
        <v>25.236372664974304</v>
      </c>
      <c r="F10" s="227">
        <f t="shared" si="1"/>
        <v>26.218202138120784</v>
      </c>
      <c r="G10" s="227">
        <f t="shared" si="1"/>
        <v>24.673387073354991</v>
      </c>
      <c r="H10" s="227">
        <f t="shared" si="1"/>
        <v>25.210193745243092</v>
      </c>
      <c r="I10" s="227">
        <f t="shared" si="1"/>
        <v>20.621374279941005</v>
      </c>
      <c r="J10" s="227">
        <f t="shared" si="1"/>
        <v>19.104692837573189</v>
      </c>
      <c r="K10" s="227">
        <f t="shared" si="1"/>
        <v>16.865342855807487</v>
      </c>
      <c r="L10" s="227">
        <f t="shared" si="1"/>
        <v>22.255487704975526</v>
      </c>
      <c r="M10" s="227">
        <f t="shared" si="1"/>
        <v>20.864487732953314</v>
      </c>
      <c r="N10" s="227">
        <f t="shared" si="1"/>
        <v>21.42201932050731</v>
      </c>
      <c r="O10" s="227">
        <f t="shared" si="1"/>
        <v>16.592252862466648</v>
      </c>
      <c r="P10" s="227">
        <f t="shared" si="1"/>
        <v>14.273187572549027</v>
      </c>
      <c r="Q10" s="227">
        <f t="shared" si="1"/>
        <v>11.920731339977849</v>
      </c>
      <c r="R10" s="227">
        <f t="shared" si="1"/>
        <v>13.731769967611008</v>
      </c>
      <c r="S10" s="227">
        <f t="shared" si="1"/>
        <v>15.723364742146112</v>
      </c>
      <c r="T10" s="227">
        <f t="shared" si="1"/>
        <v>15.686992999390499</v>
      </c>
      <c r="U10" s="227">
        <f t="shared" si="1"/>
        <v>10.824134191379176</v>
      </c>
      <c r="V10" s="227">
        <f t="shared" si="1"/>
        <v>11.120050438993143</v>
      </c>
      <c r="W10" s="227">
        <f t="shared" si="1"/>
        <v>11.642048989158468</v>
      </c>
      <c r="DA10" s="90"/>
    </row>
    <row r="11" spans="1:105" ht="12" customHeight="1" x14ac:dyDescent="0.25">
      <c r="A11" s="37" t="s">
        <v>83</v>
      </c>
      <c r="B11" s="228">
        <v>5.5385091182442077</v>
      </c>
      <c r="C11" s="228">
        <v>5.2690788803412349</v>
      </c>
      <c r="D11" s="228">
        <v>3.7356921463436583</v>
      </c>
      <c r="E11" s="228">
        <v>3.1473765524543529</v>
      </c>
      <c r="F11" s="228">
        <v>3.5136056896413761</v>
      </c>
      <c r="G11" s="228">
        <v>1.9867233100583701</v>
      </c>
      <c r="H11" s="228">
        <v>2.3551539472228993</v>
      </c>
      <c r="I11" s="228">
        <v>2.5309351207125097</v>
      </c>
      <c r="J11" s="228">
        <v>2.5446176724759115</v>
      </c>
      <c r="K11" s="228">
        <v>2.7234689544302175</v>
      </c>
      <c r="L11" s="228">
        <v>2.6235658121537169</v>
      </c>
      <c r="M11" s="228">
        <v>3.7560381443266531</v>
      </c>
      <c r="N11" s="228">
        <v>3.9541507830585063</v>
      </c>
      <c r="O11" s="228">
        <v>3.4163500129598416</v>
      </c>
      <c r="P11" s="228">
        <v>3.633372505882412</v>
      </c>
      <c r="Q11" s="228">
        <v>2.7516602863668469</v>
      </c>
      <c r="R11" s="228">
        <v>3.0367767185890817</v>
      </c>
      <c r="S11" s="228">
        <v>3.5299551821486546</v>
      </c>
      <c r="T11" s="228">
        <v>3.8484802642399405</v>
      </c>
      <c r="U11" s="228">
        <v>2.7757792485449331</v>
      </c>
      <c r="V11" s="228">
        <v>2.7153873295777853</v>
      </c>
      <c r="W11" s="228">
        <v>2.952581607622105</v>
      </c>
      <c r="DA11" s="69"/>
    </row>
    <row r="12" spans="1:105" ht="12" customHeight="1" x14ac:dyDescent="0.25">
      <c r="A12" s="37" t="s">
        <v>72</v>
      </c>
      <c r="B12" s="228">
        <v>18.253301204348482</v>
      </c>
      <c r="C12" s="228">
        <v>20.365106458938325</v>
      </c>
      <c r="D12" s="228">
        <v>22.314218625045722</v>
      </c>
      <c r="E12" s="228">
        <v>22.088996112519951</v>
      </c>
      <c r="F12" s="228">
        <v>22.704596448479407</v>
      </c>
      <c r="G12" s="228">
        <v>22.686663763296622</v>
      </c>
      <c r="H12" s="228">
        <v>22.855039798020194</v>
      </c>
      <c r="I12" s="228">
        <v>18.090439159228495</v>
      </c>
      <c r="J12" s="228">
        <v>16.560075165097278</v>
      </c>
      <c r="K12" s="228">
        <v>14.141873901377268</v>
      </c>
      <c r="L12" s="228">
        <v>19.631921892821808</v>
      </c>
      <c r="M12" s="228">
        <v>17.108449588626662</v>
      </c>
      <c r="N12" s="228">
        <v>17.467868537448805</v>
      </c>
      <c r="O12" s="228">
        <v>13.175902849506805</v>
      </c>
      <c r="P12" s="228">
        <v>10.639815066666614</v>
      </c>
      <c r="Q12" s="228">
        <v>9.1690710536110007</v>
      </c>
      <c r="R12" s="228">
        <v>10.694993249021927</v>
      </c>
      <c r="S12" s="228">
        <v>12.193409559997457</v>
      </c>
      <c r="T12" s="228">
        <v>11.838512735150559</v>
      </c>
      <c r="U12" s="228">
        <v>8.0483549428342425</v>
      </c>
      <c r="V12" s="228">
        <v>8.4046631094153579</v>
      </c>
      <c r="W12" s="228">
        <v>8.6894673815363639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434.72981015079915</v>
      </c>
      <c r="C16" s="230">
        <f t="shared" si="2"/>
        <v>400.74553482603983</v>
      </c>
      <c r="D16" s="230">
        <f t="shared" si="2"/>
        <v>400.68124860468055</v>
      </c>
      <c r="E16" s="230">
        <f t="shared" si="2"/>
        <v>370.91665398036019</v>
      </c>
      <c r="F16" s="230">
        <f t="shared" si="2"/>
        <v>369.59014984843168</v>
      </c>
      <c r="G16" s="230">
        <f t="shared" si="2"/>
        <v>339.42116069105839</v>
      </c>
      <c r="H16" s="230">
        <f t="shared" si="2"/>
        <v>356.02447054276894</v>
      </c>
      <c r="I16" s="230">
        <f t="shared" si="2"/>
        <v>338.78389558476101</v>
      </c>
      <c r="J16" s="230">
        <f t="shared" si="2"/>
        <v>306.8875559839866</v>
      </c>
      <c r="K16" s="230">
        <f t="shared" si="2"/>
        <v>253.93050887319799</v>
      </c>
      <c r="L16" s="230">
        <f t="shared" si="2"/>
        <v>297.45191424317863</v>
      </c>
      <c r="M16" s="230">
        <f t="shared" si="2"/>
        <v>220.38803625116887</v>
      </c>
      <c r="N16" s="230">
        <f t="shared" si="2"/>
        <v>208.48016084516109</v>
      </c>
      <c r="O16" s="230">
        <f t="shared" si="2"/>
        <v>175.76401233812265</v>
      </c>
      <c r="P16" s="230">
        <f t="shared" si="2"/>
        <v>152.9491376068832</v>
      </c>
      <c r="Q16" s="230">
        <f t="shared" si="2"/>
        <v>137.36181062217514</v>
      </c>
      <c r="R16" s="230">
        <f t="shared" si="2"/>
        <v>130.28945507772278</v>
      </c>
      <c r="S16" s="230">
        <f t="shared" si="2"/>
        <v>130.96072099593061</v>
      </c>
      <c r="T16" s="230">
        <f t="shared" si="2"/>
        <v>140.89454493611754</v>
      </c>
      <c r="U16" s="230">
        <f t="shared" si="2"/>
        <v>117.46136125368314</v>
      </c>
      <c r="V16" s="230">
        <f t="shared" si="2"/>
        <v>108.08811887928151</v>
      </c>
      <c r="W16" s="230">
        <f t="shared" si="2"/>
        <v>125.01105457532212</v>
      </c>
      <c r="DA16" s="92"/>
    </row>
    <row r="17" spans="1:105" ht="12" customHeight="1" x14ac:dyDescent="0.25">
      <c r="A17" s="46" t="s">
        <v>30</v>
      </c>
      <c r="B17" s="231">
        <v>12.782034892415895</v>
      </c>
      <c r="C17" s="231">
        <v>14.47278277682075</v>
      </c>
      <c r="D17" s="231">
        <v>14.538818500791129</v>
      </c>
      <c r="E17" s="231">
        <v>15.379440461405629</v>
      </c>
      <c r="F17" s="231">
        <v>11.764311502883638</v>
      </c>
      <c r="G17" s="231">
        <v>16.98235503363059</v>
      </c>
      <c r="H17" s="231">
        <v>15.647008998812568</v>
      </c>
      <c r="I17" s="231">
        <v>10.597401065914127</v>
      </c>
      <c r="J17" s="231">
        <v>10.219795391585789</v>
      </c>
      <c r="K17" s="231">
        <v>7.8000544676736148</v>
      </c>
      <c r="L17" s="231">
        <v>7.0528708719524724</v>
      </c>
      <c r="M17" s="231">
        <v>8.6541556475540649</v>
      </c>
      <c r="N17" s="231">
        <v>9.4144859693885206</v>
      </c>
      <c r="O17" s="231">
        <v>7.887673949328236</v>
      </c>
      <c r="P17" s="231">
        <v>3.9384980747677565</v>
      </c>
      <c r="Q17" s="231">
        <v>4.4427019248237336</v>
      </c>
      <c r="R17" s="231">
        <v>4.5199775885672402</v>
      </c>
      <c r="S17" s="231">
        <v>4.4270713369023325</v>
      </c>
      <c r="T17" s="231">
        <v>2.8242672142450918</v>
      </c>
      <c r="U17" s="231">
        <v>2.2875049917320385</v>
      </c>
      <c r="V17" s="231">
        <v>1.9916674534554455</v>
      </c>
      <c r="W17" s="231">
        <v>2.1557622551101616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1.0042513286851515</v>
      </c>
      <c r="C19" s="231">
        <v>2.1565813452510167</v>
      </c>
      <c r="D19" s="231">
        <v>2.155663180419523</v>
      </c>
      <c r="E19" s="231">
        <v>2.1829750712253468</v>
      </c>
      <c r="F19" s="231">
        <v>2.8886225991754024</v>
      </c>
      <c r="G19" s="231">
        <v>2.5792445387232203</v>
      </c>
      <c r="H19" s="231">
        <v>4.9043723910107682</v>
      </c>
      <c r="I19" s="231">
        <v>5.0000604065722847</v>
      </c>
      <c r="J19" s="231">
        <v>2.8502547922302743</v>
      </c>
      <c r="K19" s="231">
        <v>4.4858210328667276</v>
      </c>
      <c r="L19" s="231">
        <v>4.4941138448231071</v>
      </c>
      <c r="M19" s="231">
        <v>7.1385254688040103</v>
      </c>
      <c r="N19" s="231">
        <v>12.703653887632887</v>
      </c>
      <c r="O19" s="231">
        <v>14.580604461302919</v>
      </c>
      <c r="P19" s="231">
        <v>13.93669185598676</v>
      </c>
      <c r="Q19" s="231">
        <v>12.71170170659817</v>
      </c>
      <c r="R19" s="231">
        <v>14.800169632153382</v>
      </c>
      <c r="S19" s="231">
        <v>16.308680810332106</v>
      </c>
      <c r="T19" s="231">
        <v>15.904280635549801</v>
      </c>
      <c r="U19" s="231">
        <v>14.350018098834276</v>
      </c>
      <c r="V19" s="231">
        <v>12.170184037333595</v>
      </c>
      <c r="W19" s="231">
        <v>12.210110887078352</v>
      </c>
      <c r="DA19" s="73"/>
    </row>
    <row r="20" spans="1:105" ht="12" customHeight="1" x14ac:dyDescent="0.25">
      <c r="A20" s="46" t="s">
        <v>83</v>
      </c>
      <c r="B20" s="231">
        <v>54.278182351459925</v>
      </c>
      <c r="C20" s="231">
        <v>49.237541874157138</v>
      </c>
      <c r="D20" s="231">
        <v>38.015983029828519</v>
      </c>
      <c r="E20" s="231">
        <v>38.70572193209987</v>
      </c>
      <c r="F20" s="231">
        <v>37.724162738315719</v>
      </c>
      <c r="G20" s="231">
        <v>26.557753922779234</v>
      </c>
      <c r="H20" s="231">
        <v>26.881458024384493</v>
      </c>
      <c r="I20" s="231">
        <v>29.605297882466694</v>
      </c>
      <c r="J20" s="231">
        <v>31.980019040084866</v>
      </c>
      <c r="K20" s="231">
        <v>27.60218836459013</v>
      </c>
      <c r="L20" s="231">
        <v>22.802364514731121</v>
      </c>
      <c r="M20" s="231">
        <v>22.954150468310512</v>
      </c>
      <c r="N20" s="231">
        <v>23.142966415860229</v>
      </c>
      <c r="O20" s="231">
        <v>22.601316966851559</v>
      </c>
      <c r="P20" s="231">
        <v>20.743049037013304</v>
      </c>
      <c r="Q20" s="231">
        <v>15.448348164368596</v>
      </c>
      <c r="R20" s="231">
        <v>16.140931207473379</v>
      </c>
      <c r="S20" s="231">
        <v>19.128469374428473</v>
      </c>
      <c r="T20" s="231">
        <v>21.352547646391312</v>
      </c>
      <c r="U20" s="231">
        <v>14.780286525951103</v>
      </c>
      <c r="V20" s="231">
        <v>13.470276848664019</v>
      </c>
      <c r="W20" s="231">
        <v>14.855004570299974</v>
      </c>
      <c r="DA20" s="73"/>
    </row>
    <row r="21" spans="1:105" ht="12" customHeight="1" x14ac:dyDescent="0.25">
      <c r="A21" s="46" t="s">
        <v>70</v>
      </c>
      <c r="B21" s="231">
        <v>115.58360240490471</v>
      </c>
      <c r="C21" s="231">
        <v>64.498668605134526</v>
      </c>
      <c r="D21" s="231">
        <v>58.087478506279375</v>
      </c>
      <c r="E21" s="231">
        <v>35.763496784030032</v>
      </c>
      <c r="F21" s="231">
        <v>21.240543178900406</v>
      </c>
      <c r="G21" s="231">
        <v>22.060892138048256</v>
      </c>
      <c r="H21" s="231">
        <v>24.735153399130624</v>
      </c>
      <c r="I21" s="231">
        <v>19.545646985313134</v>
      </c>
      <c r="J21" s="231">
        <v>11.027579210035825</v>
      </c>
      <c r="K21" s="231">
        <v>14.816189853162024</v>
      </c>
      <c r="L21" s="231">
        <v>17.507077294660469</v>
      </c>
      <c r="M21" s="231">
        <v>7.7162079427147532</v>
      </c>
      <c r="N21" s="231">
        <v>11.937405185353347</v>
      </c>
      <c r="O21" s="231">
        <v>4.8912152004473031</v>
      </c>
      <c r="P21" s="231">
        <v>2.4062783793245885</v>
      </c>
      <c r="Q21" s="231">
        <v>0</v>
      </c>
      <c r="R21" s="231">
        <v>0</v>
      </c>
      <c r="S21" s="231">
        <v>0.58595555726716986</v>
      </c>
      <c r="T21" s="231">
        <v>0.55133962901450861</v>
      </c>
      <c r="U21" s="231">
        <v>2.6240176633189196</v>
      </c>
      <c r="V21" s="231">
        <v>1.6494866457304862</v>
      </c>
      <c r="W21" s="231">
        <v>0.75021545880733254</v>
      </c>
      <c r="DA21" s="73"/>
    </row>
    <row r="22" spans="1:105" ht="12" customHeight="1" x14ac:dyDescent="0.25">
      <c r="A22" s="46" t="s">
        <v>34</v>
      </c>
      <c r="B22" s="231">
        <v>107.44796409888411</v>
      </c>
      <c r="C22" s="231">
        <v>105.31705262980178</v>
      </c>
      <c r="D22" s="231">
        <v>92.065852563691166</v>
      </c>
      <c r="E22" s="231">
        <v>81.627318545912246</v>
      </c>
      <c r="F22" s="231">
        <v>86.759987270126246</v>
      </c>
      <c r="G22" s="231">
        <v>72.782608681819767</v>
      </c>
      <c r="H22" s="231">
        <v>89.970309359024398</v>
      </c>
      <c r="I22" s="231">
        <v>86.007377961611724</v>
      </c>
      <c r="J22" s="231">
        <v>73.064895327415726</v>
      </c>
      <c r="K22" s="231">
        <v>58.178698259133213</v>
      </c>
      <c r="L22" s="231">
        <v>84.033416549234389</v>
      </c>
      <c r="M22" s="231">
        <v>15.24368231994581</v>
      </c>
      <c r="N22" s="231">
        <v>10.216768320017266</v>
      </c>
      <c r="O22" s="231">
        <v>8.2579870800004258</v>
      </c>
      <c r="P22" s="231">
        <v>8.2579870800073962</v>
      </c>
      <c r="Q22" s="231">
        <v>5.1895904400655226</v>
      </c>
      <c r="R22" s="231">
        <v>5.2272711427893572</v>
      </c>
      <c r="S22" s="231">
        <v>4.4420997432165121</v>
      </c>
      <c r="T22" s="231">
        <v>5.3183925797109506</v>
      </c>
      <c r="U22" s="231">
        <v>3.6473367951103932</v>
      </c>
      <c r="V22" s="231">
        <v>1.1211923925354821</v>
      </c>
      <c r="W22" s="231">
        <v>1.127129011400319</v>
      </c>
      <c r="DA22" s="73"/>
    </row>
    <row r="23" spans="1:105" ht="12" customHeight="1" x14ac:dyDescent="0.25">
      <c r="A23" s="46" t="s">
        <v>72</v>
      </c>
      <c r="B23" s="231">
        <v>143.63377507444929</v>
      </c>
      <c r="C23" s="231">
        <v>165.06290759487464</v>
      </c>
      <c r="D23" s="231">
        <v>195.81745282367086</v>
      </c>
      <c r="E23" s="231">
        <v>196.42099101417676</v>
      </c>
      <c r="F23" s="231">
        <v>208.53549275214991</v>
      </c>
      <c r="G23" s="231">
        <v>197.95445268093852</v>
      </c>
      <c r="H23" s="231">
        <v>193.47824481375909</v>
      </c>
      <c r="I23" s="231">
        <v>187.3651676226294</v>
      </c>
      <c r="J23" s="231">
        <v>177.103290956601</v>
      </c>
      <c r="K23" s="231">
        <v>140.95172944689878</v>
      </c>
      <c r="L23" s="231">
        <v>159.70716200440577</v>
      </c>
      <c r="M23" s="231">
        <v>155.29516723475504</v>
      </c>
      <c r="N23" s="231">
        <v>137.49909940016249</v>
      </c>
      <c r="O23" s="231">
        <v>114.76672316101201</v>
      </c>
      <c r="P23" s="231">
        <v>100.6591180786728</v>
      </c>
      <c r="Q23" s="231">
        <v>97.565264110844794</v>
      </c>
      <c r="R23" s="231">
        <v>89.1587097013538</v>
      </c>
      <c r="S23" s="231">
        <v>85.199423411556339</v>
      </c>
      <c r="T23" s="231">
        <v>91.974958935916021</v>
      </c>
      <c r="U23" s="231">
        <v>77.337892552770143</v>
      </c>
      <c r="V23" s="231">
        <v>74.004545662886926</v>
      </c>
      <c r="W23" s="231">
        <v>90.907564131059289</v>
      </c>
      <c r="DA23" s="73"/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/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0.8367101715103048</v>
      </c>
      <c r="F25" s="231">
        <v>0.67702980688032255</v>
      </c>
      <c r="G25" s="231">
        <v>0.50385369511876799</v>
      </c>
      <c r="H25" s="231">
        <v>0.40792355664698393</v>
      </c>
      <c r="I25" s="231">
        <v>0.66294366025363693</v>
      </c>
      <c r="J25" s="231">
        <v>0.64172126603311974</v>
      </c>
      <c r="K25" s="231">
        <v>9.5827448873504459E-2</v>
      </c>
      <c r="L25" s="231">
        <v>1.8549091633713142</v>
      </c>
      <c r="M25" s="231">
        <v>3.3861471690846816</v>
      </c>
      <c r="N25" s="231">
        <v>3.5657816667463464</v>
      </c>
      <c r="O25" s="231">
        <v>2.7784915191801929</v>
      </c>
      <c r="P25" s="231">
        <v>3.0075151011105832</v>
      </c>
      <c r="Q25" s="231">
        <v>2.0042042754743408</v>
      </c>
      <c r="R25" s="231">
        <v>0.4423958053856073</v>
      </c>
      <c r="S25" s="231">
        <v>0.86902076222767755</v>
      </c>
      <c r="T25" s="231">
        <v>2.9687582952898728</v>
      </c>
      <c r="U25" s="231">
        <v>2.4343046259662771</v>
      </c>
      <c r="V25" s="231">
        <v>3.6807658386755602</v>
      </c>
      <c r="W25" s="231">
        <v>3.0052682615666892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580.52366088048836</v>
      </c>
      <c r="C27" s="230">
        <f t="shared" si="3"/>
        <v>576.18481070475195</v>
      </c>
      <c r="D27" s="230">
        <f t="shared" si="3"/>
        <v>625.0826349751045</v>
      </c>
      <c r="E27" s="230">
        <f t="shared" si="3"/>
        <v>694.43777707407753</v>
      </c>
      <c r="F27" s="230">
        <f t="shared" si="3"/>
        <v>711.27009206447644</v>
      </c>
      <c r="G27" s="230">
        <f t="shared" si="3"/>
        <v>738.17951597585079</v>
      </c>
      <c r="H27" s="230">
        <f t="shared" si="3"/>
        <v>787.69956176222036</v>
      </c>
      <c r="I27" s="230">
        <f t="shared" si="3"/>
        <v>831.15536449601791</v>
      </c>
      <c r="J27" s="230">
        <f t="shared" si="3"/>
        <v>764.37460967824597</v>
      </c>
      <c r="K27" s="230">
        <f t="shared" si="3"/>
        <v>600.47672901875058</v>
      </c>
      <c r="L27" s="230">
        <f t="shared" si="3"/>
        <v>824.09853546879958</v>
      </c>
      <c r="M27" s="230">
        <f t="shared" si="3"/>
        <v>790.2608636872817</v>
      </c>
      <c r="N27" s="230">
        <f t="shared" si="3"/>
        <v>834.74904879690564</v>
      </c>
      <c r="O27" s="230">
        <f t="shared" si="3"/>
        <v>697.55237930912779</v>
      </c>
      <c r="P27" s="230">
        <f t="shared" si="3"/>
        <v>680.53837848398462</v>
      </c>
      <c r="Q27" s="230">
        <f t="shared" si="3"/>
        <v>603.40686037701926</v>
      </c>
      <c r="R27" s="230">
        <f t="shared" si="3"/>
        <v>494.11041210119856</v>
      </c>
      <c r="S27" s="230">
        <f t="shared" si="3"/>
        <v>473.67573851079101</v>
      </c>
      <c r="T27" s="230">
        <f t="shared" si="3"/>
        <v>600.98815879397375</v>
      </c>
      <c r="U27" s="230">
        <f t="shared" si="3"/>
        <v>550.49813113647826</v>
      </c>
      <c r="V27" s="230">
        <f t="shared" si="3"/>
        <v>564.34275471896331</v>
      </c>
      <c r="W27" s="230">
        <f t="shared" si="3"/>
        <v>519.46438675180514</v>
      </c>
      <c r="DA27" s="92"/>
    </row>
    <row r="28" spans="1:105" ht="12" customHeight="1" x14ac:dyDescent="0.25">
      <c r="A28" s="18" t="s">
        <v>30</v>
      </c>
      <c r="B28" s="232">
        <v>39.145973108116053</v>
      </c>
      <c r="C28" s="232">
        <v>37.455225223282916</v>
      </c>
      <c r="D28" s="232">
        <v>35.015649979150453</v>
      </c>
      <c r="E28" s="232">
        <v>24.045716627772187</v>
      </c>
      <c r="F28" s="232">
        <v>29.12669139771879</v>
      </c>
      <c r="G28" s="232">
        <v>89.489420594824338</v>
      </c>
      <c r="H28" s="232">
        <v>127.45060917881442</v>
      </c>
      <c r="I28" s="232">
        <v>186.00565250232751</v>
      </c>
      <c r="J28" s="232">
        <v>191.71994315638941</v>
      </c>
      <c r="K28" s="232">
        <v>134.89808408297466</v>
      </c>
      <c r="L28" s="232">
        <v>177.8712714327124</v>
      </c>
      <c r="M28" s="232">
        <v>209.76434046994979</v>
      </c>
      <c r="N28" s="232">
        <v>201.01237847865661</v>
      </c>
      <c r="O28" s="232">
        <v>135.16645160513724</v>
      </c>
      <c r="P28" s="232">
        <v>126.55731243045136</v>
      </c>
      <c r="Q28" s="232">
        <v>93.61414789691139</v>
      </c>
      <c r="R28" s="232">
        <v>69.718128719139315</v>
      </c>
      <c r="S28" s="232">
        <v>89.827767231289727</v>
      </c>
      <c r="T28" s="232">
        <v>126.74380103863461</v>
      </c>
      <c r="U28" s="232">
        <v>116.41114703154766</v>
      </c>
      <c r="V28" s="232">
        <v>76.508617386377239</v>
      </c>
      <c r="W28" s="232">
        <v>51.734492180136911</v>
      </c>
      <c r="DA28" s="71"/>
    </row>
    <row r="29" spans="1:105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/>
    </row>
    <row r="30" spans="1:105" ht="12" customHeight="1" x14ac:dyDescent="0.25">
      <c r="A30" s="18" t="s">
        <v>33</v>
      </c>
      <c r="B30" s="232">
        <v>1.8693226711231921</v>
      </c>
      <c r="C30" s="232">
        <v>0.71699265472732754</v>
      </c>
      <c r="D30" s="232">
        <v>0.71791081956860259</v>
      </c>
      <c r="E30" s="232">
        <v>0.69059892874785422</v>
      </c>
      <c r="F30" s="232">
        <v>2.8585254007035052</v>
      </c>
      <c r="G30" s="232">
        <v>3.1679034613154187</v>
      </c>
      <c r="H30" s="232">
        <v>3.716349608944602</v>
      </c>
      <c r="I30" s="232">
        <v>3.6206615933487489</v>
      </c>
      <c r="J30" s="232">
        <v>2.896893207723485</v>
      </c>
      <c r="K30" s="232">
        <v>1.2613269670648235</v>
      </c>
      <c r="L30" s="232">
        <v>1.2530341551251194</v>
      </c>
      <c r="M30" s="232">
        <v>7.2293445309183406</v>
      </c>
      <c r="N30" s="232">
        <v>10.284938112051885</v>
      </c>
      <c r="O30" s="232">
        <v>11.281561538325144</v>
      </c>
      <c r="P30" s="232">
        <v>11.925474143508959</v>
      </c>
      <c r="Q30" s="232">
        <v>13.150464292880894</v>
      </c>
      <c r="R30" s="232">
        <v>13.935570367564509</v>
      </c>
      <c r="S30" s="232">
        <v>17.248757349273276</v>
      </c>
      <c r="T30" s="232">
        <v>18.337363443948238</v>
      </c>
      <c r="U30" s="232">
        <v>14.808012340404272</v>
      </c>
      <c r="V30" s="232">
        <v>15.560145802272078</v>
      </c>
      <c r="W30" s="232">
        <v>14.999795392530039</v>
      </c>
      <c r="DA30" s="71"/>
    </row>
    <row r="31" spans="1:105" ht="12" customHeight="1" x14ac:dyDescent="0.25">
      <c r="A31" s="18" t="s">
        <v>83</v>
      </c>
      <c r="B31" s="232">
        <v>50.381331012085028</v>
      </c>
      <c r="C31" s="232">
        <v>46.245963646143586</v>
      </c>
      <c r="D31" s="232">
        <v>49.555204384980996</v>
      </c>
      <c r="E31" s="232">
        <v>46.305212796496363</v>
      </c>
      <c r="F31" s="232">
        <v>59.514549214217119</v>
      </c>
      <c r="G31" s="232">
        <v>75.356408688305308</v>
      </c>
      <c r="H31" s="232">
        <v>84.110245549781837</v>
      </c>
      <c r="I31" s="232">
        <v>115.84380855877153</v>
      </c>
      <c r="J31" s="232">
        <v>88.267392129158608</v>
      </c>
      <c r="K31" s="232">
        <v>83.020933443036242</v>
      </c>
      <c r="L31" s="232">
        <v>75.326654073773511</v>
      </c>
      <c r="M31" s="232">
        <v>105.52727830889179</v>
      </c>
      <c r="N31" s="232">
        <v>120.88265760234194</v>
      </c>
      <c r="O31" s="232">
        <v>121.9621078228968</v>
      </c>
      <c r="P31" s="232">
        <v>104.712743859678</v>
      </c>
      <c r="Q31" s="232">
        <v>95.14604879190199</v>
      </c>
      <c r="R31" s="232">
        <v>94.168616076128728</v>
      </c>
      <c r="S31" s="232">
        <v>100.16748280708049</v>
      </c>
      <c r="T31" s="232">
        <v>102.47430949118061</v>
      </c>
      <c r="U31" s="232">
        <v>95.037995027905993</v>
      </c>
      <c r="V31" s="232">
        <v>101.41121366440225</v>
      </c>
      <c r="W31" s="232">
        <v>96.48626934410683</v>
      </c>
      <c r="DA31" s="71"/>
    </row>
    <row r="32" spans="1:105" ht="12" customHeight="1" x14ac:dyDescent="0.25">
      <c r="A32" s="18" t="s">
        <v>70</v>
      </c>
      <c r="B32" s="232">
        <v>107.52985431369028</v>
      </c>
      <c r="C32" s="232">
        <v>45.486948113334478</v>
      </c>
      <c r="D32" s="232">
        <v>26.758680132554016</v>
      </c>
      <c r="E32" s="232">
        <v>17.657921294640964</v>
      </c>
      <c r="F32" s="232">
        <v>10.183918741041818</v>
      </c>
      <c r="G32" s="232">
        <v>15.648573621500256</v>
      </c>
      <c r="H32" s="232">
        <v>12.974312360528904</v>
      </c>
      <c r="I32" s="232">
        <v>15.021316854488553</v>
      </c>
      <c r="J32" s="232">
        <v>17.254380789482607</v>
      </c>
      <c r="K32" s="232">
        <v>10.323546866583426</v>
      </c>
      <c r="L32" s="232">
        <v>7.6323807851976504</v>
      </c>
      <c r="M32" s="232">
        <v>4.8535210972220639</v>
      </c>
      <c r="N32" s="232">
        <v>3.7748257745235909</v>
      </c>
      <c r="O32" s="232">
        <v>1.3937886395046011</v>
      </c>
      <c r="P32" s="232">
        <v>0.73622354065049533</v>
      </c>
      <c r="Q32" s="232">
        <v>0</v>
      </c>
      <c r="R32" s="232">
        <v>0</v>
      </c>
      <c r="S32" s="232">
        <v>0.36615732272159673</v>
      </c>
      <c r="T32" s="232">
        <v>0.31300165098566496</v>
      </c>
      <c r="U32" s="232">
        <v>0.82944649663925074</v>
      </c>
      <c r="V32" s="232">
        <v>0.54396743425371374</v>
      </c>
      <c r="W32" s="232">
        <v>0.20496246120883407</v>
      </c>
      <c r="DA32" s="71"/>
    </row>
    <row r="33" spans="1:105" ht="12" customHeight="1" x14ac:dyDescent="0.25">
      <c r="A33" s="18" t="s">
        <v>34</v>
      </c>
      <c r="B33" s="232">
        <v>56.407226059045477</v>
      </c>
      <c r="C33" s="232">
        <v>35.976185128192554</v>
      </c>
      <c r="D33" s="232">
        <v>69.444921114677612</v>
      </c>
      <c r="E33" s="232">
        <v>138.10901633190599</v>
      </c>
      <c r="F33" s="232">
        <v>128.56845072735672</v>
      </c>
      <c r="G33" s="232">
        <v>57.073491357369541</v>
      </c>
      <c r="H33" s="232">
        <v>76.396586039489819</v>
      </c>
      <c r="I33" s="232">
        <v>23.667477037425993</v>
      </c>
      <c r="J33" s="232">
        <v>13.593549391837687</v>
      </c>
      <c r="K33" s="232">
        <v>18.776186220789562</v>
      </c>
      <c r="L33" s="232">
        <v>60.098559809407128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12.824363297397657</v>
      </c>
      <c r="S33" s="232">
        <v>4.2859810967871503</v>
      </c>
      <c r="T33" s="232">
        <v>0.46844182028196313</v>
      </c>
      <c r="U33" s="232">
        <v>3.0030084939412366E-2</v>
      </c>
      <c r="V33" s="232">
        <v>5.7905332874300521</v>
      </c>
      <c r="W33" s="232">
        <v>5.8982686152884841E-3</v>
      </c>
      <c r="DA33" s="71"/>
    </row>
    <row r="34" spans="1:105" ht="12" customHeight="1" x14ac:dyDescent="0.25">
      <c r="A34" s="18" t="s">
        <v>72</v>
      </c>
      <c r="B34" s="232">
        <v>325.18995371642831</v>
      </c>
      <c r="C34" s="232">
        <v>410.30349593907113</v>
      </c>
      <c r="D34" s="232">
        <v>443.59026854417283</v>
      </c>
      <c r="E34" s="232">
        <v>426.8531928664417</v>
      </c>
      <c r="F34" s="232">
        <v>436.79310079088231</v>
      </c>
      <c r="G34" s="232">
        <v>471.77874354784188</v>
      </c>
      <c r="H34" s="232">
        <v>464.72632538148827</v>
      </c>
      <c r="I34" s="232">
        <v>457.62956321012939</v>
      </c>
      <c r="J34" s="232">
        <v>421.25434386996</v>
      </c>
      <c r="K34" s="232">
        <v>342.88926664706332</v>
      </c>
      <c r="L34" s="232">
        <v>390.08713609664142</v>
      </c>
      <c r="M34" s="232">
        <v>235.10117317093847</v>
      </c>
      <c r="N34" s="232">
        <v>271.37059205721619</v>
      </c>
      <c r="O34" s="232">
        <v>207.20999398373604</v>
      </c>
      <c r="P34" s="232">
        <v>170.23330685247566</v>
      </c>
      <c r="Q34" s="232">
        <v>176.51456483331222</v>
      </c>
      <c r="R34" s="232">
        <v>152.89741940472862</v>
      </c>
      <c r="S34" s="232">
        <v>155.22277422494696</v>
      </c>
      <c r="T34" s="232">
        <v>163.41434544551319</v>
      </c>
      <c r="U34" s="232">
        <v>143.5368262225694</v>
      </c>
      <c r="V34" s="232">
        <v>144.7448973047797</v>
      </c>
      <c r="W34" s="232">
        <v>157.42675660845646</v>
      </c>
      <c r="DA34" s="71"/>
    </row>
    <row r="35" spans="1:105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40.776118228072477</v>
      </c>
      <c r="F36" s="232">
        <v>44.224855792556284</v>
      </c>
      <c r="G36" s="232">
        <v>25.664974704694067</v>
      </c>
      <c r="H36" s="232">
        <v>18.325133643172407</v>
      </c>
      <c r="I36" s="232">
        <v>29.366884739526196</v>
      </c>
      <c r="J36" s="232">
        <v>29.388107133694181</v>
      </c>
      <c r="K36" s="232">
        <v>9.3073847912384675</v>
      </c>
      <c r="L36" s="232">
        <v>111.82949911594238</v>
      </c>
      <c r="M36" s="232">
        <v>227.78520610936121</v>
      </c>
      <c r="N36" s="232">
        <v>227.42365677211535</v>
      </c>
      <c r="O36" s="232">
        <v>220.53847571952804</v>
      </c>
      <c r="P36" s="232">
        <v>266.37331765722007</v>
      </c>
      <c r="Q36" s="232">
        <v>224.98163456201274</v>
      </c>
      <c r="R36" s="232">
        <v>150.56631423623966</v>
      </c>
      <c r="S36" s="232">
        <v>106.55681847869184</v>
      </c>
      <c r="T36" s="232">
        <v>189.23689590342946</v>
      </c>
      <c r="U36" s="232">
        <v>179.84467393247223</v>
      </c>
      <c r="V36" s="232">
        <v>219.78337983944829</v>
      </c>
      <c r="W36" s="232">
        <v>198.6062124967508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217.55412735291702</v>
      </c>
      <c r="C38" s="238">
        <f t="shared" si="4"/>
        <v>238.89614113343026</v>
      </c>
      <c r="D38" s="238">
        <f t="shared" si="4"/>
        <v>248.43254498638095</v>
      </c>
      <c r="E38" s="238">
        <f t="shared" si="4"/>
        <v>262.21517229668001</v>
      </c>
      <c r="F38" s="238">
        <f t="shared" si="4"/>
        <v>279.7835166732159</v>
      </c>
      <c r="G38" s="238">
        <f t="shared" si="4"/>
        <v>258.96161912016379</v>
      </c>
      <c r="H38" s="238">
        <f t="shared" si="4"/>
        <v>283.44046697836603</v>
      </c>
      <c r="I38" s="238">
        <f t="shared" si="4"/>
        <v>283.5839793835525</v>
      </c>
      <c r="J38" s="238">
        <f t="shared" si="4"/>
        <v>270.27309500055628</v>
      </c>
      <c r="K38" s="238">
        <f t="shared" si="4"/>
        <v>256.03375377556745</v>
      </c>
      <c r="L38" s="238">
        <f t="shared" si="4"/>
        <v>524.43637251772316</v>
      </c>
      <c r="M38" s="238">
        <f t="shared" si="4"/>
        <v>619.64401764385411</v>
      </c>
      <c r="N38" s="238">
        <f t="shared" si="4"/>
        <v>677.5518184886123</v>
      </c>
      <c r="O38" s="238">
        <f t="shared" si="4"/>
        <v>607.04097170174725</v>
      </c>
      <c r="P38" s="238">
        <f t="shared" si="4"/>
        <v>607.53908154236296</v>
      </c>
      <c r="Q38" s="238">
        <f t="shared" si="4"/>
        <v>523.08196437116692</v>
      </c>
      <c r="R38" s="238">
        <f t="shared" si="4"/>
        <v>402.72628427620151</v>
      </c>
      <c r="S38" s="238">
        <f t="shared" si="4"/>
        <v>486.7253203100978</v>
      </c>
      <c r="T38" s="238">
        <f t="shared" si="4"/>
        <v>619.09268468817015</v>
      </c>
      <c r="U38" s="238">
        <f t="shared" si="4"/>
        <v>620.04006445220523</v>
      </c>
      <c r="V38" s="238">
        <f t="shared" si="4"/>
        <v>608.89551069830588</v>
      </c>
      <c r="W38" s="238">
        <f t="shared" si="4"/>
        <v>602.95443846799378</v>
      </c>
      <c r="DA38" s="93"/>
    </row>
    <row r="39" spans="1:105" ht="12" customHeight="1" x14ac:dyDescent="0.25">
      <c r="A39" s="43" t="s">
        <v>107</v>
      </c>
      <c r="B39" s="239">
        <f>ISI!B$53</f>
        <v>61.102088162107023</v>
      </c>
      <c r="C39" s="239">
        <f>ISI!C$53</f>
        <v>60.273000144176457</v>
      </c>
      <c r="D39" s="239">
        <f>ISI!D$53</f>
        <v>60.330343552797778</v>
      </c>
      <c r="E39" s="239">
        <f>ISI!E$53</f>
        <v>64.631408558874668</v>
      </c>
      <c r="F39" s="239">
        <f>ISI!F$53</f>
        <v>68.520804031362019</v>
      </c>
      <c r="G39" s="239">
        <f>ISI!G$53</f>
        <v>49.976670459956637</v>
      </c>
      <c r="H39" s="239">
        <f>ISI!H$53</f>
        <v>48.362990761085378</v>
      </c>
      <c r="I39" s="239">
        <f>ISI!I$53</f>
        <v>44.40685129984189</v>
      </c>
      <c r="J39" s="239">
        <f>ISI!J$53</f>
        <v>37.732261542768363</v>
      </c>
      <c r="K39" s="239">
        <f>ISI!K$53</f>
        <v>39.01010437606071</v>
      </c>
      <c r="L39" s="239">
        <f>ISI!L$53</f>
        <v>38.640622528753738</v>
      </c>
      <c r="M39" s="239">
        <f>ISI!M$53</f>
        <v>13.70627475398668</v>
      </c>
      <c r="N39" s="239">
        <f>ISI!N$53</f>
        <v>53.337726626912712</v>
      </c>
      <c r="O39" s="239">
        <f>ISI!O$53</f>
        <v>13.875422870204741</v>
      </c>
      <c r="P39" s="239">
        <f>ISI!P$53</f>
        <v>9.0324334343499998E-3</v>
      </c>
      <c r="Q39" s="239">
        <f>ISI!Q$53</f>
        <v>0.81208661849659003</v>
      </c>
      <c r="R39" s="239">
        <f>ISI!R$53</f>
        <v>0</v>
      </c>
      <c r="S39" s="239">
        <f>ISI!S$53</f>
        <v>0</v>
      </c>
      <c r="T39" s="239">
        <f>ISI!T$53</f>
        <v>0</v>
      </c>
      <c r="U39" s="239">
        <f>ISI!U$53</f>
        <v>0</v>
      </c>
      <c r="V39" s="239">
        <f>ISI!V$53</f>
        <v>0</v>
      </c>
      <c r="W39" s="239">
        <f>ISI!W$53</f>
        <v>0</v>
      </c>
      <c r="DA39" s="83"/>
    </row>
    <row r="40" spans="1:105" ht="12" customHeight="1" x14ac:dyDescent="0.25">
      <c r="A40" s="44" t="s">
        <v>108</v>
      </c>
      <c r="B40" s="240">
        <f>NFM!B$72</f>
        <v>0</v>
      </c>
      <c r="C40" s="240">
        <f>NFM!C$72</f>
        <v>0</v>
      </c>
      <c r="D40" s="240">
        <f>NFM!D$72</f>
        <v>0</v>
      </c>
      <c r="E40" s="240">
        <f>NFM!E$72</f>
        <v>0</v>
      </c>
      <c r="F40" s="240">
        <f>NFM!F$72</f>
        <v>0</v>
      </c>
      <c r="G40" s="240">
        <f>NFM!G$72</f>
        <v>0</v>
      </c>
      <c r="H40" s="240">
        <f>NFM!H$72</f>
        <v>0</v>
      </c>
      <c r="I40" s="240">
        <f>NFM!I$72</f>
        <v>0</v>
      </c>
      <c r="J40" s="240">
        <f>NFM!J$72</f>
        <v>0</v>
      </c>
      <c r="K40" s="240">
        <f>NFM!K$72</f>
        <v>0</v>
      </c>
      <c r="L40" s="240">
        <f>NFM!L$72</f>
        <v>0</v>
      </c>
      <c r="M40" s="240">
        <f>NFM!M$72</f>
        <v>0</v>
      </c>
      <c r="N40" s="240">
        <f>NFM!N$72</f>
        <v>0</v>
      </c>
      <c r="O40" s="240">
        <f>NFM!O$72</f>
        <v>0</v>
      </c>
      <c r="P40" s="240">
        <f>NFM!P$72</f>
        <v>0</v>
      </c>
      <c r="Q40" s="240">
        <f>NFM!Q$72</f>
        <v>0</v>
      </c>
      <c r="R40" s="240">
        <f>NFM!R$72</f>
        <v>0</v>
      </c>
      <c r="S40" s="240">
        <f>NFM!S$72</f>
        <v>0</v>
      </c>
      <c r="T40" s="240">
        <f>NFM!T$72</f>
        <v>0</v>
      </c>
      <c r="U40" s="240">
        <f>NFM!U$72</f>
        <v>0</v>
      </c>
      <c r="V40" s="240">
        <f>NFM!V$72</f>
        <v>0</v>
      </c>
      <c r="W40" s="240">
        <f>NFM!W$72</f>
        <v>0</v>
      </c>
      <c r="DA40" s="94"/>
    </row>
    <row r="41" spans="1:105" ht="12" customHeight="1" x14ac:dyDescent="0.25">
      <c r="A41" s="44" t="s">
        <v>109</v>
      </c>
      <c r="B41" s="240">
        <f>CHI!B$78</f>
        <v>0</v>
      </c>
      <c r="C41" s="240">
        <f>CHI!C$78</f>
        <v>0</v>
      </c>
      <c r="D41" s="240">
        <f>CHI!D$78</f>
        <v>0</v>
      </c>
      <c r="E41" s="240">
        <f>CHI!E$78</f>
        <v>0</v>
      </c>
      <c r="F41" s="240">
        <f>CHI!F$78</f>
        <v>0</v>
      </c>
      <c r="G41" s="240">
        <f>CHI!G$78</f>
        <v>0</v>
      </c>
      <c r="H41" s="240">
        <f>CHI!H$78</f>
        <v>0</v>
      </c>
      <c r="I41" s="240">
        <f>CHI!I$78</f>
        <v>0</v>
      </c>
      <c r="J41" s="240">
        <f>CHI!J$78</f>
        <v>0</v>
      </c>
      <c r="K41" s="240">
        <f>CHI!K$78</f>
        <v>0</v>
      </c>
      <c r="L41" s="240">
        <f>CHI!L$78</f>
        <v>0</v>
      </c>
      <c r="M41" s="240">
        <f>CHI!M$78</f>
        <v>0</v>
      </c>
      <c r="N41" s="240">
        <f>CHI!N$78</f>
        <v>0</v>
      </c>
      <c r="O41" s="240">
        <f>CHI!O$78</f>
        <v>0</v>
      </c>
      <c r="P41" s="240">
        <f>CHI!P$78</f>
        <v>0</v>
      </c>
      <c r="Q41" s="240">
        <f>CHI!Q$78</f>
        <v>0</v>
      </c>
      <c r="R41" s="240">
        <f>CHI!R$78</f>
        <v>0</v>
      </c>
      <c r="S41" s="240">
        <f>CHI!S$78</f>
        <v>0</v>
      </c>
      <c r="T41" s="240">
        <f>CHI!T$78</f>
        <v>0</v>
      </c>
      <c r="U41" s="240">
        <f>CHI!U$78</f>
        <v>0</v>
      </c>
      <c r="V41" s="240">
        <f>CHI!V$78</f>
        <v>0</v>
      </c>
      <c r="W41" s="240">
        <f>CHI!W$78</f>
        <v>0</v>
      </c>
      <c r="DA41" s="94"/>
    </row>
    <row r="42" spans="1:105" ht="12" customHeight="1" x14ac:dyDescent="0.25">
      <c r="A42" s="44" t="s">
        <v>110</v>
      </c>
      <c r="B42" s="240">
        <f>NMM!B$58</f>
        <v>122.68385291582781</v>
      </c>
      <c r="C42" s="240">
        <f>NMM!C$58</f>
        <v>145.16449241701869</v>
      </c>
      <c r="D42" s="240">
        <f>NMM!D$58</f>
        <v>154.92978233498491</v>
      </c>
      <c r="E42" s="240">
        <f>NMM!E$58</f>
        <v>163.38858519617975</v>
      </c>
      <c r="F42" s="240">
        <f>NMM!F$58</f>
        <v>174.50469220537656</v>
      </c>
      <c r="G42" s="240">
        <f>NMM!G$58</f>
        <v>165.37783252191952</v>
      </c>
      <c r="H42" s="240">
        <f>NMM!H$58</f>
        <v>193.10510387774184</v>
      </c>
      <c r="I42" s="240">
        <f>NMM!I$58</f>
        <v>199.62732649381627</v>
      </c>
      <c r="J42" s="240">
        <f>NMM!J$58</f>
        <v>198.81198509740207</v>
      </c>
      <c r="K42" s="240">
        <f>NMM!K$58</f>
        <v>190.96817606064405</v>
      </c>
      <c r="L42" s="240">
        <f>NMM!L$58</f>
        <v>452.95927071581104</v>
      </c>
      <c r="M42" s="240">
        <f>NMM!M$58</f>
        <v>569.00330663265572</v>
      </c>
      <c r="N42" s="240">
        <f>NMM!N$58</f>
        <v>586.95759302991792</v>
      </c>
      <c r="O42" s="240">
        <f>NMM!O$58</f>
        <v>553.79479884607542</v>
      </c>
      <c r="P42" s="240">
        <f>NMM!P$58</f>
        <v>571.5116121641787</v>
      </c>
      <c r="Q42" s="240">
        <f>NMM!Q$58</f>
        <v>479.56583474395427</v>
      </c>
      <c r="R42" s="240">
        <f>NMM!R$58</f>
        <v>356.11396495563184</v>
      </c>
      <c r="S42" s="240">
        <f>NMM!S$58</f>
        <v>447.25475129454782</v>
      </c>
      <c r="T42" s="240">
        <f>NMM!T$58</f>
        <v>561.61904469833598</v>
      </c>
      <c r="U42" s="240">
        <f>NMM!U$58</f>
        <v>570.82698130738208</v>
      </c>
      <c r="V42" s="240">
        <f>NMM!V$58</f>
        <v>560.56420566266763</v>
      </c>
      <c r="W42" s="240">
        <f>NMM!W$58</f>
        <v>547.70284156815353</v>
      </c>
      <c r="DA42" s="94"/>
    </row>
    <row r="43" spans="1:105" ht="12" customHeight="1" x14ac:dyDescent="0.25">
      <c r="A43" s="45" t="s">
        <v>111</v>
      </c>
      <c r="B43" s="241">
        <v>33.76818627498217</v>
      </c>
      <c r="C43" s="241">
        <v>33.458648572235127</v>
      </c>
      <c r="D43" s="241">
        <v>33.172419098598269</v>
      </c>
      <c r="E43" s="241">
        <v>34.195178541625559</v>
      </c>
      <c r="F43" s="241">
        <v>36.758020436477331</v>
      </c>
      <c r="G43" s="241">
        <v>43.607116138287623</v>
      </c>
      <c r="H43" s="241">
        <v>41.972372339538808</v>
      </c>
      <c r="I43" s="241">
        <v>39.549801589894358</v>
      </c>
      <c r="J43" s="241">
        <v>33.728848360385832</v>
      </c>
      <c r="K43" s="241">
        <v>26.05547333886264</v>
      </c>
      <c r="L43" s="241">
        <v>32.836479273158318</v>
      </c>
      <c r="M43" s="241">
        <v>36.934436257211757</v>
      </c>
      <c r="N43" s="241">
        <v>37.256498831781649</v>
      </c>
      <c r="O43" s="241">
        <v>39.370749985467079</v>
      </c>
      <c r="P43" s="241">
        <v>36.018436944749979</v>
      </c>
      <c r="Q43" s="241">
        <v>42.704043008715992</v>
      </c>
      <c r="R43" s="241">
        <v>46.612319320569668</v>
      </c>
      <c r="S43" s="241">
        <v>39.47056901554997</v>
      </c>
      <c r="T43" s="241">
        <v>57.473639989834133</v>
      </c>
      <c r="U43" s="241">
        <v>49.213083144823152</v>
      </c>
      <c r="V43" s="241">
        <v>48.331305035638287</v>
      </c>
      <c r="W43" s="241">
        <v>55.251596899840258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0.99999999999999989</v>
      </c>
      <c r="F47" s="234">
        <f t="shared" si="5"/>
        <v>1.0000000000000002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0.99999999999999989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0.99999999999999978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1.8933488395540092E-2</v>
      </c>
      <c r="C52" s="235">
        <f t="shared" si="10"/>
        <v>2.0648407088007421E-2</v>
      </c>
      <c r="D52" s="235">
        <f t="shared" si="10"/>
        <v>2.0034596509351601E-2</v>
      </c>
      <c r="E52" s="235">
        <f t="shared" si="10"/>
        <v>1.8654835292266709E-2</v>
      </c>
      <c r="F52" s="235">
        <f t="shared" si="10"/>
        <v>1.890469482949057E-2</v>
      </c>
      <c r="G52" s="235">
        <f t="shared" si="10"/>
        <v>1.8125727516566166E-2</v>
      </c>
      <c r="H52" s="235">
        <f t="shared" si="10"/>
        <v>1.7357913124107765E-2</v>
      </c>
      <c r="I52" s="235">
        <f t="shared" si="10"/>
        <v>1.3988705102387127E-2</v>
      </c>
      <c r="J52" s="235">
        <f t="shared" si="10"/>
        <v>1.404096123182679E-2</v>
      </c>
      <c r="K52" s="235">
        <f t="shared" si="10"/>
        <v>1.496074522009931E-2</v>
      </c>
      <c r="L52" s="235">
        <f t="shared" si="10"/>
        <v>1.3340680530903799E-2</v>
      </c>
      <c r="M52" s="235">
        <f t="shared" si="10"/>
        <v>1.2636280263643081E-2</v>
      </c>
      <c r="N52" s="235">
        <f t="shared" si="10"/>
        <v>1.2295937234094133E-2</v>
      </c>
      <c r="O52" s="235">
        <f t="shared" si="10"/>
        <v>1.1084042296933773E-2</v>
      </c>
      <c r="P52" s="235">
        <f t="shared" si="10"/>
        <v>9.8077301444326088E-3</v>
      </c>
      <c r="Q52" s="235">
        <f t="shared" si="10"/>
        <v>9.3439401847654271E-3</v>
      </c>
      <c r="R52" s="235">
        <f t="shared" si="10"/>
        <v>1.3192741953523539E-2</v>
      </c>
      <c r="S52" s="235">
        <f t="shared" si="10"/>
        <v>1.4202489139541204E-2</v>
      </c>
      <c r="T52" s="235">
        <f t="shared" si="10"/>
        <v>1.1394945638912884E-2</v>
      </c>
      <c r="U52" s="235">
        <f t="shared" si="10"/>
        <v>8.3337979327772708E-3</v>
      </c>
      <c r="V52" s="235">
        <f t="shared" si="10"/>
        <v>8.603877220852478E-3</v>
      </c>
      <c r="W52" s="235">
        <f t="shared" si="10"/>
        <v>9.2465320868519944E-3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0.34595735692585766</v>
      </c>
      <c r="C53" s="236">
        <f t="shared" si="11"/>
        <v>0.32280163509272203</v>
      </c>
      <c r="D53" s="236">
        <f t="shared" si="11"/>
        <v>0.30815795167615556</v>
      </c>
      <c r="E53" s="236">
        <f t="shared" si="11"/>
        <v>0.2741831870618141</v>
      </c>
      <c r="F53" s="236">
        <f t="shared" si="11"/>
        <v>0.26649382585663028</v>
      </c>
      <c r="G53" s="236">
        <f t="shared" si="11"/>
        <v>0.24934782783376416</v>
      </c>
      <c r="H53" s="236">
        <f t="shared" si="11"/>
        <v>0.24513265912142862</v>
      </c>
      <c r="I53" s="236">
        <f t="shared" si="11"/>
        <v>0.22981727330282917</v>
      </c>
      <c r="J53" s="236">
        <f t="shared" si="11"/>
        <v>0.22554648288439</v>
      </c>
      <c r="K53" s="236">
        <f t="shared" si="11"/>
        <v>0.22525421981290591</v>
      </c>
      <c r="L53" s="236">
        <f t="shared" si="11"/>
        <v>0.17830258378642003</v>
      </c>
      <c r="M53" s="236">
        <f t="shared" si="11"/>
        <v>0.13347487982775927</v>
      </c>
      <c r="N53" s="236">
        <f t="shared" si="11"/>
        <v>0.11966467464866626</v>
      </c>
      <c r="O53" s="236">
        <f t="shared" si="11"/>
        <v>0.11741478165641457</v>
      </c>
      <c r="P53" s="236">
        <f t="shared" si="11"/>
        <v>0.10509802802262913</v>
      </c>
      <c r="Q53" s="236">
        <f t="shared" si="11"/>
        <v>0.10766961401271424</v>
      </c>
      <c r="R53" s="236">
        <f t="shared" si="11"/>
        <v>0.12517506222139518</v>
      </c>
      <c r="S53" s="236">
        <f t="shared" si="11"/>
        <v>0.11829326916684627</v>
      </c>
      <c r="T53" s="236">
        <f t="shared" si="11"/>
        <v>0.1023450243414278</v>
      </c>
      <c r="U53" s="236">
        <f t="shared" si="11"/>
        <v>9.0436725218797434E-2</v>
      </c>
      <c r="V53" s="236">
        <f t="shared" si="11"/>
        <v>8.3630637196502572E-2</v>
      </c>
      <c r="W53" s="236">
        <f t="shared" si="11"/>
        <v>9.9288254878360196E-2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0.46197989339969692</v>
      </c>
      <c r="C54" s="237">
        <f t="shared" si="12"/>
        <v>0.46411845634617632</v>
      </c>
      <c r="D54" s="237">
        <f t="shared" si="12"/>
        <v>0.48074169952562162</v>
      </c>
      <c r="E54" s="237">
        <f t="shared" si="12"/>
        <v>0.51333139370003567</v>
      </c>
      <c r="F54" s="237">
        <f t="shared" si="12"/>
        <v>0.51286293243852343</v>
      </c>
      <c r="G54" s="237">
        <f t="shared" si="12"/>
        <v>0.54228633973558482</v>
      </c>
      <c r="H54" s="237">
        <f t="shared" si="12"/>
        <v>0.5423528553225142</v>
      </c>
      <c r="I54" s="237">
        <f t="shared" si="12"/>
        <v>0.5638221357298957</v>
      </c>
      <c r="J54" s="237">
        <f t="shared" si="12"/>
        <v>0.56177580829654994</v>
      </c>
      <c r="K54" s="237">
        <f t="shared" si="12"/>
        <v>0.53266508900853415</v>
      </c>
      <c r="L54" s="237">
        <f t="shared" si="12"/>
        <v>0.49399210807755417</v>
      </c>
      <c r="M54" s="237">
        <f t="shared" si="12"/>
        <v>0.47861025311296468</v>
      </c>
      <c r="N54" s="237">
        <f t="shared" si="12"/>
        <v>0.47913419163060778</v>
      </c>
      <c r="O54" s="237">
        <f t="shared" si="12"/>
        <v>0.46598253658965444</v>
      </c>
      <c r="P54" s="237">
        <f t="shared" si="12"/>
        <v>0.46762762243365297</v>
      </c>
      <c r="Q54" s="237">
        <f t="shared" si="12"/>
        <v>0.47297413637127139</v>
      </c>
      <c r="R54" s="237">
        <f t="shared" si="12"/>
        <v>0.47471456183549632</v>
      </c>
      <c r="S54" s="237">
        <f t="shared" si="12"/>
        <v>0.42785845410245416</v>
      </c>
      <c r="T54" s="237">
        <f t="shared" si="12"/>
        <v>0.43655450087558245</v>
      </c>
      <c r="U54" s="237">
        <f t="shared" si="12"/>
        <v>0.4238436170642465</v>
      </c>
      <c r="V54" s="237">
        <f t="shared" si="12"/>
        <v>0.43664691978854603</v>
      </c>
      <c r="W54" s="237">
        <f t="shared" si="12"/>
        <v>0.41257721252937768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0.17312926127890532</v>
      </c>
      <c r="C55" s="242">
        <f t="shared" si="13"/>
        <v>0.19243150147309412</v>
      </c>
      <c r="D55" s="242">
        <f t="shared" si="13"/>
        <v>0.19106575228887121</v>
      </c>
      <c r="E55" s="242">
        <f t="shared" si="13"/>
        <v>0.19383058394588351</v>
      </c>
      <c r="F55" s="242">
        <f t="shared" si="13"/>
        <v>0.20173854687535581</v>
      </c>
      <c r="G55" s="242">
        <f t="shared" si="13"/>
        <v>0.19024010491408488</v>
      </c>
      <c r="H55" s="242">
        <f t="shared" si="13"/>
        <v>0.19515657243194948</v>
      </c>
      <c r="I55" s="242">
        <f t="shared" si="13"/>
        <v>0.19237188586488796</v>
      </c>
      <c r="J55" s="242">
        <f t="shared" si="13"/>
        <v>0.19863674758723332</v>
      </c>
      <c r="K55" s="242">
        <f t="shared" si="13"/>
        <v>0.2271199459584605</v>
      </c>
      <c r="L55" s="242">
        <f t="shared" si="13"/>
        <v>0.31436462760512196</v>
      </c>
      <c r="M55" s="242">
        <f t="shared" si="13"/>
        <v>0.37527858679563292</v>
      </c>
      <c r="N55" s="242">
        <f t="shared" si="13"/>
        <v>0.38890519648663174</v>
      </c>
      <c r="O55" s="242">
        <f t="shared" si="13"/>
        <v>0.40551863945699729</v>
      </c>
      <c r="P55" s="242">
        <f t="shared" si="13"/>
        <v>0.41746661939928537</v>
      </c>
      <c r="Q55" s="242">
        <f t="shared" si="13"/>
        <v>0.41001230943124889</v>
      </c>
      <c r="R55" s="242">
        <f t="shared" si="13"/>
        <v>0.38691763398958495</v>
      </c>
      <c r="S55" s="242">
        <f t="shared" si="13"/>
        <v>0.43964578759115835</v>
      </c>
      <c r="T55" s="242">
        <f t="shared" si="13"/>
        <v>0.44970552914407691</v>
      </c>
      <c r="U55" s="242">
        <f t="shared" si="13"/>
        <v>0.47738585978417863</v>
      </c>
      <c r="V55" s="242">
        <f t="shared" si="13"/>
        <v>0.47111856579409894</v>
      </c>
      <c r="W55" s="242">
        <f t="shared" si="13"/>
        <v>0.47888800050541019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LV: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90.628552866655809</v>
      </c>
      <c r="C3" s="205">
        <f t="shared" si="0"/>
        <v>81.871159815037657</v>
      </c>
      <c r="D3" s="205">
        <f t="shared" si="0"/>
        <v>81.23349944542511</v>
      </c>
      <c r="E3" s="205">
        <f t="shared" si="0"/>
        <v>118.4982530160195</v>
      </c>
      <c r="F3" s="205">
        <f t="shared" si="0"/>
        <v>153.0262171089374</v>
      </c>
      <c r="G3" s="205">
        <f t="shared" si="0"/>
        <v>101.00703251970771</v>
      </c>
      <c r="H3" s="205">
        <f t="shared" si="0"/>
        <v>120.41849476881541</v>
      </c>
      <c r="I3" s="205">
        <f t="shared" si="0"/>
        <v>82.981527396189335</v>
      </c>
      <c r="J3" s="205">
        <f t="shared" si="0"/>
        <v>83.661367777788968</v>
      </c>
      <c r="K3" s="205">
        <f t="shared" si="0"/>
        <v>53.966354451936567</v>
      </c>
      <c r="L3" s="205">
        <f t="shared" si="0"/>
        <v>100.7407062331128</v>
      </c>
      <c r="M3" s="205">
        <f t="shared" si="0"/>
        <v>105.3274309265761</v>
      </c>
      <c r="N3" s="205">
        <f t="shared" si="0"/>
        <v>59.105447845394217</v>
      </c>
      <c r="O3" s="205">
        <f t="shared" si="0"/>
        <v>20.646823125357759</v>
      </c>
      <c r="P3" s="205">
        <f t="shared" si="0"/>
        <v>1.897486268692619</v>
      </c>
      <c r="Q3" s="205">
        <f t="shared" si="0"/>
        <v>22.4</v>
      </c>
      <c r="R3" s="205">
        <f t="shared" si="0"/>
        <v>0</v>
      </c>
      <c r="S3" s="205">
        <f t="shared" si="0"/>
        <v>0</v>
      </c>
      <c r="T3" s="205">
        <f t="shared" si="0"/>
        <v>0</v>
      </c>
      <c r="U3" s="205">
        <f t="shared" si="0"/>
        <v>0</v>
      </c>
      <c r="V3" s="205">
        <f t="shared" si="0"/>
        <v>0</v>
      </c>
      <c r="W3" s="205">
        <f t="shared" si="0"/>
        <v>0</v>
      </c>
      <c r="DA3" s="112"/>
    </row>
    <row r="4" spans="1:105" ht="12" customHeight="1" x14ac:dyDescent="0.25">
      <c r="A4" s="50" t="s">
        <v>41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114</v>
      </c>
    </row>
    <row r="5" spans="1:105" ht="12" customHeight="1" x14ac:dyDescent="0.25">
      <c r="A5" s="49" t="s">
        <v>42</v>
      </c>
      <c r="B5" s="244">
        <v>90.628552866655809</v>
      </c>
      <c r="C5" s="244">
        <v>81.871159815037657</v>
      </c>
      <c r="D5" s="244">
        <v>81.23349944542511</v>
      </c>
      <c r="E5" s="244">
        <v>118.4982530160195</v>
      </c>
      <c r="F5" s="244">
        <v>153.0262171089374</v>
      </c>
      <c r="G5" s="244">
        <v>101.00703251970771</v>
      </c>
      <c r="H5" s="244">
        <v>120.41849476881541</v>
      </c>
      <c r="I5" s="244">
        <v>82.981527396189335</v>
      </c>
      <c r="J5" s="244">
        <v>83.661367777788968</v>
      </c>
      <c r="K5" s="244">
        <v>53.966354451936567</v>
      </c>
      <c r="L5" s="244">
        <v>100.7407062331128</v>
      </c>
      <c r="M5" s="244">
        <v>105.3274309265761</v>
      </c>
      <c r="N5" s="244">
        <v>59.105447845394217</v>
      </c>
      <c r="O5" s="244">
        <v>20.646823125357759</v>
      </c>
      <c r="P5" s="244">
        <v>1.897486268692619</v>
      </c>
      <c r="Q5" s="244">
        <v>22.4</v>
      </c>
      <c r="R5" s="244">
        <v>0</v>
      </c>
      <c r="S5" s="244">
        <v>0</v>
      </c>
      <c r="T5" s="244">
        <v>0</v>
      </c>
      <c r="U5" s="244">
        <v>0</v>
      </c>
      <c r="V5" s="244">
        <v>0</v>
      </c>
      <c r="W5" s="244">
        <v>0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498</v>
      </c>
      <c r="C7" s="205">
        <f t="shared" si="1"/>
        <v>515</v>
      </c>
      <c r="D7" s="205">
        <f t="shared" si="1"/>
        <v>520</v>
      </c>
      <c r="E7" s="205">
        <f t="shared" si="1"/>
        <v>520</v>
      </c>
      <c r="F7" s="205">
        <f t="shared" si="1"/>
        <v>662.25099999999998</v>
      </c>
      <c r="G7" s="205">
        <f t="shared" si="1"/>
        <v>688.47</v>
      </c>
      <c r="H7" s="205">
        <f t="shared" si="1"/>
        <v>690.13499999999999</v>
      </c>
      <c r="I7" s="205">
        <f t="shared" si="1"/>
        <v>695.73199999999997</v>
      </c>
      <c r="J7" s="205">
        <f t="shared" si="1"/>
        <v>635.34299999999996</v>
      </c>
      <c r="K7" s="205">
        <f t="shared" si="1"/>
        <v>692.14</v>
      </c>
      <c r="L7" s="205">
        <f t="shared" si="1"/>
        <v>654.85</v>
      </c>
      <c r="M7" s="205">
        <f t="shared" si="1"/>
        <v>568.12099999999998</v>
      </c>
      <c r="N7" s="205">
        <f t="shared" si="1"/>
        <v>804.84900000000005</v>
      </c>
      <c r="O7" s="205">
        <f t="shared" si="1"/>
        <v>198.35</v>
      </c>
      <c r="P7" s="205">
        <f t="shared" si="1"/>
        <v>10</v>
      </c>
      <c r="Q7" s="205">
        <f t="shared" si="1"/>
        <v>100</v>
      </c>
      <c r="R7" s="205">
        <f t="shared" si="1"/>
        <v>0</v>
      </c>
      <c r="S7" s="205">
        <f t="shared" si="1"/>
        <v>0</v>
      </c>
      <c r="T7" s="205">
        <f t="shared" si="1"/>
        <v>0</v>
      </c>
      <c r="U7" s="205">
        <f t="shared" si="1"/>
        <v>0</v>
      </c>
      <c r="V7" s="205">
        <f t="shared" si="1"/>
        <v>0</v>
      </c>
      <c r="W7" s="205">
        <f t="shared" si="1"/>
        <v>0</v>
      </c>
      <c r="DA7" s="112"/>
    </row>
    <row r="8" spans="1:105" ht="12" customHeight="1" x14ac:dyDescent="0.25">
      <c r="A8" s="50" t="s">
        <v>41</v>
      </c>
      <c r="B8" s="243">
        <v>0</v>
      </c>
      <c r="C8" s="243">
        <v>0</v>
      </c>
      <c r="D8" s="243">
        <v>0</v>
      </c>
      <c r="E8" s="243">
        <v>0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DA8" s="83" t="s">
        <v>117</v>
      </c>
    </row>
    <row r="9" spans="1:105" ht="12" customHeight="1" x14ac:dyDescent="0.25">
      <c r="A9" s="49" t="s">
        <v>42</v>
      </c>
      <c r="B9" s="244">
        <v>498</v>
      </c>
      <c r="C9" s="244">
        <v>515</v>
      </c>
      <c r="D9" s="244">
        <v>520</v>
      </c>
      <c r="E9" s="244">
        <v>520</v>
      </c>
      <c r="F9" s="244">
        <v>662.25099999999998</v>
      </c>
      <c r="G9" s="244">
        <v>688.47</v>
      </c>
      <c r="H9" s="244">
        <v>690.13499999999999</v>
      </c>
      <c r="I9" s="244">
        <v>695.73199999999997</v>
      </c>
      <c r="J9" s="244">
        <v>635.34299999999996</v>
      </c>
      <c r="K9" s="244">
        <v>692.14</v>
      </c>
      <c r="L9" s="244">
        <v>654.85</v>
      </c>
      <c r="M9" s="244">
        <v>568.12099999999998</v>
      </c>
      <c r="N9" s="244">
        <v>804.84900000000005</v>
      </c>
      <c r="O9" s="244">
        <v>198.35</v>
      </c>
      <c r="P9" s="244">
        <v>10</v>
      </c>
      <c r="Q9" s="244">
        <v>100</v>
      </c>
      <c r="R9" s="244">
        <v>0</v>
      </c>
      <c r="S9" s="244">
        <v>0</v>
      </c>
      <c r="T9" s="244">
        <v>0</v>
      </c>
      <c r="U9" s="244">
        <v>0</v>
      </c>
      <c r="V9" s="244">
        <v>0</v>
      </c>
      <c r="W9" s="244">
        <v>0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578.94736842105272</v>
      </c>
      <c r="C11" s="205">
        <f t="shared" si="2"/>
        <v>578.94736842105272</v>
      </c>
      <c r="D11" s="205">
        <f t="shared" si="2"/>
        <v>578.94736842105272</v>
      </c>
      <c r="E11" s="205">
        <f t="shared" si="2"/>
        <v>578.94736842105272</v>
      </c>
      <c r="F11" s="205">
        <f t="shared" si="2"/>
        <v>756.01593126647117</v>
      </c>
      <c r="G11" s="205">
        <f t="shared" si="2"/>
        <v>756.01593126647117</v>
      </c>
      <c r="H11" s="205">
        <f t="shared" si="2"/>
        <v>756.01593126647117</v>
      </c>
      <c r="I11" s="205">
        <f t="shared" si="2"/>
        <v>756.01593126647117</v>
      </c>
      <c r="J11" s="205">
        <f t="shared" si="2"/>
        <v>696.99307698466509</v>
      </c>
      <c r="K11" s="205">
        <f t="shared" si="2"/>
        <v>756.01593126647117</v>
      </c>
      <c r="L11" s="205">
        <f t="shared" si="2"/>
        <v>756.01593126647117</v>
      </c>
      <c r="M11" s="205">
        <f t="shared" si="2"/>
        <v>756.01593126647117</v>
      </c>
      <c r="N11" s="205">
        <f t="shared" si="2"/>
        <v>874.06163983008344</v>
      </c>
      <c r="O11" s="205">
        <f t="shared" si="2"/>
        <v>874.06163983008344</v>
      </c>
      <c r="P11" s="205">
        <f t="shared" si="2"/>
        <v>874.06163983008344</v>
      </c>
      <c r="Q11" s="205">
        <f t="shared" si="2"/>
        <v>874.06163983008344</v>
      </c>
      <c r="R11" s="205">
        <f t="shared" si="2"/>
        <v>815.03878554827725</v>
      </c>
      <c r="S11" s="205">
        <f t="shared" si="2"/>
        <v>815.03878554827725</v>
      </c>
      <c r="T11" s="205">
        <f t="shared" si="2"/>
        <v>815.03878554827725</v>
      </c>
      <c r="U11" s="205">
        <f t="shared" si="2"/>
        <v>756.01593126647117</v>
      </c>
      <c r="V11" s="205">
        <f t="shared" si="2"/>
        <v>756.01593126647117</v>
      </c>
      <c r="W11" s="205">
        <f t="shared" si="2"/>
        <v>756.01593126647117</v>
      </c>
      <c r="DA11" s="112"/>
    </row>
    <row r="12" spans="1:105" ht="12" customHeight="1" x14ac:dyDescent="0.25">
      <c r="A12" s="50" t="s">
        <v>41</v>
      </c>
      <c r="B12" s="243">
        <v>0</v>
      </c>
      <c r="C12" s="243">
        <v>0</v>
      </c>
      <c r="D12" s="243">
        <v>0</v>
      </c>
      <c r="E12" s="243">
        <v>0</v>
      </c>
      <c r="F12" s="243">
        <v>0</v>
      </c>
      <c r="G12" s="243">
        <v>0</v>
      </c>
      <c r="H12" s="243">
        <v>0</v>
      </c>
      <c r="I12" s="243">
        <v>0</v>
      </c>
      <c r="J12" s="243">
        <v>0</v>
      </c>
      <c r="K12" s="243">
        <v>0</v>
      </c>
      <c r="L12" s="243">
        <v>0</v>
      </c>
      <c r="M12" s="243">
        <v>0</v>
      </c>
      <c r="N12" s="243">
        <v>0</v>
      </c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DA12" s="83" t="s">
        <v>120</v>
      </c>
    </row>
    <row r="13" spans="1:105" ht="12" customHeight="1" x14ac:dyDescent="0.25">
      <c r="A13" s="49" t="s">
        <v>42</v>
      </c>
      <c r="B13" s="244">
        <v>578.94736842105272</v>
      </c>
      <c r="C13" s="244">
        <v>578.94736842105272</v>
      </c>
      <c r="D13" s="244">
        <v>578.94736842105272</v>
      </c>
      <c r="E13" s="244">
        <v>578.94736842105272</v>
      </c>
      <c r="F13" s="244">
        <v>756.01593126647117</v>
      </c>
      <c r="G13" s="244">
        <v>756.01593126647117</v>
      </c>
      <c r="H13" s="244">
        <v>756.01593126647117</v>
      </c>
      <c r="I13" s="244">
        <v>756.01593126647117</v>
      </c>
      <c r="J13" s="244">
        <v>696.99307698466509</v>
      </c>
      <c r="K13" s="244">
        <v>756.01593126647117</v>
      </c>
      <c r="L13" s="244">
        <v>756.01593126647117</v>
      </c>
      <c r="M13" s="244">
        <v>756.01593126647117</v>
      </c>
      <c r="N13" s="244">
        <v>874.06163983008344</v>
      </c>
      <c r="O13" s="244">
        <v>874.06163983008344</v>
      </c>
      <c r="P13" s="244">
        <v>874.06163983008344</v>
      </c>
      <c r="Q13" s="244">
        <v>874.06163983008344</v>
      </c>
      <c r="R13" s="244">
        <v>815.03878554827725</v>
      </c>
      <c r="S13" s="244">
        <v>815.03878554827725</v>
      </c>
      <c r="T13" s="244">
        <v>815.03878554827725</v>
      </c>
      <c r="U13" s="244">
        <v>756.01593126647117</v>
      </c>
      <c r="V13" s="244">
        <v>756.01593126647117</v>
      </c>
      <c r="W13" s="244">
        <v>756.01593126647117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59.022854281806133</v>
      </c>
      <c r="D14" s="212">
        <f t="shared" si="3"/>
        <v>0</v>
      </c>
      <c r="E14" s="212">
        <f t="shared" si="3"/>
        <v>0</v>
      </c>
      <c r="F14" s="212">
        <f t="shared" si="3"/>
        <v>177.0685628454184</v>
      </c>
      <c r="G14" s="212">
        <f t="shared" si="3"/>
        <v>59.022854281806133</v>
      </c>
      <c r="H14" s="212">
        <f t="shared" si="3"/>
        <v>0</v>
      </c>
      <c r="I14" s="212">
        <f t="shared" si="3"/>
        <v>0</v>
      </c>
      <c r="J14" s="212">
        <f t="shared" si="3"/>
        <v>0</v>
      </c>
      <c r="K14" s="212">
        <f t="shared" si="3"/>
        <v>59.022854281806133</v>
      </c>
      <c r="L14" s="212">
        <f t="shared" si="3"/>
        <v>0</v>
      </c>
      <c r="M14" s="212">
        <f t="shared" si="3"/>
        <v>0</v>
      </c>
      <c r="N14" s="212">
        <f t="shared" si="3"/>
        <v>177.0685628454184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0</v>
      </c>
      <c r="S14" s="212">
        <f t="shared" si="3"/>
        <v>0</v>
      </c>
      <c r="T14" s="212">
        <f t="shared" si="3"/>
        <v>0</v>
      </c>
      <c r="U14" s="212">
        <f t="shared" si="3"/>
        <v>0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59.022854281806133</v>
      </c>
      <c r="D16" s="244">
        <v>0</v>
      </c>
      <c r="E16" s="244">
        <v>0</v>
      </c>
      <c r="F16" s="244">
        <v>177.0685628454184</v>
      </c>
      <c r="G16" s="244">
        <v>59.022854281806133</v>
      </c>
      <c r="H16" s="244">
        <v>0</v>
      </c>
      <c r="I16" s="244">
        <v>0</v>
      </c>
      <c r="J16" s="244">
        <v>0</v>
      </c>
      <c r="K16" s="244">
        <v>59.022854281806133</v>
      </c>
      <c r="L16" s="244">
        <v>0</v>
      </c>
      <c r="M16" s="244">
        <v>0</v>
      </c>
      <c r="N16" s="244">
        <v>177.0685628454184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59.022854281806076</v>
      </c>
      <c r="D17" s="212">
        <f t="shared" si="4"/>
        <v>0</v>
      </c>
      <c r="E17" s="212">
        <f t="shared" si="4"/>
        <v>0</v>
      </c>
      <c r="F17" s="212">
        <f t="shared" si="4"/>
        <v>0</v>
      </c>
      <c r="G17" s="212">
        <f t="shared" si="4"/>
        <v>59.022854281806076</v>
      </c>
      <c r="H17" s="212">
        <f t="shared" si="4"/>
        <v>0</v>
      </c>
      <c r="I17" s="212">
        <f t="shared" si="4"/>
        <v>0</v>
      </c>
      <c r="J17" s="212">
        <f t="shared" si="4"/>
        <v>59.022854281806076</v>
      </c>
      <c r="K17" s="212">
        <f t="shared" si="4"/>
        <v>0</v>
      </c>
      <c r="L17" s="212">
        <f t="shared" si="4"/>
        <v>0</v>
      </c>
      <c r="M17" s="212">
        <f t="shared" si="4"/>
        <v>0</v>
      </c>
      <c r="N17" s="212">
        <f t="shared" si="4"/>
        <v>59.02285428180619</v>
      </c>
      <c r="O17" s="212">
        <f t="shared" si="4"/>
        <v>0</v>
      </c>
      <c r="P17" s="212">
        <f t="shared" si="4"/>
        <v>0</v>
      </c>
      <c r="Q17" s="212">
        <f t="shared" si="4"/>
        <v>0</v>
      </c>
      <c r="R17" s="212">
        <f t="shared" si="4"/>
        <v>59.02285428180619</v>
      </c>
      <c r="S17" s="212">
        <f t="shared" si="4"/>
        <v>0</v>
      </c>
      <c r="T17" s="212">
        <f t="shared" si="4"/>
        <v>0</v>
      </c>
      <c r="U17" s="212">
        <f t="shared" si="4"/>
        <v>59.022854281806076</v>
      </c>
      <c r="V17" s="212">
        <f t="shared" si="4"/>
        <v>0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0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59.022854281806076</v>
      </c>
      <c r="D19" s="244">
        <f t="shared" si="6"/>
        <v>0</v>
      </c>
      <c r="E19" s="244">
        <f t="shared" si="6"/>
        <v>0</v>
      </c>
      <c r="F19" s="244">
        <f t="shared" si="6"/>
        <v>0</v>
      </c>
      <c r="G19" s="244">
        <f t="shared" si="6"/>
        <v>59.022854281806076</v>
      </c>
      <c r="H19" s="244">
        <f t="shared" si="6"/>
        <v>0</v>
      </c>
      <c r="I19" s="244">
        <f t="shared" si="6"/>
        <v>0</v>
      </c>
      <c r="J19" s="244">
        <f t="shared" si="6"/>
        <v>59.022854281806076</v>
      </c>
      <c r="K19" s="244">
        <f t="shared" si="6"/>
        <v>0</v>
      </c>
      <c r="L19" s="244">
        <f t="shared" si="6"/>
        <v>0</v>
      </c>
      <c r="M19" s="244">
        <f t="shared" si="6"/>
        <v>0</v>
      </c>
      <c r="N19" s="244">
        <f t="shared" si="6"/>
        <v>59.02285428180619</v>
      </c>
      <c r="O19" s="244">
        <f t="shared" si="6"/>
        <v>0</v>
      </c>
      <c r="P19" s="244">
        <f t="shared" si="6"/>
        <v>0</v>
      </c>
      <c r="Q19" s="244">
        <f t="shared" si="6"/>
        <v>0</v>
      </c>
      <c r="R19" s="244">
        <f t="shared" si="6"/>
        <v>59.02285428180619</v>
      </c>
      <c r="S19" s="244">
        <f t="shared" si="6"/>
        <v>0</v>
      </c>
      <c r="T19" s="244">
        <f t="shared" si="6"/>
        <v>0</v>
      </c>
      <c r="U19" s="244">
        <f t="shared" si="6"/>
        <v>59.022854281806076</v>
      </c>
      <c r="V19" s="244">
        <f t="shared" si="6"/>
        <v>0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80.947368421052715</v>
      </c>
      <c r="C20" s="205">
        <f t="shared" si="7"/>
        <v>63.947368421052715</v>
      </c>
      <c r="D20" s="205">
        <f t="shared" si="7"/>
        <v>58.947368421052715</v>
      </c>
      <c r="E20" s="205">
        <f t="shared" si="7"/>
        <v>58.947368421052715</v>
      </c>
      <c r="F20" s="205">
        <f t="shared" si="7"/>
        <v>93.764931266471194</v>
      </c>
      <c r="G20" s="205">
        <f t="shared" si="7"/>
        <v>67.545931266471143</v>
      </c>
      <c r="H20" s="205">
        <f t="shared" si="7"/>
        <v>65.88093126647118</v>
      </c>
      <c r="I20" s="205">
        <f t="shared" si="7"/>
        <v>60.2839312664712</v>
      </c>
      <c r="J20" s="205">
        <f t="shared" si="7"/>
        <v>61.650076984665134</v>
      </c>
      <c r="K20" s="205">
        <f t="shared" si="7"/>
        <v>63.875931266471184</v>
      </c>
      <c r="L20" s="205">
        <f t="shared" si="7"/>
        <v>101.16593126647115</v>
      </c>
      <c r="M20" s="205">
        <f t="shared" si="7"/>
        <v>187.89493126647119</v>
      </c>
      <c r="N20" s="205">
        <f t="shared" si="7"/>
        <v>69.21263983008339</v>
      </c>
      <c r="O20" s="205">
        <f t="shared" si="7"/>
        <v>675.71163983008341</v>
      </c>
      <c r="P20" s="205">
        <f t="shared" si="7"/>
        <v>864.06163983008344</v>
      </c>
      <c r="Q20" s="205">
        <f t="shared" si="7"/>
        <v>774.06163983008344</v>
      </c>
      <c r="R20" s="205">
        <f t="shared" si="7"/>
        <v>815.03878554827725</v>
      </c>
      <c r="S20" s="205">
        <f t="shared" si="7"/>
        <v>815.03878554827725</v>
      </c>
      <c r="T20" s="205">
        <f t="shared" si="7"/>
        <v>815.03878554827725</v>
      </c>
      <c r="U20" s="205">
        <f t="shared" si="7"/>
        <v>756.01593126647117</v>
      </c>
      <c r="V20" s="205">
        <f t="shared" si="7"/>
        <v>756.01593126647117</v>
      </c>
      <c r="W20" s="205">
        <f t="shared" si="7"/>
        <v>756.01593126647117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0</v>
      </c>
      <c r="C21" s="243">
        <f t="shared" si="8"/>
        <v>0</v>
      </c>
      <c r="D21" s="243">
        <f t="shared" si="8"/>
        <v>0</v>
      </c>
      <c r="E21" s="243">
        <f t="shared" si="8"/>
        <v>0</v>
      </c>
      <c r="F21" s="243">
        <f t="shared" si="8"/>
        <v>0</v>
      </c>
      <c r="G21" s="243">
        <f t="shared" si="8"/>
        <v>0</v>
      </c>
      <c r="H21" s="243">
        <f t="shared" si="8"/>
        <v>0</v>
      </c>
      <c r="I21" s="243">
        <f t="shared" si="8"/>
        <v>0</v>
      </c>
      <c r="J21" s="243">
        <f t="shared" si="8"/>
        <v>0</v>
      </c>
      <c r="K21" s="243">
        <f t="shared" si="8"/>
        <v>0</v>
      </c>
      <c r="L21" s="243">
        <f t="shared" si="8"/>
        <v>0</v>
      </c>
      <c r="M21" s="243">
        <f t="shared" si="8"/>
        <v>0</v>
      </c>
      <c r="N21" s="243">
        <f t="shared" si="8"/>
        <v>0</v>
      </c>
      <c r="O21" s="243">
        <f t="shared" si="8"/>
        <v>0</v>
      </c>
      <c r="P21" s="243">
        <f t="shared" si="8"/>
        <v>0</v>
      </c>
      <c r="Q21" s="243">
        <f t="shared" si="8"/>
        <v>0</v>
      </c>
      <c r="R21" s="243">
        <f t="shared" si="8"/>
        <v>0</v>
      </c>
      <c r="S21" s="243">
        <f t="shared" si="8"/>
        <v>0</v>
      </c>
      <c r="T21" s="243">
        <f t="shared" si="8"/>
        <v>0</v>
      </c>
      <c r="U21" s="243">
        <f t="shared" si="8"/>
        <v>0</v>
      </c>
      <c r="V21" s="243">
        <f t="shared" si="8"/>
        <v>0</v>
      </c>
      <c r="W21" s="243">
        <f t="shared" si="8"/>
        <v>0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80.947368421052715</v>
      </c>
      <c r="C22" s="244">
        <f t="shared" si="9"/>
        <v>63.947368421052715</v>
      </c>
      <c r="D22" s="244">
        <f t="shared" si="9"/>
        <v>58.947368421052715</v>
      </c>
      <c r="E22" s="244">
        <f t="shared" si="9"/>
        <v>58.947368421052715</v>
      </c>
      <c r="F22" s="244">
        <f t="shared" si="9"/>
        <v>93.764931266471194</v>
      </c>
      <c r="G22" s="244">
        <f t="shared" si="9"/>
        <v>67.545931266471143</v>
      </c>
      <c r="H22" s="244">
        <f t="shared" si="9"/>
        <v>65.88093126647118</v>
      </c>
      <c r="I22" s="244">
        <f t="shared" si="9"/>
        <v>60.2839312664712</v>
      </c>
      <c r="J22" s="244">
        <f t="shared" si="9"/>
        <v>61.650076984665134</v>
      </c>
      <c r="K22" s="244">
        <f t="shared" si="9"/>
        <v>63.875931266471184</v>
      </c>
      <c r="L22" s="244">
        <f t="shared" si="9"/>
        <v>101.16593126647115</v>
      </c>
      <c r="M22" s="244">
        <f t="shared" si="9"/>
        <v>187.89493126647119</v>
      </c>
      <c r="N22" s="244">
        <f t="shared" si="9"/>
        <v>69.21263983008339</v>
      </c>
      <c r="O22" s="244">
        <f t="shared" si="9"/>
        <v>675.71163983008341</v>
      </c>
      <c r="P22" s="244">
        <f t="shared" si="9"/>
        <v>864.06163983008344</v>
      </c>
      <c r="Q22" s="244">
        <f t="shared" si="9"/>
        <v>774.06163983008344</v>
      </c>
      <c r="R22" s="244">
        <f t="shared" si="9"/>
        <v>815.03878554827725</v>
      </c>
      <c r="S22" s="244">
        <f t="shared" si="9"/>
        <v>815.03878554827725</v>
      </c>
      <c r="T22" s="244">
        <f t="shared" si="9"/>
        <v>815.03878554827725</v>
      </c>
      <c r="U22" s="244">
        <f t="shared" si="9"/>
        <v>756.01593126647117</v>
      </c>
      <c r="V22" s="244">
        <f t="shared" si="9"/>
        <v>756.01593126647117</v>
      </c>
      <c r="W22" s="244">
        <f t="shared" si="9"/>
        <v>756.01593126647117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137.3173688736027</v>
      </c>
      <c r="C25" s="212">
        <v>139.95889939810829</v>
      </c>
      <c r="D25" s="212">
        <v>133.40378331900251</v>
      </c>
      <c r="E25" s="212">
        <v>130.89776440240749</v>
      </c>
      <c r="F25" s="212">
        <v>133.60885640584689</v>
      </c>
      <c r="G25" s="212">
        <v>131.10894239036969</v>
      </c>
      <c r="H25" s="212">
        <v>135.7524505588994</v>
      </c>
      <c r="I25" s="212">
        <v>134.90756663800511</v>
      </c>
      <c r="J25" s="212">
        <v>126.8856405846947</v>
      </c>
      <c r="K25" s="212">
        <v>113.78263112639721</v>
      </c>
      <c r="L25" s="212">
        <v>129.94883920894239</v>
      </c>
      <c r="M25" s="212">
        <v>46.913843508168533</v>
      </c>
      <c r="N25" s="212">
        <v>82.116165090283729</v>
      </c>
      <c r="O25" s="212">
        <v>27.266895958727421</v>
      </c>
      <c r="P25" s="212">
        <v>1.614617368873603</v>
      </c>
      <c r="Q25" s="212">
        <v>13.934307824591571</v>
      </c>
      <c r="R25" s="212">
        <v>0</v>
      </c>
      <c r="S25" s="212">
        <v>0</v>
      </c>
      <c r="T25" s="212">
        <v>0</v>
      </c>
      <c r="U25" s="212">
        <v>0</v>
      </c>
      <c r="V25" s="212">
        <v>0</v>
      </c>
      <c r="W25" s="212">
        <v>0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6.2983662940670673</v>
      </c>
      <c r="C26" s="215">
        <f t="shared" si="10"/>
        <v>6.2983662940670673</v>
      </c>
      <c r="D26" s="215">
        <f t="shared" si="10"/>
        <v>5.7588134135855533</v>
      </c>
      <c r="E26" s="215">
        <f t="shared" si="10"/>
        <v>3.199312123817712</v>
      </c>
      <c r="F26" s="215">
        <f t="shared" si="10"/>
        <v>4.4791057609630256</v>
      </c>
      <c r="G26" s="215">
        <f t="shared" si="10"/>
        <v>3.839208942390369</v>
      </c>
      <c r="H26" s="215">
        <f t="shared" si="10"/>
        <v>3.199312123817712</v>
      </c>
      <c r="I26" s="215">
        <f t="shared" si="10"/>
        <v>2.5595012897678422</v>
      </c>
      <c r="J26" s="215">
        <f t="shared" si="10"/>
        <v>3.199312123817712</v>
      </c>
      <c r="K26" s="215">
        <f t="shared" si="10"/>
        <v>3.199312123817712</v>
      </c>
      <c r="L26" s="215">
        <f t="shared" si="10"/>
        <v>2.5458297506448839</v>
      </c>
      <c r="M26" s="215">
        <f t="shared" si="10"/>
        <v>2.5458297506448839</v>
      </c>
      <c r="N26" s="215">
        <f t="shared" si="10"/>
        <v>5.8049011177987948</v>
      </c>
      <c r="O26" s="215">
        <f t="shared" si="10"/>
        <v>1.9349097162510751</v>
      </c>
      <c r="P26" s="215">
        <f t="shared" si="10"/>
        <v>0</v>
      </c>
      <c r="Q26" s="215">
        <f t="shared" si="10"/>
        <v>0</v>
      </c>
      <c r="R26" s="215">
        <f t="shared" si="10"/>
        <v>0</v>
      </c>
      <c r="S26" s="215">
        <f t="shared" si="10"/>
        <v>0</v>
      </c>
      <c r="T26" s="215">
        <f t="shared" si="10"/>
        <v>0</v>
      </c>
      <c r="U26" s="215">
        <f t="shared" si="10"/>
        <v>0</v>
      </c>
      <c r="V26" s="215">
        <f t="shared" si="10"/>
        <v>0</v>
      </c>
      <c r="W26" s="215">
        <f t="shared" si="10"/>
        <v>0</v>
      </c>
      <c r="DA26" s="85"/>
    </row>
    <row r="27" spans="1:105" ht="12" customHeight="1" x14ac:dyDescent="0.25">
      <c r="A27" s="18" t="s">
        <v>39</v>
      </c>
      <c r="B27" s="206">
        <v>6.2983662940670673</v>
      </c>
      <c r="C27" s="206">
        <v>6.2983662940670673</v>
      </c>
      <c r="D27" s="206">
        <v>5.7588134135855533</v>
      </c>
      <c r="E27" s="206">
        <v>3.199312123817712</v>
      </c>
      <c r="F27" s="206">
        <v>4.4791057609630256</v>
      </c>
      <c r="G27" s="206">
        <v>3.839208942390369</v>
      </c>
      <c r="H27" s="206">
        <v>3.199312123817712</v>
      </c>
      <c r="I27" s="206">
        <v>2.5595012897678422</v>
      </c>
      <c r="J27" s="206">
        <v>3.199312123817712</v>
      </c>
      <c r="K27" s="206">
        <v>3.199312123817712</v>
      </c>
      <c r="L27" s="206">
        <v>2.5458297506448839</v>
      </c>
      <c r="M27" s="206">
        <v>2.5458297506448839</v>
      </c>
      <c r="N27" s="206">
        <v>5.8049011177987948</v>
      </c>
      <c r="O27" s="206">
        <v>1.9349097162510751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128</v>
      </c>
    </row>
    <row r="28" spans="1:105" ht="12" customHeight="1" x14ac:dyDescent="0.25">
      <c r="A28" s="18" t="s">
        <v>40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27.192691315563199</v>
      </c>
      <c r="C29" s="206">
        <f t="shared" si="11"/>
        <v>25.4609630266552</v>
      </c>
      <c r="D29" s="206">
        <f t="shared" si="11"/>
        <v>22.669819432502141</v>
      </c>
      <c r="E29" s="206">
        <f t="shared" si="11"/>
        <v>21.025107480653482</v>
      </c>
      <c r="F29" s="206">
        <f t="shared" si="11"/>
        <v>20.33783319002579</v>
      </c>
      <c r="G29" s="206">
        <f t="shared" si="11"/>
        <v>16.275666380051589</v>
      </c>
      <c r="H29" s="206">
        <f t="shared" si="11"/>
        <v>21.23662940670679</v>
      </c>
      <c r="I29" s="206">
        <f t="shared" si="11"/>
        <v>21.24651762682717</v>
      </c>
      <c r="J29" s="206">
        <f t="shared" si="11"/>
        <v>20.108426483233014</v>
      </c>
      <c r="K29" s="206">
        <f t="shared" si="11"/>
        <v>17.956491831470338</v>
      </c>
      <c r="L29" s="206">
        <f t="shared" si="11"/>
        <v>23.168271711092</v>
      </c>
      <c r="M29" s="206">
        <f t="shared" si="11"/>
        <v>0</v>
      </c>
      <c r="N29" s="206">
        <f t="shared" si="11"/>
        <v>0</v>
      </c>
      <c r="O29" s="206">
        <f t="shared" si="11"/>
        <v>0</v>
      </c>
      <c r="P29" s="206">
        <f t="shared" si="11"/>
        <v>0</v>
      </c>
      <c r="Q29" s="206">
        <f t="shared" si="11"/>
        <v>0</v>
      </c>
      <c r="R29" s="206">
        <f t="shared" si="11"/>
        <v>0</v>
      </c>
      <c r="S29" s="206">
        <f t="shared" si="11"/>
        <v>0</v>
      </c>
      <c r="T29" s="206">
        <f t="shared" si="11"/>
        <v>0</v>
      </c>
      <c r="U29" s="206">
        <f t="shared" si="11"/>
        <v>0</v>
      </c>
      <c r="V29" s="206">
        <f t="shared" si="11"/>
        <v>0</v>
      </c>
      <c r="W29" s="206">
        <f t="shared" si="11"/>
        <v>0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0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  <c r="L31" s="206">
        <v>0</v>
      </c>
      <c r="M31" s="206">
        <v>0</v>
      </c>
      <c r="N31" s="206">
        <v>0</v>
      </c>
      <c r="O31" s="206">
        <v>0</v>
      </c>
      <c r="P31" s="206">
        <v>0</v>
      </c>
      <c r="Q31" s="206">
        <v>0</v>
      </c>
      <c r="R31" s="206">
        <v>0</v>
      </c>
      <c r="S31" s="206">
        <v>0</v>
      </c>
      <c r="T31" s="206">
        <v>0</v>
      </c>
      <c r="U31" s="206">
        <v>0</v>
      </c>
      <c r="V31" s="206">
        <v>0</v>
      </c>
      <c r="W31" s="206">
        <v>0</v>
      </c>
      <c r="DA31" s="71" t="s">
        <v>131</v>
      </c>
    </row>
    <row r="32" spans="1:105" ht="12" customHeight="1" x14ac:dyDescent="0.25">
      <c r="A32" s="18" t="s">
        <v>69</v>
      </c>
      <c r="B32" s="206">
        <v>1.01487532244196</v>
      </c>
      <c r="C32" s="206">
        <v>0</v>
      </c>
      <c r="D32" s="206">
        <v>0</v>
      </c>
      <c r="E32" s="206">
        <v>0</v>
      </c>
      <c r="F32" s="206">
        <v>0</v>
      </c>
      <c r="G32" s="206">
        <v>1.01487532244196</v>
      </c>
      <c r="H32" s="206">
        <v>0</v>
      </c>
      <c r="I32" s="206">
        <v>0</v>
      </c>
      <c r="J32" s="206">
        <v>0</v>
      </c>
      <c r="K32" s="206">
        <v>0</v>
      </c>
      <c r="L32" s="206">
        <v>0</v>
      </c>
      <c r="M32" s="206">
        <v>0</v>
      </c>
      <c r="N32" s="206">
        <v>0</v>
      </c>
      <c r="O32" s="206">
        <v>0</v>
      </c>
      <c r="P32" s="206">
        <v>0</v>
      </c>
      <c r="Q32" s="206">
        <v>0</v>
      </c>
      <c r="R32" s="206">
        <v>0</v>
      </c>
      <c r="S32" s="206">
        <v>0</v>
      </c>
      <c r="T32" s="206">
        <v>0</v>
      </c>
      <c r="U32" s="206">
        <v>0</v>
      </c>
      <c r="V32" s="206">
        <v>0</v>
      </c>
      <c r="W32" s="206">
        <v>0</v>
      </c>
      <c r="DA32" s="71" t="s">
        <v>132</v>
      </c>
    </row>
    <row r="33" spans="1:105" ht="12" customHeight="1" x14ac:dyDescent="0.25">
      <c r="A33" s="18" t="s">
        <v>70</v>
      </c>
      <c r="B33" s="206">
        <v>0</v>
      </c>
      <c r="C33" s="206">
        <v>0</v>
      </c>
      <c r="D33" s="206">
        <v>0</v>
      </c>
      <c r="E33" s="206">
        <v>0</v>
      </c>
      <c r="F33" s="206">
        <v>0</v>
      </c>
      <c r="G33" s="206">
        <v>0</v>
      </c>
      <c r="H33" s="206">
        <v>0</v>
      </c>
      <c r="I33" s="206">
        <v>0</v>
      </c>
      <c r="J33" s="206">
        <v>2.9091143594153048</v>
      </c>
      <c r="K33" s="206">
        <v>1.9394668959587269</v>
      </c>
      <c r="L33" s="206">
        <v>0</v>
      </c>
      <c r="M33" s="206">
        <v>0</v>
      </c>
      <c r="N33" s="206">
        <v>0</v>
      </c>
      <c r="O33" s="206">
        <v>0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26.177815993121239</v>
      </c>
      <c r="C34" s="206">
        <v>25.4609630266552</v>
      </c>
      <c r="D34" s="206">
        <v>22.669819432502141</v>
      </c>
      <c r="E34" s="206">
        <v>21.025107480653482</v>
      </c>
      <c r="F34" s="206">
        <v>20.33783319002579</v>
      </c>
      <c r="G34" s="206">
        <v>15.26079105760963</v>
      </c>
      <c r="H34" s="206">
        <v>21.23662940670679</v>
      </c>
      <c r="I34" s="206">
        <v>21.24651762682717</v>
      </c>
      <c r="J34" s="206">
        <v>17.199312123817709</v>
      </c>
      <c r="K34" s="206">
        <v>16.017024935511611</v>
      </c>
      <c r="L34" s="206">
        <v>23.168271711092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93.250214961306952</v>
      </c>
      <c r="C35" s="206">
        <f t="shared" si="12"/>
        <v>96.926053310404114</v>
      </c>
      <c r="D35" s="206">
        <f t="shared" si="12"/>
        <v>93.099742046431629</v>
      </c>
      <c r="E35" s="206">
        <f t="shared" si="12"/>
        <v>94.797936371453133</v>
      </c>
      <c r="F35" s="206">
        <f t="shared" si="12"/>
        <v>96.152192605331038</v>
      </c>
      <c r="G35" s="206">
        <f t="shared" si="12"/>
        <v>98.516766981943249</v>
      </c>
      <c r="H35" s="206">
        <f t="shared" si="12"/>
        <v>97.721410146173682</v>
      </c>
      <c r="I35" s="206">
        <f t="shared" si="12"/>
        <v>98.366294067067926</v>
      </c>
      <c r="J35" s="206">
        <f t="shared" si="12"/>
        <v>91.272570937231293</v>
      </c>
      <c r="K35" s="206">
        <f t="shared" si="12"/>
        <v>81.104901117798789</v>
      </c>
      <c r="L35" s="206">
        <f t="shared" si="12"/>
        <v>91.509028374892509</v>
      </c>
      <c r="M35" s="206">
        <f t="shared" si="12"/>
        <v>28.116938950988821</v>
      </c>
      <c r="N35" s="206">
        <f t="shared" si="12"/>
        <v>34.52278589853826</v>
      </c>
      <c r="O35" s="206">
        <f t="shared" si="12"/>
        <v>13.112639724849529</v>
      </c>
      <c r="P35" s="206">
        <f t="shared" si="12"/>
        <v>0.30094582975064488</v>
      </c>
      <c r="Q35" s="206">
        <f t="shared" si="12"/>
        <v>9.6732588134135842</v>
      </c>
      <c r="R35" s="206">
        <f t="shared" si="12"/>
        <v>0</v>
      </c>
      <c r="S35" s="206">
        <f t="shared" si="12"/>
        <v>0</v>
      </c>
      <c r="T35" s="206">
        <f t="shared" si="12"/>
        <v>0</v>
      </c>
      <c r="U35" s="206">
        <f t="shared" si="12"/>
        <v>0</v>
      </c>
      <c r="V35" s="206">
        <f t="shared" si="12"/>
        <v>0</v>
      </c>
      <c r="W35" s="206">
        <f t="shared" si="12"/>
        <v>0</v>
      </c>
      <c r="DA35" s="71"/>
    </row>
    <row r="36" spans="1:105" ht="12" customHeight="1" x14ac:dyDescent="0.25">
      <c r="A36" s="18" t="s">
        <v>72</v>
      </c>
      <c r="B36" s="206">
        <v>93.250214961306952</v>
      </c>
      <c r="C36" s="206">
        <v>96.926053310404114</v>
      </c>
      <c r="D36" s="206">
        <v>93.099742046431629</v>
      </c>
      <c r="E36" s="206">
        <v>94.797936371453133</v>
      </c>
      <c r="F36" s="206">
        <v>96.152192605331038</v>
      </c>
      <c r="G36" s="206">
        <v>98.516766981943249</v>
      </c>
      <c r="H36" s="206">
        <v>97.721410146173682</v>
      </c>
      <c r="I36" s="206">
        <v>98.366294067067926</v>
      </c>
      <c r="J36" s="206">
        <v>91.272570937231293</v>
      </c>
      <c r="K36" s="206">
        <v>81.104901117798789</v>
      </c>
      <c r="L36" s="206">
        <v>91.509028374892509</v>
      </c>
      <c r="M36" s="206">
        <v>28.116938950988821</v>
      </c>
      <c r="N36" s="206">
        <v>34.52278589853826</v>
      </c>
      <c r="O36" s="206">
        <v>13.112639724849529</v>
      </c>
      <c r="P36" s="206">
        <v>0.30094582975064488</v>
      </c>
      <c r="Q36" s="206">
        <v>9.6732588134135842</v>
      </c>
      <c r="R36" s="206">
        <v>0</v>
      </c>
      <c r="S36" s="206">
        <v>0</v>
      </c>
      <c r="T36" s="206">
        <v>0</v>
      </c>
      <c r="U36" s="206">
        <v>0</v>
      </c>
      <c r="V36" s="206">
        <v>0</v>
      </c>
      <c r="W36" s="206">
        <v>0</v>
      </c>
      <c r="DA36" s="71" t="s">
        <v>135</v>
      </c>
    </row>
    <row r="37" spans="1:105" ht="12" customHeight="1" x14ac:dyDescent="0.25">
      <c r="A37" s="18" t="s">
        <v>36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0</v>
      </c>
      <c r="M38" s="206">
        <f t="shared" si="13"/>
        <v>0</v>
      </c>
      <c r="N38" s="206">
        <f t="shared" si="13"/>
        <v>0</v>
      </c>
      <c r="O38" s="206">
        <f t="shared" si="13"/>
        <v>0</v>
      </c>
      <c r="P38" s="206">
        <f t="shared" si="13"/>
        <v>0</v>
      </c>
      <c r="Q38" s="206">
        <f t="shared" si="13"/>
        <v>0</v>
      </c>
      <c r="R38" s="206">
        <f t="shared" si="13"/>
        <v>0</v>
      </c>
      <c r="S38" s="206">
        <f t="shared" si="13"/>
        <v>0</v>
      </c>
      <c r="T38" s="206">
        <f t="shared" si="13"/>
        <v>0</v>
      </c>
      <c r="U38" s="206">
        <f t="shared" si="13"/>
        <v>0</v>
      </c>
      <c r="V38" s="206">
        <f t="shared" si="13"/>
        <v>0</v>
      </c>
      <c r="W38" s="206">
        <f t="shared" si="13"/>
        <v>0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9.5528804815133275E-2</v>
      </c>
      <c r="D45" s="206">
        <v>9.5528804815133275E-2</v>
      </c>
      <c r="E45" s="206">
        <v>9.5528804815133275E-2</v>
      </c>
      <c r="F45" s="206">
        <v>0</v>
      </c>
      <c r="G45" s="206">
        <v>9.5528804815133275E-2</v>
      </c>
      <c r="H45" s="206">
        <v>9.5528804815133275E-2</v>
      </c>
      <c r="I45" s="206">
        <v>9.5528804815133275E-2</v>
      </c>
      <c r="J45" s="206">
        <v>9.5528804815133275E-2</v>
      </c>
      <c r="K45" s="206">
        <v>0</v>
      </c>
      <c r="L45" s="206">
        <v>0</v>
      </c>
      <c r="M45" s="206">
        <v>0</v>
      </c>
      <c r="N45" s="206">
        <v>0</v>
      </c>
      <c r="O45" s="206">
        <v>9.5528804815133275E-2</v>
      </c>
      <c r="P45" s="206">
        <v>2.3903697334479789E-2</v>
      </c>
      <c r="Q45" s="206">
        <v>4.7807394668959592E-2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</v>
      </c>
    </row>
    <row r="46" spans="1:105" ht="12" customHeight="1" x14ac:dyDescent="0.25">
      <c r="A46" s="21" t="s">
        <v>38</v>
      </c>
      <c r="B46" s="209">
        <v>10.576096302665521</v>
      </c>
      <c r="C46" s="209">
        <v>11.17798796216681</v>
      </c>
      <c r="D46" s="209">
        <v>11.779879621668099</v>
      </c>
      <c r="E46" s="209">
        <v>11.779879621668099</v>
      </c>
      <c r="F46" s="209">
        <v>12.639724849527081</v>
      </c>
      <c r="G46" s="209">
        <v>12.381771281169391</v>
      </c>
      <c r="H46" s="209">
        <v>13.499570077386069</v>
      </c>
      <c r="I46" s="209">
        <v>12.639724849527081</v>
      </c>
      <c r="J46" s="209">
        <v>12.209802235597589</v>
      </c>
      <c r="K46" s="209">
        <v>11.5219260533104</v>
      </c>
      <c r="L46" s="209">
        <v>12.725709372312981</v>
      </c>
      <c r="M46" s="209">
        <v>16.25107480653482</v>
      </c>
      <c r="N46" s="209">
        <v>41.788478073946678</v>
      </c>
      <c r="O46" s="209">
        <v>12.12381771281169</v>
      </c>
      <c r="P46" s="209">
        <v>1.2897678417884779</v>
      </c>
      <c r="Q46" s="209">
        <v>4.2132416165090278</v>
      </c>
      <c r="R46" s="209">
        <v>0</v>
      </c>
      <c r="S46" s="209">
        <v>0</v>
      </c>
      <c r="T46" s="209">
        <v>0</v>
      </c>
      <c r="U46" s="209">
        <v>0</v>
      </c>
      <c r="V46" s="209">
        <v>0</v>
      </c>
      <c r="W46" s="209">
        <v>0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137.3173688736027</v>
      </c>
      <c r="C47" s="212">
        <f t="shared" si="14"/>
        <v>139.95889939810829</v>
      </c>
      <c r="D47" s="212">
        <f t="shared" si="14"/>
        <v>133.40378331900251</v>
      </c>
      <c r="E47" s="212">
        <f t="shared" si="14"/>
        <v>130.89776440240749</v>
      </c>
      <c r="F47" s="212">
        <f t="shared" si="14"/>
        <v>133.60885640584689</v>
      </c>
      <c r="G47" s="212">
        <f t="shared" si="14"/>
        <v>131.10894239036969</v>
      </c>
      <c r="H47" s="212">
        <f t="shared" si="14"/>
        <v>135.7524505588994</v>
      </c>
      <c r="I47" s="212">
        <f t="shared" si="14"/>
        <v>134.90756663800519</v>
      </c>
      <c r="J47" s="212">
        <f t="shared" si="14"/>
        <v>126.8856405846947</v>
      </c>
      <c r="K47" s="212">
        <f t="shared" si="14"/>
        <v>113.78263112639721</v>
      </c>
      <c r="L47" s="212">
        <f t="shared" si="14"/>
        <v>129.94883920894239</v>
      </c>
      <c r="M47" s="212">
        <f t="shared" si="14"/>
        <v>46.91384350816854</v>
      </c>
      <c r="N47" s="212">
        <f t="shared" si="14"/>
        <v>82.116165090283758</v>
      </c>
      <c r="O47" s="212">
        <f t="shared" si="14"/>
        <v>27.266895958727421</v>
      </c>
      <c r="P47" s="212">
        <f t="shared" si="14"/>
        <v>1.614617368873603</v>
      </c>
      <c r="Q47" s="212">
        <f t="shared" si="14"/>
        <v>13.934307824591571</v>
      </c>
      <c r="R47" s="212">
        <f t="shared" si="14"/>
        <v>0</v>
      </c>
      <c r="S47" s="212">
        <f t="shared" si="14"/>
        <v>0</v>
      </c>
      <c r="T47" s="212">
        <f t="shared" si="14"/>
        <v>0</v>
      </c>
      <c r="U47" s="212">
        <f t="shared" si="14"/>
        <v>0</v>
      </c>
      <c r="V47" s="212">
        <f t="shared" si="14"/>
        <v>0</v>
      </c>
      <c r="W47" s="212">
        <f t="shared" si="14"/>
        <v>0</v>
      </c>
      <c r="DA47" s="109"/>
    </row>
    <row r="48" spans="1:105" ht="12" customHeight="1" x14ac:dyDescent="0.25">
      <c r="A48" s="51" t="s">
        <v>41</v>
      </c>
      <c r="B48" s="243">
        <f>ISI_fec!B5</f>
        <v>0</v>
      </c>
      <c r="C48" s="243">
        <f>ISI_fec!C5</f>
        <v>0</v>
      </c>
      <c r="D48" s="243">
        <f>ISI_fec!D5</f>
        <v>0</v>
      </c>
      <c r="E48" s="243">
        <f>ISI_fec!E5</f>
        <v>0</v>
      </c>
      <c r="F48" s="243">
        <f>ISI_fec!F5</f>
        <v>0</v>
      </c>
      <c r="G48" s="243">
        <f>ISI_fec!G5</f>
        <v>0</v>
      </c>
      <c r="H48" s="243">
        <f>ISI_fec!H5</f>
        <v>0</v>
      </c>
      <c r="I48" s="243">
        <f>ISI_fec!I5</f>
        <v>0</v>
      </c>
      <c r="J48" s="243">
        <f>ISI_fec!J5</f>
        <v>0</v>
      </c>
      <c r="K48" s="243">
        <f>ISI_fec!K5</f>
        <v>0</v>
      </c>
      <c r="L48" s="243">
        <f>ISI_fec!L5</f>
        <v>0</v>
      </c>
      <c r="M48" s="243">
        <f>ISI_fec!M5</f>
        <v>0</v>
      </c>
      <c r="N48" s="243">
        <f>ISI_fec!N5</f>
        <v>0</v>
      </c>
      <c r="O48" s="243">
        <f>ISI_fec!O5</f>
        <v>0</v>
      </c>
      <c r="P48" s="243">
        <f>ISI_fec!P5</f>
        <v>0</v>
      </c>
      <c r="Q48" s="243">
        <f>ISI_fec!Q5</f>
        <v>0</v>
      </c>
      <c r="R48" s="243">
        <f>ISI_fec!R5</f>
        <v>0</v>
      </c>
      <c r="S48" s="243">
        <f>ISI_fec!S5</f>
        <v>0</v>
      </c>
      <c r="T48" s="243">
        <f>ISI_fec!T5</f>
        <v>0</v>
      </c>
      <c r="U48" s="243">
        <f>ISI_fec!U5</f>
        <v>0</v>
      </c>
      <c r="V48" s="243">
        <f>ISI_fec!V5</f>
        <v>0</v>
      </c>
      <c r="W48" s="243">
        <f>ISI_fec!W5</f>
        <v>0</v>
      </c>
      <c r="DA48" s="83"/>
    </row>
    <row r="49" spans="1:105" ht="12" customHeight="1" x14ac:dyDescent="0.25">
      <c r="A49" s="52" t="s">
        <v>42</v>
      </c>
      <c r="B49" s="244">
        <f>ISI_fec!B54</f>
        <v>137.3173688736027</v>
      </c>
      <c r="C49" s="244">
        <f>ISI_fec!C54</f>
        <v>139.95889939810829</v>
      </c>
      <c r="D49" s="244">
        <f>ISI_fec!D54</f>
        <v>133.40378331900251</v>
      </c>
      <c r="E49" s="244">
        <f>ISI_fec!E54</f>
        <v>130.89776440240749</v>
      </c>
      <c r="F49" s="244">
        <f>ISI_fec!F54</f>
        <v>133.60885640584689</v>
      </c>
      <c r="G49" s="244">
        <f>ISI_fec!G54</f>
        <v>131.10894239036969</v>
      </c>
      <c r="H49" s="244">
        <f>ISI_fec!H54</f>
        <v>135.7524505588994</v>
      </c>
      <c r="I49" s="244">
        <f>ISI_fec!I54</f>
        <v>134.90756663800519</v>
      </c>
      <c r="J49" s="244">
        <f>ISI_fec!J54</f>
        <v>126.8856405846947</v>
      </c>
      <c r="K49" s="244">
        <f>ISI_fec!K54</f>
        <v>113.78263112639721</v>
      </c>
      <c r="L49" s="244">
        <f>ISI_fec!L54</f>
        <v>129.94883920894239</v>
      </c>
      <c r="M49" s="244">
        <f>ISI_fec!M54</f>
        <v>46.91384350816854</v>
      </c>
      <c r="N49" s="244">
        <f>ISI_fec!N54</f>
        <v>82.116165090283758</v>
      </c>
      <c r="O49" s="244">
        <f>ISI_fec!O54</f>
        <v>27.266895958727421</v>
      </c>
      <c r="P49" s="244">
        <f>ISI_fec!P54</f>
        <v>1.614617368873603</v>
      </c>
      <c r="Q49" s="244">
        <f>ISI_fec!Q54</f>
        <v>13.934307824591571</v>
      </c>
      <c r="R49" s="244">
        <f>ISI_fec!R54</f>
        <v>0</v>
      </c>
      <c r="S49" s="244">
        <f>ISI_fec!S54</f>
        <v>0</v>
      </c>
      <c r="T49" s="244">
        <f>ISI_fec!T54</f>
        <v>0</v>
      </c>
      <c r="U49" s="244">
        <f>ISI_fec!U54</f>
        <v>0</v>
      </c>
      <c r="V49" s="244">
        <f>ISI_fec!V54</f>
        <v>0</v>
      </c>
      <c r="W49" s="244">
        <f>ISI_fec!W54</f>
        <v>0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391.84749467998694</v>
      </c>
      <c r="C51" s="205">
        <f t="shared" si="15"/>
        <v>394.30366082207701</v>
      </c>
      <c r="D51" s="205">
        <f t="shared" si="15"/>
        <v>374.38933955092534</v>
      </c>
      <c r="E51" s="205">
        <f t="shared" si="15"/>
        <v>366.15822543706668</v>
      </c>
      <c r="F51" s="205">
        <f t="shared" si="15"/>
        <v>376.85618702959948</v>
      </c>
      <c r="G51" s="205">
        <f t="shared" si="15"/>
        <v>348.56501877824144</v>
      </c>
      <c r="H51" s="205">
        <f t="shared" si="15"/>
        <v>357.40559243935547</v>
      </c>
      <c r="I51" s="205">
        <f t="shared" si="15"/>
        <v>352.12644013803219</v>
      </c>
      <c r="J51" s="205">
        <f t="shared" si="15"/>
        <v>328.6648688211244</v>
      </c>
      <c r="K51" s="205">
        <f t="shared" si="15"/>
        <v>299.290368374651</v>
      </c>
      <c r="L51" s="205">
        <f t="shared" si="15"/>
        <v>335.75146191676004</v>
      </c>
      <c r="M51" s="205">
        <f t="shared" si="15"/>
        <v>90.820429782118254</v>
      </c>
      <c r="N51" s="205">
        <f t="shared" si="15"/>
        <v>159.72186998551729</v>
      </c>
      <c r="O51" s="205">
        <f t="shared" si="15"/>
        <v>53.106477588036824</v>
      </c>
      <c r="P51" s="205">
        <f t="shared" si="15"/>
        <v>0.7158924325005297</v>
      </c>
      <c r="Q51" s="205">
        <f t="shared" si="15"/>
        <v>23.532586617488356</v>
      </c>
      <c r="R51" s="205">
        <f t="shared" si="15"/>
        <v>0</v>
      </c>
      <c r="S51" s="205">
        <f t="shared" si="15"/>
        <v>0</v>
      </c>
      <c r="T51" s="205">
        <f t="shared" si="15"/>
        <v>0</v>
      </c>
      <c r="U51" s="205">
        <f t="shared" si="15"/>
        <v>0</v>
      </c>
      <c r="V51" s="205">
        <f t="shared" si="15"/>
        <v>0</v>
      </c>
      <c r="W51" s="205">
        <f t="shared" si="15"/>
        <v>0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330.74540651787993</v>
      </c>
      <c r="C52" s="215">
        <f>(ISI_emi!C5-ISI_emi!C52)+(ISI_emi!C54-ISI_emi!C96)</f>
        <v>334.03066067790053</v>
      </c>
      <c r="D52" s="215">
        <f>(ISI_emi!D5-ISI_emi!D52)+(ISI_emi!D54-ISI_emi!D96)</f>
        <v>314.05899599812756</v>
      </c>
      <c r="E52" s="215">
        <f>(ISI_emi!E5-ISI_emi!E52)+(ISI_emi!E54-ISI_emi!E96)</f>
        <v>301.52681687819199</v>
      </c>
      <c r="F52" s="215">
        <f>(ISI_emi!F5-ISI_emi!F52)+(ISI_emi!F54-ISI_emi!F96)</f>
        <v>308.33538299823749</v>
      </c>
      <c r="G52" s="215">
        <f>(ISI_emi!G5-ISI_emi!G52)+(ISI_emi!G54-ISI_emi!G96)</f>
        <v>298.58834831828483</v>
      </c>
      <c r="H52" s="215">
        <f>(ISI_emi!H5-ISI_emi!H52)+(ISI_emi!H54-ISI_emi!H96)</f>
        <v>309.0426016782701</v>
      </c>
      <c r="I52" s="215">
        <f>(ISI_emi!I5-ISI_emi!I52)+(ISI_emi!I54-ISI_emi!I96)</f>
        <v>307.7195888381903</v>
      </c>
      <c r="J52" s="215">
        <f>(ISI_emi!J5-ISI_emi!J52)+(ISI_emi!J54-ISI_emi!J96)</f>
        <v>290.93260727835604</v>
      </c>
      <c r="K52" s="215">
        <f>(ISI_emi!K5-ISI_emi!K52)+(ISI_emi!K54-ISI_emi!K96)</f>
        <v>260.28026399859027</v>
      </c>
      <c r="L52" s="215">
        <f>(ISI_emi!L5-ISI_emi!L52)+(ISI_emi!L54-ISI_emi!L96)</f>
        <v>297.1108393880063</v>
      </c>
      <c r="M52" s="215">
        <f>(ISI_emi!M5-ISI_emi!M52)+(ISI_emi!M54-ISI_emi!M96)</f>
        <v>77.114155028131577</v>
      </c>
      <c r="N52" s="215">
        <f>(ISI_emi!N5-ISI_emi!N52)+(ISI_emi!N54-ISI_emi!N96)</f>
        <v>106.38414335860458</v>
      </c>
      <c r="O52" s="215">
        <f>(ISI_emi!O5-ISI_emi!O52)+(ISI_emi!O54-ISI_emi!O96)</f>
        <v>39.23105471783208</v>
      </c>
      <c r="P52" s="215">
        <f>(ISI_emi!P5-ISI_emi!P52)+(ISI_emi!P54-ISI_emi!P96)</f>
        <v>0.70685999906617969</v>
      </c>
      <c r="Q52" s="215">
        <f>(ISI_emi!Q5-ISI_emi!Q52)+(ISI_emi!Q54-ISI_emi!Q96)</f>
        <v>22.720499998991766</v>
      </c>
      <c r="R52" s="215">
        <f>(ISI_emi!R5-ISI_emi!R52)+(ISI_emi!R54-ISI_emi!R96)</f>
        <v>0</v>
      </c>
      <c r="S52" s="215">
        <f>(ISI_emi!S5-ISI_emi!S52)+(ISI_emi!S54-ISI_emi!S96)</f>
        <v>0</v>
      </c>
      <c r="T52" s="215">
        <f>(ISI_emi!T5-ISI_emi!T52)+(ISI_emi!T54-ISI_emi!T96)</f>
        <v>0</v>
      </c>
      <c r="U52" s="215">
        <f>(ISI_emi!U5-ISI_emi!U52)+(ISI_emi!U54-ISI_emi!U96)</f>
        <v>0</v>
      </c>
      <c r="V52" s="215">
        <f>(ISI_emi!V5-ISI_emi!V52)+(ISI_emi!V54-ISI_emi!V96)</f>
        <v>0</v>
      </c>
      <c r="W52" s="215">
        <f>(ISI_emi!W5-ISI_emi!W52)+(ISI_emi!W54-ISI_emi!W96)</f>
        <v>0</v>
      </c>
      <c r="DA52" s="85"/>
    </row>
    <row r="53" spans="1:105" ht="12" customHeight="1" x14ac:dyDescent="0.25">
      <c r="A53" s="14" t="s">
        <v>147</v>
      </c>
      <c r="B53" s="206">
        <f>ISI_emi!B52+ISI_emi!B96</f>
        <v>61.102088162107023</v>
      </c>
      <c r="C53" s="206">
        <f>ISI_emi!C52+ISI_emi!C96</f>
        <v>60.273000144176457</v>
      </c>
      <c r="D53" s="206">
        <f>ISI_emi!D52+ISI_emi!D96</f>
        <v>60.330343552797778</v>
      </c>
      <c r="E53" s="206">
        <f>ISI_emi!E52+ISI_emi!E96</f>
        <v>64.631408558874668</v>
      </c>
      <c r="F53" s="206">
        <f>ISI_emi!F52+ISI_emi!F96</f>
        <v>68.520804031362019</v>
      </c>
      <c r="G53" s="206">
        <f>ISI_emi!G52+ISI_emi!G96</f>
        <v>49.976670459956637</v>
      </c>
      <c r="H53" s="206">
        <f>ISI_emi!H52+ISI_emi!H96</f>
        <v>48.362990761085378</v>
      </c>
      <c r="I53" s="206">
        <f>ISI_emi!I52+ISI_emi!I96</f>
        <v>44.40685129984189</v>
      </c>
      <c r="J53" s="206">
        <f>ISI_emi!J52+ISI_emi!J96</f>
        <v>37.732261542768363</v>
      </c>
      <c r="K53" s="206">
        <f>ISI_emi!K52+ISI_emi!K96</f>
        <v>39.01010437606071</v>
      </c>
      <c r="L53" s="206">
        <f>ISI_emi!L52+ISI_emi!L96</f>
        <v>38.640622528753738</v>
      </c>
      <c r="M53" s="206">
        <f>ISI_emi!M52+ISI_emi!M96</f>
        <v>13.70627475398668</v>
      </c>
      <c r="N53" s="206">
        <f>ISI_emi!N52+ISI_emi!N96</f>
        <v>53.337726626912712</v>
      </c>
      <c r="O53" s="206">
        <f>ISI_emi!O52+ISI_emi!O96</f>
        <v>13.875422870204741</v>
      </c>
      <c r="P53" s="206">
        <f>ISI_emi!P52+ISI_emi!P96</f>
        <v>9.0324334343499998E-3</v>
      </c>
      <c r="Q53" s="206">
        <f>ISI_emi!Q52+ISI_emi!Q96</f>
        <v>0.81208661849659003</v>
      </c>
      <c r="R53" s="206">
        <f>ISI_emi!R52+ISI_emi!R96</f>
        <v>0</v>
      </c>
      <c r="S53" s="206">
        <f>ISI_emi!S52+ISI_emi!S96</f>
        <v>0</v>
      </c>
      <c r="T53" s="206">
        <f>ISI_emi!T52+ISI_emi!T96</f>
        <v>0</v>
      </c>
      <c r="U53" s="206">
        <f>ISI_emi!U52+ISI_emi!U96</f>
        <v>0</v>
      </c>
      <c r="V53" s="206">
        <f>ISI_emi!V52+ISI_emi!V96</f>
        <v>0</v>
      </c>
      <c r="W53" s="206">
        <f>ISI_emi!W52+ISI_emi!W96</f>
        <v>0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391.84749467998694</v>
      </c>
      <c r="C54" s="212">
        <f t="shared" si="16"/>
        <v>394.30366082207701</v>
      </c>
      <c r="D54" s="212">
        <f t="shared" si="16"/>
        <v>374.38933955092534</v>
      </c>
      <c r="E54" s="212">
        <f t="shared" si="16"/>
        <v>366.15822543706668</v>
      </c>
      <c r="F54" s="212">
        <f t="shared" si="16"/>
        <v>376.85618702959948</v>
      </c>
      <c r="G54" s="212">
        <f t="shared" si="16"/>
        <v>348.56501877824144</v>
      </c>
      <c r="H54" s="212">
        <f t="shared" si="16"/>
        <v>357.40559243935547</v>
      </c>
      <c r="I54" s="212">
        <f t="shared" si="16"/>
        <v>352.12644013803219</v>
      </c>
      <c r="J54" s="212">
        <f t="shared" si="16"/>
        <v>328.6648688211244</v>
      </c>
      <c r="K54" s="212">
        <f t="shared" si="16"/>
        <v>299.290368374651</v>
      </c>
      <c r="L54" s="212">
        <f t="shared" si="16"/>
        <v>335.75146191676004</v>
      </c>
      <c r="M54" s="212">
        <f t="shared" si="16"/>
        <v>90.820429782118254</v>
      </c>
      <c r="N54" s="212">
        <f t="shared" si="16"/>
        <v>159.72186998551729</v>
      </c>
      <c r="O54" s="212">
        <f t="shared" si="16"/>
        <v>53.106477588036824</v>
      </c>
      <c r="P54" s="212">
        <f t="shared" si="16"/>
        <v>0.7158924325005297</v>
      </c>
      <c r="Q54" s="212">
        <f t="shared" si="16"/>
        <v>23.532586617488356</v>
      </c>
      <c r="R54" s="212">
        <f t="shared" si="16"/>
        <v>0</v>
      </c>
      <c r="S54" s="212">
        <f t="shared" si="16"/>
        <v>0</v>
      </c>
      <c r="T54" s="212">
        <f t="shared" si="16"/>
        <v>0</v>
      </c>
      <c r="U54" s="212">
        <f t="shared" si="16"/>
        <v>0</v>
      </c>
      <c r="V54" s="212">
        <f t="shared" si="16"/>
        <v>0</v>
      </c>
      <c r="W54" s="212">
        <f t="shared" si="16"/>
        <v>0</v>
      </c>
      <c r="DA54" s="109"/>
    </row>
    <row r="55" spans="1:105" ht="12" customHeight="1" x14ac:dyDescent="0.25">
      <c r="A55" s="51" t="s">
        <v>41</v>
      </c>
      <c r="B55" s="243">
        <f>ISI_emi!B$5</f>
        <v>0</v>
      </c>
      <c r="C55" s="243">
        <f>ISI_emi!C$5</f>
        <v>0</v>
      </c>
      <c r="D55" s="243">
        <f>ISI_emi!D$5</f>
        <v>0</v>
      </c>
      <c r="E55" s="243">
        <f>ISI_emi!E$5</f>
        <v>0</v>
      </c>
      <c r="F55" s="243">
        <f>ISI_emi!F$5</f>
        <v>0</v>
      </c>
      <c r="G55" s="243">
        <f>ISI_emi!G$5</f>
        <v>0</v>
      </c>
      <c r="H55" s="243">
        <f>ISI_emi!H$5</f>
        <v>0</v>
      </c>
      <c r="I55" s="243">
        <f>ISI_emi!I$5</f>
        <v>0</v>
      </c>
      <c r="J55" s="243">
        <f>ISI_emi!J$5</f>
        <v>0</v>
      </c>
      <c r="K55" s="243">
        <f>ISI_emi!K$5</f>
        <v>0</v>
      </c>
      <c r="L55" s="243">
        <f>ISI_emi!L$5</f>
        <v>0</v>
      </c>
      <c r="M55" s="243">
        <f>ISI_emi!M$5</f>
        <v>0</v>
      </c>
      <c r="N55" s="243">
        <f>ISI_emi!N$5</f>
        <v>0</v>
      </c>
      <c r="O55" s="243">
        <f>ISI_emi!O$5</f>
        <v>0</v>
      </c>
      <c r="P55" s="243">
        <f>ISI_emi!P$5</f>
        <v>0</v>
      </c>
      <c r="Q55" s="243">
        <f>ISI_emi!Q$5</f>
        <v>0</v>
      </c>
      <c r="R55" s="243">
        <f>ISI_emi!R$5</f>
        <v>0</v>
      </c>
      <c r="S55" s="243">
        <f>ISI_emi!S$5</f>
        <v>0</v>
      </c>
      <c r="T55" s="243">
        <f>ISI_emi!T$5</f>
        <v>0</v>
      </c>
      <c r="U55" s="243">
        <f>ISI_emi!U$5</f>
        <v>0</v>
      </c>
      <c r="V55" s="243">
        <f>ISI_emi!V$5</f>
        <v>0</v>
      </c>
      <c r="W55" s="243">
        <f>ISI_emi!W$5</f>
        <v>0</v>
      </c>
      <c r="DA55" s="83"/>
    </row>
    <row r="56" spans="1:105" ht="12" customHeight="1" x14ac:dyDescent="0.25">
      <c r="A56" s="52" t="s">
        <v>42</v>
      </c>
      <c r="B56" s="244">
        <f>ISI_emi!B$54</f>
        <v>391.84749467998694</v>
      </c>
      <c r="C56" s="244">
        <f>ISI_emi!C$54</f>
        <v>394.30366082207701</v>
      </c>
      <c r="D56" s="244">
        <f>ISI_emi!D$54</f>
        <v>374.38933955092534</v>
      </c>
      <c r="E56" s="244">
        <f>ISI_emi!E$54</f>
        <v>366.15822543706668</v>
      </c>
      <c r="F56" s="244">
        <f>ISI_emi!F$54</f>
        <v>376.85618702959948</v>
      </c>
      <c r="G56" s="244">
        <f>ISI_emi!G$54</f>
        <v>348.56501877824144</v>
      </c>
      <c r="H56" s="244">
        <f>ISI_emi!H$54</f>
        <v>357.40559243935547</v>
      </c>
      <c r="I56" s="244">
        <f>ISI_emi!I$54</f>
        <v>352.12644013803219</v>
      </c>
      <c r="J56" s="244">
        <f>ISI_emi!J$54</f>
        <v>328.6648688211244</v>
      </c>
      <c r="K56" s="244">
        <f>ISI_emi!K$54</f>
        <v>299.290368374651</v>
      </c>
      <c r="L56" s="244">
        <f>ISI_emi!L$54</f>
        <v>335.75146191676004</v>
      </c>
      <c r="M56" s="244">
        <f>ISI_emi!M$54</f>
        <v>90.820429782118254</v>
      </c>
      <c r="N56" s="244">
        <f>ISI_emi!N$54</f>
        <v>159.72186998551729</v>
      </c>
      <c r="O56" s="244">
        <f>ISI_emi!O$54</f>
        <v>53.106477588036824</v>
      </c>
      <c r="P56" s="244">
        <f>ISI_emi!P$54</f>
        <v>0.7158924325005297</v>
      </c>
      <c r="Q56" s="244">
        <f>ISI_emi!Q$54</f>
        <v>23.532586617488356</v>
      </c>
      <c r="R56" s="244">
        <f>ISI_emi!R$54</f>
        <v>0</v>
      </c>
      <c r="S56" s="244">
        <f>ISI_emi!S$54</f>
        <v>0</v>
      </c>
      <c r="T56" s="244">
        <f>ISI_emi!T$54</f>
        <v>0</v>
      </c>
      <c r="U56" s="244">
        <f>ISI_emi!U$54</f>
        <v>0</v>
      </c>
      <c r="V56" s="244">
        <f>ISI_emi!V$54</f>
        <v>0</v>
      </c>
      <c r="W56" s="244">
        <f>ISI_emi!W$54</f>
        <v>0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181.98504591697954</v>
      </c>
      <c r="C58" s="252">
        <f t="shared" si="17"/>
        <v>158.97312585444206</v>
      </c>
      <c r="D58" s="252">
        <f t="shared" si="17"/>
        <v>156.21826816427907</v>
      </c>
      <c r="E58" s="252">
        <f t="shared" si="17"/>
        <v>227.88125580003751</v>
      </c>
      <c r="F58" s="252">
        <f t="shared" si="17"/>
        <v>231.06981659361392</v>
      </c>
      <c r="G58" s="252">
        <f t="shared" si="17"/>
        <v>146.71232227941334</v>
      </c>
      <c r="H58" s="252">
        <f t="shared" si="17"/>
        <v>174.48541918438482</v>
      </c>
      <c r="I58" s="252">
        <f t="shared" si="17"/>
        <v>119.27225914028583</v>
      </c>
      <c r="J58" s="252">
        <f t="shared" si="17"/>
        <v>131.67905804862724</v>
      </c>
      <c r="K58" s="252">
        <f t="shared" si="17"/>
        <v>77.970287011206651</v>
      </c>
      <c r="L58" s="252">
        <f t="shared" si="17"/>
        <v>153.83783497459387</v>
      </c>
      <c r="M58" s="252">
        <f t="shared" si="17"/>
        <v>185.39612323180469</v>
      </c>
      <c r="N58" s="252">
        <f t="shared" si="17"/>
        <v>73.436691659422095</v>
      </c>
      <c r="O58" s="252">
        <f t="shared" si="17"/>
        <v>104.09288190248429</v>
      </c>
      <c r="P58" s="252">
        <f t="shared" si="17"/>
        <v>189.74862686926193</v>
      </c>
      <c r="Q58" s="252">
        <f t="shared" si="17"/>
        <v>223.99999999999997</v>
      </c>
      <c r="R58" s="252" t="str">
        <f t="shared" si="17"/>
        <v/>
      </c>
      <c r="S58" s="252" t="str">
        <f t="shared" si="17"/>
        <v/>
      </c>
      <c r="T58" s="252" t="str">
        <f t="shared" si="17"/>
        <v/>
      </c>
      <c r="U58" s="252" t="str">
        <f t="shared" si="17"/>
        <v/>
      </c>
      <c r="V58" s="252" t="str">
        <f t="shared" si="17"/>
        <v/>
      </c>
      <c r="W58" s="252" t="str">
        <f t="shared" si="17"/>
        <v/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0.27573768850121022</v>
      </c>
      <c r="C59" s="253">
        <f t="shared" si="18"/>
        <v>0.27176485320021027</v>
      </c>
      <c r="D59" s="253">
        <f t="shared" si="18"/>
        <v>0.25654573715192791</v>
      </c>
      <c r="E59" s="253">
        <f t="shared" si="18"/>
        <v>0.25172647000462978</v>
      </c>
      <c r="F59" s="253">
        <f t="shared" si="18"/>
        <v>0.201749572904906</v>
      </c>
      <c r="G59" s="253">
        <f t="shared" si="18"/>
        <v>0.1904352294077733</v>
      </c>
      <c r="H59" s="253">
        <f t="shared" si="18"/>
        <v>0.19670419636578262</v>
      </c>
      <c r="I59" s="253">
        <f t="shared" si="18"/>
        <v>0.19390737617071688</v>
      </c>
      <c r="J59" s="253">
        <f t="shared" si="18"/>
        <v>0.1997120304854145</v>
      </c>
      <c r="K59" s="253">
        <f t="shared" si="18"/>
        <v>0.16439250892362414</v>
      </c>
      <c r="L59" s="253">
        <f t="shared" si="18"/>
        <v>0.19844061878131233</v>
      </c>
      <c r="M59" s="253">
        <f t="shared" si="18"/>
        <v>8.2577203638254076E-2</v>
      </c>
      <c r="N59" s="253">
        <f t="shared" si="18"/>
        <v>0.10202679644291507</v>
      </c>
      <c r="O59" s="253">
        <f t="shared" si="18"/>
        <v>0.13746859570823</v>
      </c>
      <c r="P59" s="253">
        <f t="shared" si="18"/>
        <v>0.16146173688736029</v>
      </c>
      <c r="Q59" s="253">
        <f t="shared" si="18"/>
        <v>0.13934307824591571</v>
      </c>
      <c r="R59" s="253" t="str">
        <f t="shared" si="18"/>
        <v/>
      </c>
      <c r="S59" s="253" t="str">
        <f t="shared" si="18"/>
        <v/>
      </c>
      <c r="T59" s="253" t="str">
        <f t="shared" si="18"/>
        <v/>
      </c>
      <c r="U59" s="253" t="str">
        <f t="shared" si="18"/>
        <v/>
      </c>
      <c r="V59" s="253" t="str">
        <f t="shared" si="18"/>
        <v/>
      </c>
      <c r="W59" s="253" t="str">
        <f t="shared" si="18"/>
        <v/>
      </c>
      <c r="DA59" s="109"/>
    </row>
    <row r="60" spans="1:105" ht="12" customHeight="1" x14ac:dyDescent="0.25">
      <c r="A60" s="50" t="s">
        <v>41</v>
      </c>
      <c r="B60" s="254" t="str">
        <f t="shared" ref="B60:W60" si="19">IF(B$48=0,"",B$48/B$8)</f>
        <v/>
      </c>
      <c r="C60" s="254" t="str">
        <f t="shared" si="19"/>
        <v/>
      </c>
      <c r="D60" s="254" t="str">
        <f t="shared" si="19"/>
        <v/>
      </c>
      <c r="E60" s="254" t="str">
        <f t="shared" si="19"/>
        <v/>
      </c>
      <c r="F60" s="254" t="str">
        <f t="shared" si="19"/>
        <v/>
      </c>
      <c r="G60" s="254" t="str">
        <f t="shared" si="19"/>
        <v/>
      </c>
      <c r="H60" s="254" t="str">
        <f t="shared" si="19"/>
        <v/>
      </c>
      <c r="I60" s="254" t="str">
        <f t="shared" si="19"/>
        <v/>
      </c>
      <c r="J60" s="254" t="str">
        <f t="shared" si="19"/>
        <v/>
      </c>
      <c r="K60" s="254" t="str">
        <f t="shared" si="19"/>
        <v/>
      </c>
      <c r="L60" s="254" t="str">
        <f t="shared" si="19"/>
        <v/>
      </c>
      <c r="M60" s="254" t="str">
        <f t="shared" si="19"/>
        <v/>
      </c>
      <c r="N60" s="254" t="str">
        <f t="shared" si="19"/>
        <v/>
      </c>
      <c r="O60" s="254" t="str">
        <f t="shared" si="19"/>
        <v/>
      </c>
      <c r="P60" s="254" t="str">
        <f t="shared" si="19"/>
        <v/>
      </c>
      <c r="Q60" s="254" t="str">
        <f t="shared" si="19"/>
        <v/>
      </c>
      <c r="R60" s="254" t="str">
        <f t="shared" si="19"/>
        <v/>
      </c>
      <c r="S60" s="254" t="str">
        <f t="shared" si="19"/>
        <v/>
      </c>
      <c r="T60" s="254" t="str">
        <f t="shared" si="19"/>
        <v/>
      </c>
      <c r="U60" s="254" t="str">
        <f t="shared" si="19"/>
        <v/>
      </c>
      <c r="V60" s="254" t="str">
        <f t="shared" si="19"/>
        <v/>
      </c>
      <c r="W60" s="254" t="str">
        <f t="shared" si="19"/>
        <v/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0.27573768850121022</v>
      </c>
      <c r="C61" s="255">
        <f t="shared" si="20"/>
        <v>0.27176485320021027</v>
      </c>
      <c r="D61" s="255">
        <f t="shared" si="20"/>
        <v>0.25654573715192791</v>
      </c>
      <c r="E61" s="255">
        <f t="shared" si="20"/>
        <v>0.25172647000462978</v>
      </c>
      <c r="F61" s="255">
        <f t="shared" si="20"/>
        <v>0.201749572904906</v>
      </c>
      <c r="G61" s="255">
        <f t="shared" si="20"/>
        <v>0.1904352294077733</v>
      </c>
      <c r="H61" s="255">
        <f t="shared" si="20"/>
        <v>0.19670419636578262</v>
      </c>
      <c r="I61" s="255">
        <f t="shared" si="20"/>
        <v>0.19390737617071688</v>
      </c>
      <c r="J61" s="255">
        <f t="shared" si="20"/>
        <v>0.1997120304854145</v>
      </c>
      <c r="K61" s="255">
        <f t="shared" si="20"/>
        <v>0.16439250892362414</v>
      </c>
      <c r="L61" s="255">
        <f t="shared" si="20"/>
        <v>0.19844061878131233</v>
      </c>
      <c r="M61" s="255">
        <f t="shared" si="20"/>
        <v>8.2577203638254076E-2</v>
      </c>
      <c r="N61" s="255">
        <f t="shared" si="20"/>
        <v>0.10202679644291507</v>
      </c>
      <c r="O61" s="255">
        <f t="shared" si="20"/>
        <v>0.13746859570823</v>
      </c>
      <c r="P61" s="255">
        <f t="shared" si="20"/>
        <v>0.16146173688736029</v>
      </c>
      <c r="Q61" s="255">
        <f t="shared" si="20"/>
        <v>0.13934307824591571</v>
      </c>
      <c r="R61" s="255" t="str">
        <f t="shared" si="20"/>
        <v/>
      </c>
      <c r="S61" s="255" t="str">
        <f t="shared" si="20"/>
        <v/>
      </c>
      <c r="T61" s="255" t="str">
        <f t="shared" si="20"/>
        <v/>
      </c>
      <c r="U61" s="255" t="str">
        <f t="shared" si="20"/>
        <v/>
      </c>
      <c r="V61" s="255" t="str">
        <f t="shared" si="20"/>
        <v/>
      </c>
      <c r="W61" s="255" t="str">
        <f t="shared" si="20"/>
        <v/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0.11265444396619258</v>
      </c>
      <c r="C62" s="253">
        <f>IF(SUM(ISI_ued!C$5,ISI_ued!C$54)=0,"",SUM(ISI_ued!C$5,ISI_ued!C$54)/C$7)</f>
        <v>0.11147670009806765</v>
      </c>
      <c r="D62" s="253">
        <f>IF(SUM(ISI_ued!D$5,ISI_ued!D$54)=0,"",SUM(ISI_ued!D$5,ISI_ued!D$54)/D$7)</f>
        <v>0.10567941397856094</v>
      </c>
      <c r="E62" s="253">
        <f>IF(SUM(ISI_ued!E$5,ISI_ued!E$54)=0,"",SUM(ISI_ued!E$5,ISI_ued!E$54)/E$7)</f>
        <v>0.10414761267877008</v>
      </c>
      <c r="F62" s="253">
        <f>IF(SUM(ISI_ued!F$5,ISI_ued!F$54)=0,"",SUM(ISI_ued!F$5,ISI_ued!F$54)/F$7)</f>
        <v>8.4709365792310587E-2</v>
      </c>
      <c r="G62" s="253">
        <f>IF(SUM(ISI_ued!G$5,ISI_ued!G$54)=0,"",SUM(ISI_ued!G$5,ISI_ued!G$54)/G$7)</f>
        <v>8.0557650374265793E-2</v>
      </c>
      <c r="H62" s="253">
        <f>IF(SUM(ISI_ued!H$5,ISI_ued!H$54)=0,"",SUM(ISI_ued!H$5,ISI_ued!H$54)/H$7)</f>
        <v>8.3259241040641793E-2</v>
      </c>
      <c r="I62" s="253">
        <f>IF(SUM(ISI_ued!I$5,ISI_ued!I$54)=0,"",SUM(ISI_ued!I$5,ISI_ued!I$54)/I$7)</f>
        <v>8.196004135571569E-2</v>
      </c>
      <c r="J62" s="253">
        <f>IF(SUM(ISI_ued!J$5,ISI_ued!J$54)=0,"",SUM(ISI_ued!J$5,ISI_ued!J$54)/J$7)</f>
        <v>8.4266400689856219E-2</v>
      </c>
      <c r="K62" s="253">
        <f>IF(SUM(ISI_ued!K$5,ISI_ued!K$54)=0,"",SUM(ISI_ued!K$5,ISI_ued!K$54)/K$7)</f>
        <v>7.0144796501530202E-2</v>
      </c>
      <c r="L62" s="253">
        <f>IF(SUM(ISI_ued!L$5,ISI_ued!L$54)=0,"",SUM(ISI_ued!L$5,ISI_ued!L$54)/L$7)</f>
        <v>8.4674550844591939E-2</v>
      </c>
      <c r="M62" s="253">
        <f>IF(SUM(ISI_ued!M$5,ISI_ued!M$54)=0,"",SUM(ISI_ued!M$5,ISI_ued!M$54)/M$7)</f>
        <v>3.8526960095583776E-2</v>
      </c>
      <c r="N62" s="253">
        <f>IF(SUM(ISI_ued!N$5,ISI_ued!N$54)=0,"",SUM(ISI_ued!N$5,ISI_ued!N$54)/N$7)</f>
        <v>5.1226253463022467E-2</v>
      </c>
      <c r="O62" s="253">
        <f>IF(SUM(ISI_ued!O$5,ISI_ued!O$54)=0,"",SUM(ISI_ued!O$5,ISI_ued!O$54)/O$7)</f>
        <v>6.7918715849202671E-2</v>
      </c>
      <c r="P62" s="253">
        <f>IF(SUM(ISI_ued!P$5,ISI_ued!P$54)=0,"",SUM(ISI_ued!P$5,ISI_ued!P$54)/P$7)</f>
        <v>8.7763021088974949E-2</v>
      </c>
      <c r="Q62" s="253">
        <f>IF(SUM(ISI_ued!Q$5,ISI_ued!Q$54)=0,"",SUM(ISI_ued!Q$5,ISI_ued!Q$54)/Q$7)</f>
        <v>6.689375096280771E-2</v>
      </c>
      <c r="R62" s="253" t="str">
        <f>IF(SUM(ISI_ued!R$5,ISI_ued!R$54)=0,"",SUM(ISI_ued!R$5,ISI_ued!R$54)/R$7)</f>
        <v/>
      </c>
      <c r="S62" s="253" t="str">
        <f>IF(SUM(ISI_ued!S$5,ISI_ued!S$54)=0,"",SUM(ISI_ued!S$5,ISI_ued!S$54)/S$7)</f>
        <v/>
      </c>
      <c r="T62" s="253" t="str">
        <f>IF(SUM(ISI_ued!T$5,ISI_ued!T$54)=0,"",SUM(ISI_ued!T$5,ISI_ued!T$54)/T$7)</f>
        <v/>
      </c>
      <c r="U62" s="253" t="str">
        <f>IF(SUM(ISI_ued!U$5,ISI_ued!U$54)=0,"",SUM(ISI_ued!U$5,ISI_ued!U$54)/U$7)</f>
        <v/>
      </c>
      <c r="V62" s="253" t="str">
        <f>IF(SUM(ISI_ued!V$5,ISI_ued!V$54)=0,"",SUM(ISI_ued!V$5,ISI_ued!V$54)/V$7)</f>
        <v/>
      </c>
      <c r="W62" s="253" t="str">
        <f>IF(SUM(ISI_ued!W$5,ISI_ued!W$54)=0,"",SUM(ISI_ued!W$5,ISI_ued!W$54)/W$7)</f>
        <v/>
      </c>
      <c r="DA62" s="109"/>
    </row>
    <row r="63" spans="1:105" ht="12" customHeight="1" x14ac:dyDescent="0.25">
      <c r="A63" s="50" t="s">
        <v>41</v>
      </c>
      <c r="B63" s="254" t="str">
        <f>IF(ISI_ued!B$5=0,"",ISI_ued!B$5/B$8)</f>
        <v/>
      </c>
      <c r="C63" s="254" t="str">
        <f>IF(ISI_ued!C$5=0,"",ISI_ued!C$5/C$8)</f>
        <v/>
      </c>
      <c r="D63" s="254" t="str">
        <f>IF(ISI_ued!D$5=0,"",ISI_ued!D$5/D$8)</f>
        <v/>
      </c>
      <c r="E63" s="254" t="str">
        <f>IF(ISI_ued!E$5=0,"",ISI_ued!E$5/E$8)</f>
        <v/>
      </c>
      <c r="F63" s="254" t="str">
        <f>IF(ISI_ued!F$5=0,"",ISI_ued!F$5/F$8)</f>
        <v/>
      </c>
      <c r="G63" s="254" t="str">
        <f>IF(ISI_ued!G$5=0,"",ISI_ued!G$5/G$8)</f>
        <v/>
      </c>
      <c r="H63" s="254" t="str">
        <f>IF(ISI_ued!H$5=0,"",ISI_ued!H$5/H$8)</f>
        <v/>
      </c>
      <c r="I63" s="254" t="str">
        <f>IF(ISI_ued!I$5=0,"",ISI_ued!I$5/I$8)</f>
        <v/>
      </c>
      <c r="J63" s="254" t="str">
        <f>IF(ISI_ued!J$5=0,"",ISI_ued!J$5/J$8)</f>
        <v/>
      </c>
      <c r="K63" s="254" t="str">
        <f>IF(ISI_ued!K$5=0,"",ISI_ued!K$5/K$8)</f>
        <v/>
      </c>
      <c r="L63" s="254" t="str">
        <f>IF(ISI_ued!L$5=0,"",ISI_ued!L$5/L$8)</f>
        <v/>
      </c>
      <c r="M63" s="254" t="str">
        <f>IF(ISI_ued!M$5=0,"",ISI_ued!M$5/M$8)</f>
        <v/>
      </c>
      <c r="N63" s="254" t="str">
        <f>IF(ISI_ued!N$5=0,"",ISI_ued!N$5/N$8)</f>
        <v/>
      </c>
      <c r="O63" s="254" t="str">
        <f>IF(ISI_ued!O$5=0,"",ISI_ued!O$5/O$8)</f>
        <v/>
      </c>
      <c r="P63" s="254" t="str">
        <f>IF(ISI_ued!P$5=0,"",ISI_ued!P$5/P$8)</f>
        <v/>
      </c>
      <c r="Q63" s="254" t="str">
        <f>IF(ISI_ued!Q$5=0,"",ISI_ued!Q$5/Q$8)</f>
        <v/>
      </c>
      <c r="R63" s="254" t="str">
        <f>IF(ISI_ued!R$5=0,"",ISI_ued!R$5/R$8)</f>
        <v/>
      </c>
      <c r="S63" s="254" t="str">
        <f>IF(ISI_ued!S$5=0,"",ISI_ued!S$5/S$8)</f>
        <v/>
      </c>
      <c r="T63" s="254" t="str">
        <f>IF(ISI_ued!T$5=0,"",ISI_ued!T$5/T$8)</f>
        <v/>
      </c>
      <c r="U63" s="254" t="str">
        <f>IF(ISI_ued!U$5=0,"",ISI_ued!U$5/U$8)</f>
        <v/>
      </c>
      <c r="V63" s="254" t="str">
        <f>IF(ISI_ued!V$5=0,"",ISI_ued!V$5/V$8)</f>
        <v/>
      </c>
      <c r="W63" s="254" t="str">
        <f>IF(ISI_ued!W$5=0,"",ISI_ued!W$5/W$8)</f>
        <v/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0.11265444396619258</v>
      </c>
      <c r="C64" s="255">
        <f>IF(ISI_ued!C$54=0,"",ISI_ued!C$54/C$9)</f>
        <v>0.11147670009806765</v>
      </c>
      <c r="D64" s="255">
        <f>IF(ISI_ued!D$54=0,"",ISI_ued!D$54/D$9)</f>
        <v>0.10567941397856094</v>
      </c>
      <c r="E64" s="255">
        <f>IF(ISI_ued!E$54=0,"",ISI_ued!E$54/E$9)</f>
        <v>0.10414761267877008</v>
      </c>
      <c r="F64" s="255">
        <f>IF(ISI_ued!F$54=0,"",ISI_ued!F$54/F$9)</f>
        <v>8.4709365792310587E-2</v>
      </c>
      <c r="G64" s="255">
        <f>IF(ISI_ued!G$54=0,"",ISI_ued!G$54/G$9)</f>
        <v>8.0557650374265793E-2</v>
      </c>
      <c r="H64" s="255">
        <f>IF(ISI_ued!H$54=0,"",ISI_ued!H$54/H$9)</f>
        <v>8.3259241040641793E-2</v>
      </c>
      <c r="I64" s="255">
        <f>IF(ISI_ued!I$54=0,"",ISI_ued!I$54/I$9)</f>
        <v>8.196004135571569E-2</v>
      </c>
      <c r="J64" s="255">
        <f>IF(ISI_ued!J$54=0,"",ISI_ued!J$54/J$9)</f>
        <v>8.4266400689856219E-2</v>
      </c>
      <c r="K64" s="255">
        <f>IF(ISI_ued!K$54=0,"",ISI_ued!K$54/K$9)</f>
        <v>7.0144796501530202E-2</v>
      </c>
      <c r="L64" s="255">
        <f>IF(ISI_ued!L$54=0,"",ISI_ued!L$54/L$9)</f>
        <v>8.4674550844591939E-2</v>
      </c>
      <c r="M64" s="255">
        <f>IF(ISI_ued!M$54=0,"",ISI_ued!M$54/M$9)</f>
        <v>3.8526960095583776E-2</v>
      </c>
      <c r="N64" s="255">
        <f>IF(ISI_ued!N$54=0,"",ISI_ued!N$54/N$9)</f>
        <v>5.1226253463022467E-2</v>
      </c>
      <c r="O64" s="255">
        <f>IF(ISI_ued!O$54=0,"",ISI_ued!O$54/O$9)</f>
        <v>6.7918715849202671E-2</v>
      </c>
      <c r="P64" s="255">
        <f>IF(ISI_ued!P$54=0,"",ISI_ued!P$54/P$9)</f>
        <v>8.7763021088974949E-2</v>
      </c>
      <c r="Q64" s="255">
        <f>IF(ISI_ued!Q$54=0,"",ISI_ued!Q$54/Q$9)</f>
        <v>6.689375096280771E-2</v>
      </c>
      <c r="R64" s="255" t="str">
        <f>IF(ISI_ued!R$54=0,"",ISI_ued!R$54/R$9)</f>
        <v/>
      </c>
      <c r="S64" s="255" t="str">
        <f>IF(ISI_ued!S$54=0,"",ISI_ued!S$54/S$9)</f>
        <v/>
      </c>
      <c r="T64" s="255" t="str">
        <f>IF(ISI_ued!T$54=0,"",ISI_ued!T$54/T$9)</f>
        <v/>
      </c>
      <c r="U64" s="255" t="str">
        <f>IF(ISI_ued!U$54=0,"",ISI_ued!U$54/U$9)</f>
        <v/>
      </c>
      <c r="V64" s="255" t="str">
        <f>IF(ISI_ued!V$54=0,"",ISI_ued!V$54/V$9)</f>
        <v/>
      </c>
      <c r="W64" s="255" t="str">
        <f>IF(ISI_ued!W$54=0,"",ISI_ued!W$54/W$9)</f>
        <v/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2.8535901750394959</v>
      </c>
      <c r="C65" s="256">
        <f t="shared" si="21"/>
        <v>2.8172818057142175</v>
      </c>
      <c r="D65" s="256">
        <f t="shared" si="21"/>
        <v>2.8064371956803114</v>
      </c>
      <c r="E65" s="256">
        <f t="shared" si="21"/>
        <v>2.7972840262681542</v>
      </c>
      <c r="F65" s="256">
        <f t="shared" si="21"/>
        <v>2.8205928646292024</v>
      </c>
      <c r="G65" s="256">
        <f t="shared" si="21"/>
        <v>2.65859072938296</v>
      </c>
      <c r="H65" s="256">
        <f t="shared" si="21"/>
        <v>2.6327745169085301</v>
      </c>
      <c r="I65" s="256">
        <f t="shared" si="21"/>
        <v>2.6101311358086097</v>
      </c>
      <c r="J65" s="256">
        <f t="shared" si="21"/>
        <v>2.5902447850412544</v>
      </c>
      <c r="K65" s="256">
        <f t="shared" si="21"/>
        <v>2.6303695512382697</v>
      </c>
      <c r="L65" s="256">
        <f t="shared" si="21"/>
        <v>2.5837203622643474</v>
      </c>
      <c r="M65" s="256">
        <f t="shared" si="21"/>
        <v>1.9358982976166681</v>
      </c>
      <c r="N65" s="256">
        <f t="shared" si="21"/>
        <v>1.9450722011909454</v>
      </c>
      <c r="O65" s="256">
        <f t="shared" si="21"/>
        <v>1.9476539488917817</v>
      </c>
      <c r="P65" s="256">
        <f t="shared" si="21"/>
        <v>0.44338209553632757</v>
      </c>
      <c r="Q65" s="256">
        <f t="shared" si="21"/>
        <v>1.6888235076849338</v>
      </c>
      <c r="R65" s="256" t="str">
        <f t="shared" si="21"/>
        <v/>
      </c>
      <c r="S65" s="256" t="str">
        <f t="shared" si="21"/>
        <v/>
      </c>
      <c r="T65" s="256" t="str">
        <f t="shared" si="21"/>
        <v/>
      </c>
      <c r="U65" s="256" t="str">
        <f t="shared" si="21"/>
        <v/>
      </c>
      <c r="V65" s="256" t="str">
        <f t="shared" si="21"/>
        <v/>
      </c>
      <c r="W65" s="256" t="str">
        <f t="shared" si="21"/>
        <v/>
      </c>
      <c r="DA65" s="109"/>
    </row>
    <row r="66" spans="1:105" ht="12" customHeight="1" x14ac:dyDescent="0.25">
      <c r="A66" s="50" t="s">
        <v>151</v>
      </c>
      <c r="B66" s="257" t="str">
        <f t="shared" ref="B66:W66" si="22">IF(B$48=0,"",B$55/B$48)</f>
        <v/>
      </c>
      <c r="C66" s="257" t="str">
        <f t="shared" si="22"/>
        <v/>
      </c>
      <c r="D66" s="257" t="str">
        <f t="shared" si="22"/>
        <v/>
      </c>
      <c r="E66" s="257" t="str">
        <f t="shared" si="22"/>
        <v/>
      </c>
      <c r="F66" s="257" t="str">
        <f t="shared" si="22"/>
        <v/>
      </c>
      <c r="G66" s="257" t="str">
        <f t="shared" si="22"/>
        <v/>
      </c>
      <c r="H66" s="257" t="str">
        <f t="shared" si="22"/>
        <v/>
      </c>
      <c r="I66" s="257" t="str">
        <f t="shared" si="22"/>
        <v/>
      </c>
      <c r="J66" s="257" t="str">
        <f t="shared" si="22"/>
        <v/>
      </c>
      <c r="K66" s="257" t="str">
        <f t="shared" si="22"/>
        <v/>
      </c>
      <c r="L66" s="257" t="str">
        <f t="shared" si="22"/>
        <v/>
      </c>
      <c r="M66" s="257" t="str">
        <f t="shared" si="22"/>
        <v/>
      </c>
      <c r="N66" s="257" t="str">
        <f t="shared" si="22"/>
        <v/>
      </c>
      <c r="O66" s="257" t="str">
        <f t="shared" si="22"/>
        <v/>
      </c>
      <c r="P66" s="257" t="str">
        <f t="shared" si="22"/>
        <v/>
      </c>
      <c r="Q66" s="257" t="str">
        <f t="shared" si="22"/>
        <v/>
      </c>
      <c r="R66" s="257" t="str">
        <f t="shared" si="22"/>
        <v/>
      </c>
      <c r="S66" s="257" t="str">
        <f t="shared" si="22"/>
        <v/>
      </c>
      <c r="T66" s="257" t="str">
        <f t="shared" si="22"/>
        <v/>
      </c>
      <c r="U66" s="257" t="str">
        <f t="shared" si="22"/>
        <v/>
      </c>
      <c r="V66" s="257" t="str">
        <f t="shared" si="22"/>
        <v/>
      </c>
      <c r="W66" s="257" t="str">
        <f t="shared" si="22"/>
        <v/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2.8535901750394959</v>
      </c>
      <c r="C67" s="258">
        <f t="shared" si="23"/>
        <v>2.8172818057142175</v>
      </c>
      <c r="D67" s="258">
        <f t="shared" si="23"/>
        <v>2.8064371956803114</v>
      </c>
      <c r="E67" s="258">
        <f t="shared" si="23"/>
        <v>2.7972840262681542</v>
      </c>
      <c r="F67" s="258">
        <f t="shared" si="23"/>
        <v>2.8205928646292024</v>
      </c>
      <c r="G67" s="258">
        <f t="shared" si="23"/>
        <v>2.65859072938296</v>
      </c>
      <c r="H67" s="258">
        <f t="shared" si="23"/>
        <v>2.6327745169085301</v>
      </c>
      <c r="I67" s="258">
        <f t="shared" si="23"/>
        <v>2.6101311358086097</v>
      </c>
      <c r="J67" s="258">
        <f t="shared" si="23"/>
        <v>2.5902447850412544</v>
      </c>
      <c r="K67" s="258">
        <f t="shared" si="23"/>
        <v>2.6303695512382697</v>
      </c>
      <c r="L67" s="258">
        <f t="shared" si="23"/>
        <v>2.5837203622643474</v>
      </c>
      <c r="M67" s="258">
        <f t="shared" si="23"/>
        <v>1.9358982976166681</v>
      </c>
      <c r="N67" s="258">
        <f t="shared" si="23"/>
        <v>1.9450722011909454</v>
      </c>
      <c r="O67" s="258">
        <f t="shared" si="23"/>
        <v>1.9476539488917817</v>
      </c>
      <c r="P67" s="258">
        <f t="shared" si="23"/>
        <v>0.44338209553632757</v>
      </c>
      <c r="Q67" s="258">
        <f t="shared" si="23"/>
        <v>1.6888235076849338</v>
      </c>
      <c r="R67" s="258" t="str">
        <f t="shared" si="23"/>
        <v/>
      </c>
      <c r="S67" s="258" t="str">
        <f t="shared" si="23"/>
        <v/>
      </c>
      <c r="T67" s="258" t="str">
        <f t="shared" si="23"/>
        <v/>
      </c>
      <c r="U67" s="258" t="str">
        <f t="shared" si="23"/>
        <v/>
      </c>
      <c r="V67" s="258" t="str">
        <f t="shared" si="23"/>
        <v/>
      </c>
      <c r="W67" s="258" t="str">
        <f t="shared" si="23"/>
        <v/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LV: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154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155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156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157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158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159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161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169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171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172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173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176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177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179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180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182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186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188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195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196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202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137.3173688736027</v>
      </c>
      <c r="C54" s="225">
        <v>139.95889939810829</v>
      </c>
      <c r="D54" s="225">
        <v>133.40378331900251</v>
      </c>
      <c r="E54" s="225">
        <v>130.89776440240749</v>
      </c>
      <c r="F54" s="225">
        <v>133.60885640584689</v>
      </c>
      <c r="G54" s="225">
        <v>131.10894239036969</v>
      </c>
      <c r="H54" s="225">
        <v>135.7524505588994</v>
      </c>
      <c r="I54" s="225">
        <v>134.90756663800519</v>
      </c>
      <c r="J54" s="225">
        <v>126.8856405846947</v>
      </c>
      <c r="K54" s="225">
        <v>113.78263112639721</v>
      </c>
      <c r="L54" s="225">
        <v>129.94883920894239</v>
      </c>
      <c r="M54" s="225">
        <v>46.91384350816854</v>
      </c>
      <c r="N54" s="225">
        <v>82.116165090283758</v>
      </c>
      <c r="O54" s="225">
        <v>27.266895958727421</v>
      </c>
      <c r="P54" s="225">
        <v>1.614617368873603</v>
      </c>
      <c r="Q54" s="225">
        <v>13.934307824591571</v>
      </c>
      <c r="R54" s="225">
        <v>0</v>
      </c>
      <c r="S54" s="225">
        <v>0</v>
      </c>
      <c r="T54" s="225">
        <v>0</v>
      </c>
      <c r="U54" s="225">
        <v>0</v>
      </c>
      <c r="V54" s="225">
        <v>0</v>
      </c>
      <c r="W54" s="225">
        <v>0</v>
      </c>
      <c r="DA54" s="89" t="s">
        <v>211</v>
      </c>
    </row>
    <row r="55" spans="1:105" ht="12" customHeight="1" x14ac:dyDescent="0.25">
      <c r="A55" s="55" t="s">
        <v>92</v>
      </c>
      <c r="B55" s="261">
        <v>6.6238644064297289E-2</v>
      </c>
      <c r="C55" s="261">
        <v>6.9964958935062105E-2</v>
      </c>
      <c r="D55" s="261">
        <v>7.3563970232006948E-2</v>
      </c>
      <c r="E55" s="261">
        <v>7.3583029488704113E-2</v>
      </c>
      <c r="F55" s="261">
        <v>7.8840110501001412E-2</v>
      </c>
      <c r="G55" s="261">
        <v>7.7338015330597198E-2</v>
      </c>
      <c r="H55" s="261">
        <v>8.4069690614451589E-2</v>
      </c>
      <c r="I55" s="261">
        <v>7.8878229873404745E-2</v>
      </c>
      <c r="J55" s="261">
        <v>7.6172022297104652E-2</v>
      </c>
      <c r="K55" s="261">
        <v>7.1740344976143025E-2</v>
      </c>
      <c r="L55" s="261">
        <v>7.9232733191093821E-2</v>
      </c>
      <c r="M55" s="261">
        <v>8.7280676804462165E-2</v>
      </c>
      <c r="N55" s="261">
        <v>0.1913627474479932</v>
      </c>
      <c r="O55" s="261">
        <v>5.9040964124128417E-2</v>
      </c>
      <c r="P55" s="261">
        <v>4.6758045875090566E-3</v>
      </c>
      <c r="Q55" s="261">
        <v>2.368881396296733E-2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212</v>
      </c>
    </row>
    <row r="56" spans="1:105" ht="12" customHeight="1" x14ac:dyDescent="0.25">
      <c r="A56" s="202" t="s">
        <v>93</v>
      </c>
      <c r="B56" s="226">
        <v>4.8943339110564532E-2</v>
      </c>
      <c r="C56" s="226">
        <v>5.1696690948134602E-2</v>
      </c>
      <c r="D56" s="226">
        <v>5.435597893413472E-2</v>
      </c>
      <c r="E56" s="226">
        <v>5.4370061705255747E-2</v>
      </c>
      <c r="F56" s="226">
        <v>5.8254487516672088E-2</v>
      </c>
      <c r="G56" s="226">
        <v>5.7144598352424247E-2</v>
      </c>
      <c r="H56" s="226">
        <v>6.211859307792128E-2</v>
      </c>
      <c r="I56" s="226">
        <v>5.8282653693630768E-2</v>
      </c>
      <c r="J56" s="226">
        <v>5.6283053052925268E-2</v>
      </c>
      <c r="K56" s="226">
        <v>5.3008513107061027E-2</v>
      </c>
      <c r="L56" s="226">
        <v>5.8544594081127749E-2</v>
      </c>
      <c r="M56" s="226">
        <v>6.4491171626245403E-2</v>
      </c>
      <c r="N56" s="226">
        <v>0.1413967929715623</v>
      </c>
      <c r="O56" s="226">
        <v>4.3625016323355317E-2</v>
      </c>
      <c r="P56" s="226">
        <v>3.454924127357541E-3</v>
      </c>
      <c r="Q56" s="226">
        <v>1.750352337815304E-2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213</v>
      </c>
    </row>
    <row r="57" spans="1:105" ht="12" customHeight="1" x14ac:dyDescent="0.25">
      <c r="A57" s="202" t="s">
        <v>94</v>
      </c>
      <c r="B57" s="226">
        <v>1.223583477764113</v>
      </c>
      <c r="C57" s="226">
        <v>1.292417273703365</v>
      </c>
      <c r="D57" s="226">
        <v>1.3588994733533679</v>
      </c>
      <c r="E57" s="226">
        <v>1.3592515426313929</v>
      </c>
      <c r="F57" s="226">
        <v>1.4563621879168029</v>
      </c>
      <c r="G57" s="226">
        <v>1.428614958810607</v>
      </c>
      <c r="H57" s="226">
        <v>1.5529648269480321</v>
      </c>
      <c r="I57" s="226">
        <v>1.457066342340769</v>
      </c>
      <c r="J57" s="226">
        <v>1.407076326323131</v>
      </c>
      <c r="K57" s="226">
        <v>1.325212827676526</v>
      </c>
      <c r="L57" s="226">
        <v>1.463614852028194</v>
      </c>
      <c r="M57" s="226">
        <v>1.612279290656135</v>
      </c>
      <c r="N57" s="226">
        <v>3.5349198242890569</v>
      </c>
      <c r="O57" s="226">
        <v>1.0906254080838831</v>
      </c>
      <c r="P57" s="226">
        <v>8.6373103183938538E-2</v>
      </c>
      <c r="Q57" s="226">
        <v>0.43758808445382619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214</v>
      </c>
    </row>
    <row r="58" spans="1:105" ht="12" customHeight="1" x14ac:dyDescent="0.25">
      <c r="A58" s="202" t="s">
        <v>95</v>
      </c>
      <c r="B58" s="226">
        <v>3.058958694410284E-2</v>
      </c>
      <c r="C58" s="226">
        <v>3.2310431842584128E-2</v>
      </c>
      <c r="D58" s="226">
        <v>3.3972486833834213E-2</v>
      </c>
      <c r="E58" s="226">
        <v>3.3981288565784862E-2</v>
      </c>
      <c r="F58" s="226">
        <v>3.6409054697920072E-2</v>
      </c>
      <c r="G58" s="226">
        <v>3.5715373970265162E-2</v>
      </c>
      <c r="H58" s="226">
        <v>3.8824120673700807E-2</v>
      </c>
      <c r="I58" s="226">
        <v>3.6426658558519252E-2</v>
      </c>
      <c r="J58" s="226">
        <v>3.5176908158078293E-2</v>
      </c>
      <c r="K58" s="226">
        <v>3.313032069191315E-2</v>
      </c>
      <c r="L58" s="226">
        <v>3.6590371300704853E-2</v>
      </c>
      <c r="M58" s="226">
        <v>4.0306982266403377E-2</v>
      </c>
      <c r="N58" s="226">
        <v>8.8372995607226473E-2</v>
      </c>
      <c r="O58" s="226">
        <v>2.7265635202097089E-2</v>
      </c>
      <c r="P58" s="226">
        <v>2.1593275795984638E-3</v>
      </c>
      <c r="Q58" s="226">
        <v>1.0939702111345659E-2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215</v>
      </c>
    </row>
    <row r="59" spans="1:105" ht="12" customHeight="1" x14ac:dyDescent="0.25">
      <c r="A59" s="56" t="s">
        <v>96</v>
      </c>
      <c r="B59" s="262">
        <v>0.35619893645581191</v>
      </c>
      <c r="C59" s="262">
        <v>0.3655316263369463</v>
      </c>
      <c r="D59" s="262">
        <v>0.35003343969226441</v>
      </c>
      <c r="E59" s="262">
        <v>0.35097858242765329</v>
      </c>
      <c r="F59" s="262">
        <v>0.35800290790929062</v>
      </c>
      <c r="G59" s="262">
        <v>0.36763100681721861</v>
      </c>
      <c r="H59" s="262">
        <v>0.36126256589380662</v>
      </c>
      <c r="I59" s="262">
        <v>0.3624822099777556</v>
      </c>
      <c r="J59" s="262">
        <v>0.34632253033233851</v>
      </c>
      <c r="K59" s="262">
        <v>0.30646351240478681</v>
      </c>
      <c r="L59" s="262">
        <v>0.33799979372635452</v>
      </c>
      <c r="M59" s="262">
        <v>0.1081949977178142</v>
      </c>
      <c r="N59" s="262">
        <v>0.16602829992225671</v>
      </c>
      <c r="O59" s="262">
        <v>5.7269406411517718E-2</v>
      </c>
      <c r="P59" s="262">
        <v>3.0807017668261268E-3</v>
      </c>
      <c r="Q59" s="262">
        <v>3.446752023215871E-2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216</v>
      </c>
    </row>
    <row r="60" spans="1:105" ht="12" customHeight="1" x14ac:dyDescent="0.25">
      <c r="A60" s="37" t="s">
        <v>160</v>
      </c>
      <c r="B60" s="228">
        <v>4.6542579312709824E-3</v>
      </c>
      <c r="C60" s="228">
        <v>0</v>
      </c>
      <c r="D60" s="228">
        <v>0</v>
      </c>
      <c r="E60" s="228">
        <v>0</v>
      </c>
      <c r="F60" s="228">
        <v>0</v>
      </c>
      <c r="G60" s="228">
        <v>4.6112594303292726E-3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217</v>
      </c>
    </row>
    <row r="61" spans="1:105" ht="12" customHeight="1" x14ac:dyDescent="0.25">
      <c r="A61" s="37" t="s">
        <v>162</v>
      </c>
      <c r="B61" s="228">
        <v>0.3509924215620332</v>
      </c>
      <c r="C61" s="228">
        <v>0.36491620096285748</v>
      </c>
      <c r="D61" s="228">
        <v>0.34926166949022219</v>
      </c>
      <c r="E61" s="228">
        <v>0.35022076213444342</v>
      </c>
      <c r="F61" s="228">
        <v>0.35710637473358309</v>
      </c>
      <c r="G61" s="228">
        <v>0.36221974362605791</v>
      </c>
      <c r="H61" s="228">
        <v>0.36020719129454581</v>
      </c>
      <c r="I61" s="228">
        <v>0.36161357724828291</v>
      </c>
      <c r="J61" s="228">
        <v>0.3454439733038005</v>
      </c>
      <c r="K61" s="228">
        <v>0.30553507223102488</v>
      </c>
      <c r="L61" s="228">
        <v>0.33699198098596911</v>
      </c>
      <c r="M61" s="228">
        <v>9.6733044992723338E-2</v>
      </c>
      <c r="N61" s="228">
        <v>0.1123476130999535</v>
      </c>
      <c r="O61" s="228">
        <v>4.4273317053042077E-2</v>
      </c>
      <c r="P61" s="228">
        <v>5.2329352577816361E-4</v>
      </c>
      <c r="Q61" s="228">
        <v>3.2272100159574477E-2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5.5225696250770005E-4</v>
      </c>
      <c r="C64" s="228">
        <v>6.1542537408876556E-4</v>
      </c>
      <c r="D64" s="228">
        <v>7.7177020204218395E-4</v>
      </c>
      <c r="E64" s="228">
        <v>7.5782029320988224E-4</v>
      </c>
      <c r="F64" s="228">
        <v>8.9653317570740547E-4</v>
      </c>
      <c r="G64" s="228">
        <v>8.0000376083137498E-4</v>
      </c>
      <c r="H64" s="228">
        <v>1.055374599260833E-3</v>
      </c>
      <c r="I64" s="228">
        <v>8.6863272947273757E-4</v>
      </c>
      <c r="J64" s="228">
        <v>8.7855702853801697E-4</v>
      </c>
      <c r="K64" s="228">
        <v>9.2844017376184584E-4</v>
      </c>
      <c r="L64" s="228">
        <v>1.0078127403853521E-3</v>
      </c>
      <c r="M64" s="228">
        <v>1.1461952725090889E-2</v>
      </c>
      <c r="N64" s="228">
        <v>5.3680686822303203E-2</v>
      </c>
      <c r="O64" s="228">
        <v>1.299608935847564E-2</v>
      </c>
      <c r="P64" s="228">
        <v>2.557408241047963E-3</v>
      </c>
      <c r="Q64" s="228">
        <v>2.195420072584232E-3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221</v>
      </c>
    </row>
    <row r="65" spans="1:105" ht="12" customHeight="1" x14ac:dyDescent="0.25">
      <c r="A65" s="57" t="s">
        <v>222</v>
      </c>
      <c r="B65" s="263">
        <v>22.715809035907871</v>
      </c>
      <c r="C65" s="263">
        <v>23.283330608972442</v>
      </c>
      <c r="D65" s="263">
        <v>22.2540406320492</v>
      </c>
      <c r="E65" s="263">
        <v>21.202460133321001</v>
      </c>
      <c r="F65" s="263">
        <v>22.178752846711731</v>
      </c>
      <c r="G65" s="263">
        <v>22.336485198684709</v>
      </c>
      <c r="H65" s="263">
        <v>21.900177050542709</v>
      </c>
      <c r="I65" s="263">
        <v>21.632984306521362</v>
      </c>
      <c r="J65" s="263">
        <v>21.05821915478522</v>
      </c>
      <c r="K65" s="263">
        <v>18.831704983920339</v>
      </c>
      <c r="L65" s="263">
        <v>20.32852385641235</v>
      </c>
      <c r="M65" s="263">
        <v>7.6811863631865496</v>
      </c>
      <c r="N65" s="263">
        <v>12.617536436632861</v>
      </c>
      <c r="O65" s="263">
        <v>4.3498470044452837</v>
      </c>
      <c r="P65" s="263">
        <v>0.15675668393584469</v>
      </c>
      <c r="Q65" s="263">
        <v>2.145879605042508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223</v>
      </c>
    </row>
    <row r="66" spans="1:105" ht="12" customHeight="1" x14ac:dyDescent="0.25">
      <c r="A66" s="18" t="s">
        <v>30</v>
      </c>
      <c r="B66" s="232">
        <v>6.0005760777341077</v>
      </c>
      <c r="C66" s="232">
        <v>5.9817448111174736</v>
      </c>
      <c r="D66" s="232">
        <v>5.4473630492730312</v>
      </c>
      <c r="E66" s="232">
        <v>3.0204198532593169</v>
      </c>
      <c r="F66" s="232">
        <v>4.2080930283596309</v>
      </c>
      <c r="G66" s="232">
        <v>3.5393446359340319</v>
      </c>
      <c r="H66" s="232">
        <v>3.0164586388850991</v>
      </c>
      <c r="I66" s="232">
        <v>2.414781633935541</v>
      </c>
      <c r="J66" s="232">
        <v>2.9838470053068948</v>
      </c>
      <c r="K66" s="232">
        <v>2.991025680856668</v>
      </c>
      <c r="L66" s="232">
        <v>2.421853630411559</v>
      </c>
      <c r="M66" s="232">
        <v>1.9957239762270631</v>
      </c>
      <c r="N66" s="232">
        <v>4.5505715130952584</v>
      </c>
      <c r="O66" s="232">
        <v>1.530770867665521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224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0.66503168531587276</v>
      </c>
      <c r="K67" s="232">
        <v>0.4409480193759539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16.715232958173772</v>
      </c>
      <c r="C68" s="232">
        <v>17.301585797854969</v>
      </c>
      <c r="D68" s="232">
        <v>16.806677582776171</v>
      </c>
      <c r="E68" s="232">
        <v>18.182040280061681</v>
      </c>
      <c r="F68" s="232">
        <v>17.9706598183521</v>
      </c>
      <c r="G68" s="232">
        <v>18.79714056275068</v>
      </c>
      <c r="H68" s="232">
        <v>18.883718411657611</v>
      </c>
      <c r="I68" s="232">
        <v>19.218202672585821</v>
      </c>
      <c r="J68" s="232">
        <v>17.409340464162451</v>
      </c>
      <c r="K68" s="232">
        <v>15.399731283687711</v>
      </c>
      <c r="L68" s="232">
        <v>17.906670226000799</v>
      </c>
      <c r="M68" s="232">
        <v>5.6854623869594869</v>
      </c>
      <c r="N68" s="232">
        <v>8.066964923537606</v>
      </c>
      <c r="O68" s="232">
        <v>2.819076136779763</v>
      </c>
      <c r="P68" s="232">
        <v>0.15675668393584469</v>
      </c>
      <c r="Q68" s="232">
        <v>2.145879605042508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226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9.087625107434155</v>
      </c>
      <c r="C71" s="263">
        <v>9.5988576825589842</v>
      </c>
      <c r="D71" s="263">
        <v>10.09262481632318</v>
      </c>
      <c r="E71" s="263">
        <v>10.09523965517046</v>
      </c>
      <c r="F71" s="263">
        <v>10.81648602236351</v>
      </c>
      <c r="G71" s="263">
        <v>10.610405750384061</v>
      </c>
      <c r="H71" s="263">
        <v>11.53395939778763</v>
      </c>
      <c r="I71" s="263">
        <v>10.82171581790999</v>
      </c>
      <c r="J71" s="263">
        <v>10.45043708381572</v>
      </c>
      <c r="K71" s="263">
        <v>9.8424321546851612</v>
      </c>
      <c r="L71" s="263">
        <v>10.87035197730016</v>
      </c>
      <c r="M71" s="263">
        <v>11.97449134303155</v>
      </c>
      <c r="N71" s="263">
        <v>26.254053549886979</v>
      </c>
      <c r="O71" s="263">
        <v>8.1001378503571377</v>
      </c>
      <c r="P71" s="263">
        <v>0.64149802229732433</v>
      </c>
      <c r="Q71" s="263">
        <v>3.249991958262807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229</v>
      </c>
    </row>
    <row r="72" spans="1:105" ht="12" customHeight="1" x14ac:dyDescent="0.25">
      <c r="A72" s="57" t="s">
        <v>181</v>
      </c>
      <c r="B72" s="263">
        <v>61.240635787458316</v>
      </c>
      <c r="C72" s="263">
        <v>62.845188197453389</v>
      </c>
      <c r="D72" s="263">
        <v>60.180613134100369</v>
      </c>
      <c r="E72" s="263">
        <v>60.343109806889551</v>
      </c>
      <c r="F72" s="263">
        <v>61.550789320909871</v>
      </c>
      <c r="G72" s="263">
        <v>63.206130868003967</v>
      </c>
      <c r="H72" s="263">
        <v>62.111216394072109</v>
      </c>
      <c r="I72" s="263">
        <v>62.320907584839347</v>
      </c>
      <c r="J72" s="263">
        <v>59.831204907478337</v>
      </c>
      <c r="K72" s="263">
        <v>52.885677537372182</v>
      </c>
      <c r="L72" s="263">
        <v>58.111690253178388</v>
      </c>
      <c r="M72" s="263">
        <v>18.601769323596852</v>
      </c>
      <c r="N72" s="263">
        <v>28.544943865129031</v>
      </c>
      <c r="O72" s="263">
        <v>9.8462249626811342</v>
      </c>
      <c r="P72" s="263">
        <v>0.52965945589055063</v>
      </c>
      <c r="Q72" s="263">
        <v>5.9259381121042116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230</v>
      </c>
    </row>
    <row r="73" spans="1:105" ht="12" customHeight="1" x14ac:dyDescent="0.25">
      <c r="A73" s="60" t="s">
        <v>183</v>
      </c>
      <c r="B73" s="264">
        <v>61.145687251568411</v>
      </c>
      <c r="C73" s="264">
        <v>62.739379231362882</v>
      </c>
      <c r="D73" s="264">
        <v>60.047924085881547</v>
      </c>
      <c r="E73" s="264">
        <v>60.212819141143648</v>
      </c>
      <c r="F73" s="264">
        <v>61.396650001373523</v>
      </c>
      <c r="G73" s="264">
        <v>63.068587675334307</v>
      </c>
      <c r="H73" s="264">
        <v>61.929767757263257</v>
      </c>
      <c r="I73" s="264">
        <v>62.171565138317739</v>
      </c>
      <c r="J73" s="264">
        <v>59.684995068768622</v>
      </c>
      <c r="K73" s="264">
        <v>52.729905611525133</v>
      </c>
      <c r="L73" s="264">
        <v>57.938418840326896</v>
      </c>
      <c r="M73" s="264">
        <v>16.631136622571269</v>
      </c>
      <c r="N73" s="264">
        <v>19.31572093926804</v>
      </c>
      <c r="O73" s="264">
        <v>7.6118309384238412</v>
      </c>
      <c r="P73" s="264">
        <v>8.996890485126699E-2</v>
      </c>
      <c r="Q73" s="264">
        <v>5.5484835289901344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231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232</v>
      </c>
    </row>
    <row r="75" spans="1:105" ht="12" customHeight="1" x14ac:dyDescent="0.25">
      <c r="A75" s="59" t="s">
        <v>160</v>
      </c>
      <c r="B75" s="232">
        <v>0.80019810745620978</v>
      </c>
      <c r="C75" s="232">
        <v>0</v>
      </c>
      <c r="D75" s="232">
        <v>0</v>
      </c>
      <c r="E75" s="232">
        <v>0</v>
      </c>
      <c r="F75" s="232">
        <v>0</v>
      </c>
      <c r="G75" s="232">
        <v>0.79280545333495134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233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2.196060395923539</v>
      </c>
      <c r="K76" s="232">
        <v>1.4678125222057949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60.3454891441122</v>
      </c>
      <c r="C77" s="232">
        <v>62.739379231362882</v>
      </c>
      <c r="D77" s="232">
        <v>60.047924085881547</v>
      </c>
      <c r="E77" s="232">
        <v>60.212819141143648</v>
      </c>
      <c r="F77" s="232">
        <v>61.396650001373523</v>
      </c>
      <c r="G77" s="232">
        <v>62.275782221999357</v>
      </c>
      <c r="H77" s="232">
        <v>61.929767757263257</v>
      </c>
      <c r="I77" s="232">
        <v>62.171565138317739</v>
      </c>
      <c r="J77" s="232">
        <v>57.488934672845083</v>
      </c>
      <c r="K77" s="232">
        <v>51.262093089319343</v>
      </c>
      <c r="L77" s="232">
        <v>57.938418840326896</v>
      </c>
      <c r="M77" s="232">
        <v>16.631136622571269</v>
      </c>
      <c r="N77" s="232">
        <v>19.31572093926804</v>
      </c>
      <c r="O77" s="232">
        <v>7.6118309384238412</v>
      </c>
      <c r="P77" s="232">
        <v>8.996890485126699E-2</v>
      </c>
      <c r="Q77" s="232">
        <v>5.5484835289901344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235</v>
      </c>
    </row>
    <row r="78" spans="1:105" ht="12" customHeight="1" x14ac:dyDescent="0.25">
      <c r="A78" s="60" t="s">
        <v>189</v>
      </c>
      <c r="B78" s="264">
        <v>9.4948535889909036E-2</v>
      </c>
      <c r="C78" s="264">
        <v>0.1058089660905147</v>
      </c>
      <c r="D78" s="264">
        <v>0.13268904821882249</v>
      </c>
      <c r="E78" s="264">
        <v>0.13029066574590559</v>
      </c>
      <c r="F78" s="264">
        <v>0.15413931953635049</v>
      </c>
      <c r="G78" s="264">
        <v>0.137543192669664</v>
      </c>
      <c r="H78" s="264">
        <v>0.1814486368088449</v>
      </c>
      <c r="I78" s="264">
        <v>0.149342446521608</v>
      </c>
      <c r="J78" s="264">
        <v>0.14620983870971269</v>
      </c>
      <c r="K78" s="264">
        <v>0.15577192584704769</v>
      </c>
      <c r="L78" s="264">
        <v>0.17327141285149841</v>
      </c>
      <c r="M78" s="264">
        <v>1.970632701025584</v>
      </c>
      <c r="N78" s="264">
        <v>9.2292229258609932</v>
      </c>
      <c r="O78" s="264">
        <v>2.2343940242572931</v>
      </c>
      <c r="P78" s="264">
        <v>0.43969055103928362</v>
      </c>
      <c r="Q78" s="264">
        <v>0.37745458311407731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42.547744958463483</v>
      </c>
      <c r="C79" s="263">
        <f t="shared" si="1"/>
        <v>42.419601927357419</v>
      </c>
      <c r="D79" s="263">
        <f t="shared" si="1"/>
        <v>39.005679387484165</v>
      </c>
      <c r="E79" s="263">
        <f t="shared" si="1"/>
        <v>37.384790302207733</v>
      </c>
      <c r="F79" s="263">
        <f t="shared" si="1"/>
        <v>37.074959467320092</v>
      </c>
      <c r="G79" s="263">
        <f t="shared" si="1"/>
        <v>32.989476620015878</v>
      </c>
      <c r="H79" s="263">
        <f t="shared" si="1"/>
        <v>38.107857919289017</v>
      </c>
      <c r="I79" s="263">
        <f t="shared" si="1"/>
        <v>38.138822834290394</v>
      </c>
      <c r="J79" s="263">
        <f t="shared" si="1"/>
        <v>33.624748598451887</v>
      </c>
      <c r="K79" s="263">
        <f t="shared" si="1"/>
        <v>30.433260931563122</v>
      </c>
      <c r="L79" s="263">
        <f t="shared" si="1"/>
        <v>38.662290777723975</v>
      </c>
      <c r="M79" s="263">
        <f t="shared" si="1"/>
        <v>6.7438433592825193</v>
      </c>
      <c r="N79" s="263">
        <f t="shared" si="1"/>
        <v>10.577550578396776</v>
      </c>
      <c r="O79" s="263">
        <f t="shared" si="1"/>
        <v>3.6928597110988894</v>
      </c>
      <c r="P79" s="263">
        <f t="shared" si="1"/>
        <v>0.18695934550465326</v>
      </c>
      <c r="Q79" s="263">
        <f t="shared" si="1"/>
        <v>2.0883105050435891</v>
      </c>
      <c r="R79" s="263">
        <f t="shared" si="1"/>
        <v>0</v>
      </c>
      <c r="S79" s="263">
        <f t="shared" si="1"/>
        <v>0</v>
      </c>
      <c r="T79" s="263">
        <f t="shared" si="1"/>
        <v>0</v>
      </c>
      <c r="U79" s="263">
        <f t="shared" si="1"/>
        <v>0</v>
      </c>
      <c r="V79" s="263">
        <f t="shared" si="1"/>
        <v>0</v>
      </c>
      <c r="W79" s="263">
        <f t="shared" si="1"/>
        <v>0</v>
      </c>
      <c r="DA79" s="70"/>
    </row>
    <row r="80" spans="1:105" ht="12" customHeight="1" x14ac:dyDescent="0.25">
      <c r="A80" s="60" t="s">
        <v>192</v>
      </c>
      <c r="B80" s="264">
        <v>15.20799782126009</v>
      </c>
      <c r="C80" s="264">
        <v>15.60437678510683</v>
      </c>
      <c r="D80" s="264">
        <v>14.934964994540209</v>
      </c>
      <c r="E80" s="264">
        <v>14.97597726791356</v>
      </c>
      <c r="F80" s="264">
        <v>15.27041662990886</v>
      </c>
      <c r="G80" s="264">
        <v>15.68625666124691</v>
      </c>
      <c r="H80" s="264">
        <v>15.40301230483667</v>
      </c>
      <c r="I80" s="264">
        <v>15.46315152657988</v>
      </c>
      <c r="J80" s="264">
        <v>14.77171444664236</v>
      </c>
      <c r="K80" s="264">
        <v>13.065148589122289</v>
      </c>
      <c r="L80" s="264">
        <v>14.410294283974119</v>
      </c>
      <c r="M80" s="264">
        <v>4.1364534587785666</v>
      </c>
      <c r="N80" s="264">
        <v>4.8041563545092263</v>
      </c>
      <c r="O80" s="264">
        <v>1.8931949828461629</v>
      </c>
      <c r="P80" s="264">
        <v>2.237683425373764E-2</v>
      </c>
      <c r="Q80" s="264">
        <v>1.3800045303769981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237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238</v>
      </c>
    </row>
    <row r="82" spans="1:105" ht="12" customHeight="1" x14ac:dyDescent="0.25">
      <c r="A82" s="59" t="s">
        <v>160</v>
      </c>
      <c r="B82" s="232">
        <v>0.19902321196755099</v>
      </c>
      <c r="C82" s="232">
        <v>0</v>
      </c>
      <c r="D82" s="232">
        <v>0</v>
      </c>
      <c r="E82" s="232">
        <v>0</v>
      </c>
      <c r="F82" s="232">
        <v>0</v>
      </c>
      <c r="G82" s="232">
        <v>0.19718453007806841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239</v>
      </c>
    </row>
    <row r="83" spans="1:105" ht="12" customHeight="1" x14ac:dyDescent="0.25">
      <c r="A83" s="59" t="s">
        <v>162</v>
      </c>
      <c r="B83" s="232">
        <v>15.00897460929254</v>
      </c>
      <c r="C83" s="232">
        <v>15.60437678510683</v>
      </c>
      <c r="D83" s="232">
        <v>14.934964994540209</v>
      </c>
      <c r="E83" s="232">
        <v>14.97597726791356</v>
      </c>
      <c r="F83" s="232">
        <v>15.27041662990886</v>
      </c>
      <c r="G83" s="232">
        <v>15.48907213116884</v>
      </c>
      <c r="H83" s="232">
        <v>15.40301230483667</v>
      </c>
      <c r="I83" s="232">
        <v>15.46315152657988</v>
      </c>
      <c r="J83" s="232">
        <v>14.77171444664236</v>
      </c>
      <c r="K83" s="232">
        <v>13.065148589122289</v>
      </c>
      <c r="L83" s="232">
        <v>14.410294283974119</v>
      </c>
      <c r="M83" s="232">
        <v>4.1364534587785666</v>
      </c>
      <c r="N83" s="232">
        <v>4.8041563545092263</v>
      </c>
      <c r="O83" s="232">
        <v>1.8931949828461629</v>
      </c>
      <c r="P83" s="232">
        <v>2.237683425373764E-2</v>
      </c>
      <c r="Q83" s="232">
        <v>1.3800045303769981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240</v>
      </c>
    </row>
    <row r="84" spans="1:105" ht="12" customHeight="1" x14ac:dyDescent="0.25">
      <c r="A84" s="60" t="s">
        <v>197</v>
      </c>
      <c r="B84" s="264">
        <v>27.316131781945309</v>
      </c>
      <c r="C84" s="264">
        <v>26.788908608769599</v>
      </c>
      <c r="D84" s="264">
        <v>24.037712314679389</v>
      </c>
      <c r="E84" s="264">
        <v>22.37640747554001</v>
      </c>
      <c r="F84" s="264">
        <v>21.766205702920701</v>
      </c>
      <c r="G84" s="264">
        <v>17.269010570200919</v>
      </c>
      <c r="H84" s="264">
        <v>22.659716176918899</v>
      </c>
      <c r="I84" s="264">
        <v>22.638527239119409</v>
      </c>
      <c r="J84" s="264">
        <v>18.81546570495971</v>
      </c>
      <c r="K84" s="264">
        <v>17.32841081574626</v>
      </c>
      <c r="L84" s="264">
        <v>24.208900874294461</v>
      </c>
      <c r="M84" s="264">
        <v>2.1172592114759672</v>
      </c>
      <c r="N84" s="264">
        <v>3.477925672345227</v>
      </c>
      <c r="O84" s="264">
        <v>1.243932002362564</v>
      </c>
      <c r="P84" s="264">
        <v>5.5223810044027821E-2</v>
      </c>
      <c r="Q84" s="264">
        <v>0.61442644308153582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241</v>
      </c>
    </row>
    <row r="85" spans="1:105" ht="12" customHeight="1" x14ac:dyDescent="0.25">
      <c r="A85" s="64" t="s">
        <v>30</v>
      </c>
      <c r="B85" s="231">
        <v>0.29779021630470842</v>
      </c>
      <c r="C85" s="231">
        <v>0.31662148291953401</v>
      </c>
      <c r="D85" s="231">
        <v>0.31145036428430839</v>
      </c>
      <c r="E85" s="231">
        <v>0.17889227054205251</v>
      </c>
      <c r="F85" s="231">
        <v>0.27101273258024028</v>
      </c>
      <c r="G85" s="231">
        <v>0.29986430643432471</v>
      </c>
      <c r="H85" s="231">
        <v>0.18285348491731901</v>
      </c>
      <c r="I85" s="231">
        <v>0.1447196558194202</v>
      </c>
      <c r="J85" s="231">
        <v>0.21546511849347361</v>
      </c>
      <c r="K85" s="231">
        <v>0.20828644294475129</v>
      </c>
      <c r="L85" s="231">
        <v>0.1239761202232868</v>
      </c>
      <c r="M85" s="231">
        <v>0.55010577434776009</v>
      </c>
      <c r="N85" s="231">
        <v>1.254329604572187</v>
      </c>
      <c r="O85" s="231">
        <v>0.40413884841383901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244</v>
      </c>
    </row>
    <row r="88" spans="1:105" ht="12" customHeight="1" x14ac:dyDescent="0.25">
      <c r="A88" s="64" t="s">
        <v>160</v>
      </c>
      <c r="B88" s="231">
        <v>1.0999745083043329E-2</v>
      </c>
      <c r="C88" s="231">
        <v>0</v>
      </c>
      <c r="D88" s="231">
        <v>0</v>
      </c>
      <c r="E88" s="231">
        <v>0</v>
      </c>
      <c r="F88" s="231">
        <v>0</v>
      </c>
      <c r="G88" s="231">
        <v>2.0274079593029359E-2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245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4.8022278160927752E-2</v>
      </c>
      <c r="K89" s="231">
        <v>3.0706354367724981E-2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26.177815992751071</v>
      </c>
      <c r="C90" s="231">
        <v>25.460963026326329</v>
      </c>
      <c r="D90" s="231">
        <v>22.66981943224534</v>
      </c>
      <c r="E90" s="231">
        <v>21.025107480427899</v>
      </c>
      <c r="F90" s="231">
        <v>20.33783318983674</v>
      </c>
      <c r="G90" s="231">
        <v>15.26079105750523</v>
      </c>
      <c r="H90" s="231">
        <v>21.236629406490419</v>
      </c>
      <c r="I90" s="231">
        <v>21.24651762660411</v>
      </c>
      <c r="J90" s="231">
        <v>17.19931212368142</v>
      </c>
      <c r="K90" s="231">
        <v>16.017024935380871</v>
      </c>
      <c r="L90" s="231">
        <v>23.168271710773851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0.82952582780648199</v>
      </c>
      <c r="C91" s="231">
        <v>0.91579529470984056</v>
      </c>
      <c r="D91" s="231">
        <v>0.96091371333568676</v>
      </c>
      <c r="E91" s="231">
        <v>1.076878919755941</v>
      </c>
      <c r="F91" s="231">
        <v>1.157359780503717</v>
      </c>
      <c r="G91" s="231">
        <v>1.5925523218538591</v>
      </c>
      <c r="H91" s="231">
        <v>1.1447044806969959</v>
      </c>
      <c r="I91" s="231">
        <v>1.151761151881745</v>
      </c>
      <c r="J91" s="231">
        <v>1.257137379809518</v>
      </c>
      <c r="K91" s="231">
        <v>1.072393083052914</v>
      </c>
      <c r="L91" s="231">
        <v>0.916653043297323</v>
      </c>
      <c r="M91" s="231">
        <v>1.567153437128207</v>
      </c>
      <c r="N91" s="231">
        <v>2.2235960677730402</v>
      </c>
      <c r="O91" s="231">
        <v>0.74426434914232287</v>
      </c>
      <c r="P91" s="231">
        <v>3.1320112786443068E-2</v>
      </c>
      <c r="Q91" s="231">
        <v>0.56661904841511246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248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9.5528804813899318E-2</v>
      </c>
      <c r="D94" s="231">
        <v>9.5528804814051155E-2</v>
      </c>
      <c r="E94" s="231">
        <v>9.5528804814108331E-2</v>
      </c>
      <c r="F94" s="231">
        <v>0</v>
      </c>
      <c r="G94" s="231">
        <v>9.552880481447977E-2</v>
      </c>
      <c r="H94" s="231">
        <v>9.552880481415997E-2</v>
      </c>
      <c r="I94" s="231">
        <v>9.5528804814130328E-2</v>
      </c>
      <c r="J94" s="231">
        <v>9.552880481437627E-2</v>
      </c>
      <c r="K94" s="231">
        <v>0</v>
      </c>
      <c r="L94" s="231">
        <v>0</v>
      </c>
      <c r="M94" s="231">
        <v>0</v>
      </c>
      <c r="N94" s="231">
        <v>0</v>
      </c>
      <c r="O94" s="231">
        <v>9.5528804806402162E-2</v>
      </c>
      <c r="P94" s="231">
        <v>2.390369725758475E-2</v>
      </c>
      <c r="Q94" s="231">
        <v>4.7807394666423378E-2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251</v>
      </c>
    </row>
    <row r="95" spans="1:105" ht="12" customHeight="1" x14ac:dyDescent="0.25">
      <c r="A95" s="61" t="s">
        <v>209</v>
      </c>
      <c r="B95" s="265">
        <v>2.3615355258085408E-2</v>
      </c>
      <c r="C95" s="265">
        <v>2.6316533480994681E-2</v>
      </c>
      <c r="D95" s="265">
        <v>3.3002078264565853E-2</v>
      </c>
      <c r="E95" s="265">
        <v>3.2405558754161103E-2</v>
      </c>
      <c r="F95" s="265">
        <v>3.833713449053109E-2</v>
      </c>
      <c r="G95" s="265">
        <v>3.4209388568050683E-2</v>
      </c>
      <c r="H95" s="265">
        <v>4.512943753344998E-2</v>
      </c>
      <c r="I95" s="265">
        <v>3.714406859110099E-2</v>
      </c>
      <c r="J95" s="265">
        <v>3.7568446849819227E-2</v>
      </c>
      <c r="K95" s="265">
        <v>3.9701526694575322E-2</v>
      </c>
      <c r="L95" s="265">
        <v>4.309561945539591E-2</v>
      </c>
      <c r="M95" s="265">
        <v>0.49013068902798579</v>
      </c>
      <c r="N95" s="265">
        <v>2.295468551542323</v>
      </c>
      <c r="O95" s="265">
        <v>0.55573272589016254</v>
      </c>
      <c r="P95" s="265">
        <v>0.1093587012068878</v>
      </c>
      <c r="Q95" s="265">
        <v>9.3879531585055215E-2</v>
      </c>
      <c r="R95" s="265">
        <v>0</v>
      </c>
      <c r="S95" s="265">
        <v>0</v>
      </c>
      <c r="T95" s="265">
        <v>0</v>
      </c>
      <c r="U95" s="265">
        <v>0</v>
      </c>
      <c r="V95" s="265">
        <v>0</v>
      </c>
      <c r="W95" s="265">
        <v>0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1.0000000000000002</v>
      </c>
      <c r="C117" s="234">
        <f t="shared" si="17"/>
        <v>1.0000000000000002</v>
      </c>
      <c r="D117" s="234">
        <f t="shared" si="17"/>
        <v>1.0000000000000002</v>
      </c>
      <c r="E117" s="234">
        <f t="shared" si="17"/>
        <v>1.0000000000000002</v>
      </c>
      <c r="F117" s="234">
        <f t="shared" si="17"/>
        <v>1</v>
      </c>
      <c r="G117" s="234">
        <f t="shared" si="17"/>
        <v>1.0000000000000002</v>
      </c>
      <c r="H117" s="234">
        <f t="shared" si="17"/>
        <v>0.99999999999999989</v>
      </c>
      <c r="I117" s="234">
        <f t="shared" si="17"/>
        <v>0.99999999999999989</v>
      </c>
      <c r="J117" s="234">
        <f t="shared" si="17"/>
        <v>1.0000000000000004</v>
      </c>
      <c r="K117" s="234">
        <f t="shared" si="17"/>
        <v>1.0000000000000002</v>
      </c>
      <c r="L117" s="234">
        <f t="shared" si="17"/>
        <v>0.99999999999999978</v>
      </c>
      <c r="M117" s="234">
        <f t="shared" si="17"/>
        <v>0.99999999999999989</v>
      </c>
      <c r="N117" s="234">
        <f t="shared" si="17"/>
        <v>0.99999999999999989</v>
      </c>
      <c r="O117" s="234">
        <f t="shared" si="17"/>
        <v>1.0000000000000002</v>
      </c>
      <c r="P117" s="234">
        <f t="shared" si="17"/>
        <v>0.99999999999999989</v>
      </c>
      <c r="Q117" s="234">
        <f t="shared" si="17"/>
        <v>0.99999999999999967</v>
      </c>
      <c r="R117" s="234">
        <f t="shared" si="17"/>
        <v>0</v>
      </c>
      <c r="S117" s="234">
        <f t="shared" si="17"/>
        <v>0</v>
      </c>
      <c r="T117" s="234">
        <f t="shared" si="17"/>
        <v>0</v>
      </c>
      <c r="U117" s="234">
        <f t="shared" si="17"/>
        <v>0</v>
      </c>
      <c r="V117" s="234">
        <f t="shared" si="17"/>
        <v>0</v>
      </c>
      <c r="W117" s="234">
        <f t="shared" si="17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4.8237629811614252E-4</v>
      </c>
      <c r="C118" s="268">
        <f t="shared" si="18"/>
        <v>4.9989646414730067E-4</v>
      </c>
      <c r="D118" s="268">
        <f t="shared" si="18"/>
        <v>5.5143841052915799E-4</v>
      </c>
      <c r="E118" s="268">
        <f t="shared" si="18"/>
        <v>5.6214122391345261E-4</v>
      </c>
      <c r="F118" s="268">
        <f t="shared" si="18"/>
        <v>5.9008147080848205E-4</v>
      </c>
      <c r="G118" s="268">
        <f t="shared" si="18"/>
        <v>5.8987597581504011E-4</v>
      </c>
      <c r="H118" s="268">
        <f t="shared" si="18"/>
        <v>6.1928672571531936E-4</v>
      </c>
      <c r="I118" s="268">
        <f t="shared" si="18"/>
        <v>5.8468351211950285E-4</v>
      </c>
      <c r="J118" s="268">
        <f t="shared" si="18"/>
        <v>6.0032027222387473E-4</v>
      </c>
      <c r="K118" s="268">
        <f t="shared" si="18"/>
        <v>6.3050348076807209E-4</v>
      </c>
      <c r="L118" s="268">
        <f t="shared" si="18"/>
        <v>6.0972251597951512E-4</v>
      </c>
      <c r="M118" s="268">
        <f t="shared" si="18"/>
        <v>1.8604460917653238E-3</v>
      </c>
      <c r="N118" s="268">
        <f t="shared" si="18"/>
        <v>2.3303907000235186E-3</v>
      </c>
      <c r="O118" s="268">
        <f t="shared" si="18"/>
        <v>2.1652983241471952E-3</v>
      </c>
      <c r="P118" s="268">
        <f t="shared" si="18"/>
        <v>2.8959211498951073E-3</v>
      </c>
      <c r="Q118" s="268">
        <f t="shared" si="18"/>
        <v>1.700035212453165E-3</v>
      </c>
      <c r="R118" s="268">
        <f t="shared" si="18"/>
        <v>0</v>
      </c>
      <c r="S118" s="268">
        <f t="shared" si="18"/>
        <v>0</v>
      </c>
      <c r="T118" s="268">
        <f t="shared" si="18"/>
        <v>0</v>
      </c>
      <c r="U118" s="268">
        <f t="shared" si="18"/>
        <v>0</v>
      </c>
      <c r="V118" s="268">
        <f t="shared" si="18"/>
        <v>0</v>
      </c>
      <c r="W118" s="268">
        <f t="shared" si="18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3.5642497021345991E-4</v>
      </c>
      <c r="C119" s="269">
        <f t="shared" si="19"/>
        <v>3.6937051641914632E-4</v>
      </c>
      <c r="D119" s="269">
        <f t="shared" si="19"/>
        <v>4.0745455325023048E-4</v>
      </c>
      <c r="E119" s="269">
        <f t="shared" si="19"/>
        <v>4.1536279823779608E-4</v>
      </c>
      <c r="F119" s="269">
        <f t="shared" si="19"/>
        <v>4.3600768005767318E-4</v>
      </c>
      <c r="G119" s="269">
        <f t="shared" si="19"/>
        <v>4.3585584103240905E-4</v>
      </c>
      <c r="H119" s="269">
        <f t="shared" si="19"/>
        <v>4.5758726875408899E-4</v>
      </c>
      <c r="I119" s="269">
        <f t="shared" si="19"/>
        <v>4.3201916057102611E-4</v>
      </c>
      <c r="J119" s="269">
        <f t="shared" si="19"/>
        <v>4.4357306936837335E-4</v>
      </c>
      <c r="K119" s="269">
        <f t="shared" si="19"/>
        <v>4.6587526217578584E-4</v>
      </c>
      <c r="L119" s="269">
        <f t="shared" si="19"/>
        <v>4.5052033121277025E-4</v>
      </c>
      <c r="M119" s="269">
        <f t="shared" si="19"/>
        <v>1.3746725231544147E-3</v>
      </c>
      <c r="N119" s="269">
        <f t="shared" si="19"/>
        <v>1.7219117918634123E-3</v>
      </c>
      <c r="O119" s="269">
        <f t="shared" si="19"/>
        <v>1.5999260197929531E-3</v>
      </c>
      <c r="P119" s="269">
        <f t="shared" si="19"/>
        <v>2.1397788689513364E-3</v>
      </c>
      <c r="Q119" s="269">
        <f t="shared" si="19"/>
        <v>1.2561458809789202E-3</v>
      </c>
      <c r="R119" s="269">
        <f t="shared" si="19"/>
        <v>0</v>
      </c>
      <c r="S119" s="269">
        <f t="shared" si="19"/>
        <v>0</v>
      </c>
      <c r="T119" s="269">
        <f t="shared" si="19"/>
        <v>0</v>
      </c>
      <c r="U119" s="269">
        <f t="shared" si="19"/>
        <v>0</v>
      </c>
      <c r="V119" s="269">
        <f t="shared" si="19"/>
        <v>0</v>
      </c>
      <c r="W119" s="269">
        <f t="shared" si="19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8.9106242553364957E-3</v>
      </c>
      <c r="C120" s="269">
        <f t="shared" si="20"/>
        <v>9.2342629104786578E-3</v>
      </c>
      <c r="D120" s="269">
        <f t="shared" si="20"/>
        <v>1.0186363831255763E-2</v>
      </c>
      <c r="E120" s="269">
        <f t="shared" si="20"/>
        <v>1.0384069955944895E-2</v>
      </c>
      <c r="F120" s="269">
        <f t="shared" si="20"/>
        <v>1.0900192001441834E-2</v>
      </c>
      <c r="G120" s="269">
        <f t="shared" si="20"/>
        <v>1.0896396025810232E-2</v>
      </c>
      <c r="H120" s="269">
        <f t="shared" si="20"/>
        <v>1.1439681718852226E-2</v>
      </c>
      <c r="I120" s="269">
        <f t="shared" si="20"/>
        <v>1.0800479014275652E-2</v>
      </c>
      <c r="J120" s="269">
        <f t="shared" si="20"/>
        <v>1.1089326734209327E-2</v>
      </c>
      <c r="K120" s="269">
        <f t="shared" si="20"/>
        <v>1.164688155439465E-2</v>
      </c>
      <c r="L120" s="269">
        <f t="shared" si="20"/>
        <v>1.1263008280319257E-2</v>
      </c>
      <c r="M120" s="269">
        <f t="shared" si="20"/>
        <v>3.4366813078860366E-2</v>
      </c>
      <c r="N120" s="269">
        <f t="shared" si="20"/>
        <v>4.3047794796585305E-2</v>
      </c>
      <c r="O120" s="269">
        <f t="shared" si="20"/>
        <v>3.9998150494823831E-2</v>
      </c>
      <c r="P120" s="269">
        <f t="shared" si="20"/>
        <v>5.3494471723783417E-2</v>
      </c>
      <c r="Q120" s="269">
        <f t="shared" si="20"/>
        <v>3.1403647024473021E-2</v>
      </c>
      <c r="R120" s="269">
        <f t="shared" si="20"/>
        <v>0</v>
      </c>
      <c r="S120" s="269">
        <f t="shared" si="20"/>
        <v>0</v>
      </c>
      <c r="T120" s="269">
        <f t="shared" si="20"/>
        <v>0</v>
      </c>
      <c r="U120" s="269">
        <f t="shared" si="20"/>
        <v>0</v>
      </c>
      <c r="V120" s="269">
        <f t="shared" si="20"/>
        <v>0</v>
      </c>
      <c r="W120" s="269">
        <f t="shared" si="20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2.2276560638341249E-4</v>
      </c>
      <c r="C121" s="269">
        <f t="shared" si="21"/>
        <v>2.3085657276196645E-4</v>
      </c>
      <c r="D121" s="269">
        <f t="shared" si="21"/>
        <v>2.5465909578139417E-4</v>
      </c>
      <c r="E121" s="269">
        <f t="shared" si="21"/>
        <v>2.5960174889862268E-4</v>
      </c>
      <c r="F121" s="269">
        <f t="shared" si="21"/>
        <v>2.7250480003604584E-4</v>
      </c>
      <c r="G121" s="269">
        <f t="shared" si="21"/>
        <v>2.7240990064525568E-4</v>
      </c>
      <c r="H121" s="269">
        <f t="shared" si="21"/>
        <v>2.8599204297130571E-4</v>
      </c>
      <c r="I121" s="269">
        <f t="shared" si="21"/>
        <v>2.7001197535689146E-4</v>
      </c>
      <c r="J121" s="269">
        <f t="shared" si="21"/>
        <v>2.7723316835523334E-4</v>
      </c>
      <c r="K121" s="269">
        <f t="shared" si="21"/>
        <v>2.9117203885986619E-4</v>
      </c>
      <c r="L121" s="269">
        <f t="shared" si="21"/>
        <v>2.815752070079815E-4</v>
      </c>
      <c r="M121" s="269">
        <f t="shared" si="21"/>
        <v>8.5917032697150914E-4</v>
      </c>
      <c r="N121" s="269">
        <f t="shared" si="21"/>
        <v>1.0761948699146331E-3</v>
      </c>
      <c r="O121" s="269">
        <f t="shared" si="21"/>
        <v>9.9995376237059616E-4</v>
      </c>
      <c r="P121" s="269">
        <f t="shared" si="21"/>
        <v>1.3373617930945857E-3</v>
      </c>
      <c r="Q121" s="269">
        <f t="shared" si="21"/>
        <v>7.8509117561182578E-4</v>
      </c>
      <c r="R121" s="269">
        <f t="shared" si="21"/>
        <v>0</v>
      </c>
      <c r="S121" s="269">
        <f t="shared" si="21"/>
        <v>0</v>
      </c>
      <c r="T121" s="269">
        <f t="shared" si="21"/>
        <v>0</v>
      </c>
      <c r="U121" s="269">
        <f t="shared" si="21"/>
        <v>0</v>
      </c>
      <c r="V121" s="269">
        <f t="shared" si="21"/>
        <v>0</v>
      </c>
      <c r="W121" s="269">
        <f t="shared" si="21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2.5939831164671118E-3</v>
      </c>
      <c r="C122" s="270">
        <f t="shared" si="22"/>
        <v>2.6117069218814311E-3</v>
      </c>
      <c r="D122" s="270">
        <f t="shared" si="22"/>
        <v>2.6238644136144557E-3</v>
      </c>
      <c r="E122" s="270">
        <f t="shared" si="22"/>
        <v>2.6813183863757268E-3</v>
      </c>
      <c r="F122" s="270">
        <f t="shared" si="22"/>
        <v>2.6794848600592016E-3</v>
      </c>
      <c r="G122" s="270">
        <f t="shared" si="22"/>
        <v>2.8040116876438333E-3</v>
      </c>
      <c r="H122" s="270">
        <f t="shared" si="22"/>
        <v>2.661186331491411E-3</v>
      </c>
      <c r="I122" s="270">
        <f t="shared" si="22"/>
        <v>2.6868931002987915E-3</v>
      </c>
      <c r="J122" s="270">
        <f t="shared" si="22"/>
        <v>2.7294068007732695E-3</v>
      </c>
      <c r="K122" s="270">
        <f t="shared" si="22"/>
        <v>2.6934120732745848E-3</v>
      </c>
      <c r="L122" s="270">
        <f t="shared" si="22"/>
        <v>2.6010220313156533E-3</v>
      </c>
      <c r="M122" s="270">
        <f t="shared" si="22"/>
        <v>2.3062488516630598E-3</v>
      </c>
      <c r="N122" s="270">
        <f t="shared" si="22"/>
        <v>2.0218710864019843E-3</v>
      </c>
      <c r="O122" s="270">
        <f t="shared" si="22"/>
        <v>2.1003273162520457E-3</v>
      </c>
      <c r="P122" s="270">
        <f t="shared" si="22"/>
        <v>1.908007324964738E-3</v>
      </c>
      <c r="Q122" s="270">
        <f t="shared" si="22"/>
        <v>2.4735724706274739E-3</v>
      </c>
      <c r="R122" s="270">
        <f t="shared" si="22"/>
        <v>0</v>
      </c>
      <c r="S122" s="270">
        <f t="shared" si="22"/>
        <v>0</v>
      </c>
      <c r="T122" s="270">
        <f t="shared" si="22"/>
        <v>0</v>
      </c>
      <c r="U122" s="270">
        <f t="shared" si="22"/>
        <v>0</v>
      </c>
      <c r="V122" s="270">
        <f t="shared" si="22"/>
        <v>0</v>
      </c>
      <c r="W122" s="270">
        <f t="shared" si="22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0.1654256065510345</v>
      </c>
      <c r="C123" s="271">
        <f t="shared" si="23"/>
        <v>0.16635834312146031</v>
      </c>
      <c r="D123" s="271">
        <f t="shared" si="23"/>
        <v>0.16681716273993599</v>
      </c>
      <c r="E123" s="271">
        <f t="shared" si="23"/>
        <v>0.16197725171333058</v>
      </c>
      <c r="F123" s="271">
        <f t="shared" si="23"/>
        <v>0.16599762503274568</v>
      </c>
      <c r="G123" s="271">
        <f t="shared" si="23"/>
        <v>0.17036584073860536</v>
      </c>
      <c r="H123" s="271">
        <f t="shared" si="23"/>
        <v>0.16132435886334737</v>
      </c>
      <c r="I123" s="271">
        <f t="shared" si="23"/>
        <v>0.16035412131158455</v>
      </c>
      <c r="J123" s="271">
        <f t="shared" si="23"/>
        <v>0.16596219286712038</v>
      </c>
      <c r="K123" s="271">
        <f t="shared" si="23"/>
        <v>0.16550597219887495</v>
      </c>
      <c r="L123" s="271">
        <f t="shared" si="23"/>
        <v>0.15643482450602336</v>
      </c>
      <c r="M123" s="271">
        <f t="shared" si="23"/>
        <v>0.16372963263709395</v>
      </c>
      <c r="N123" s="271">
        <f t="shared" si="23"/>
        <v>0.1536547210011614</v>
      </c>
      <c r="O123" s="271">
        <f t="shared" si="23"/>
        <v>0.15952849972470046</v>
      </c>
      <c r="P123" s="271">
        <f t="shared" si="23"/>
        <v>9.7085964116193066E-2</v>
      </c>
      <c r="Q123" s="271">
        <f t="shared" si="23"/>
        <v>0.1539997272957766</v>
      </c>
      <c r="R123" s="271">
        <f t="shared" si="23"/>
        <v>0</v>
      </c>
      <c r="S123" s="271">
        <f t="shared" si="23"/>
        <v>0</v>
      </c>
      <c r="T123" s="271">
        <f t="shared" si="23"/>
        <v>0</v>
      </c>
      <c r="U123" s="271">
        <f t="shared" si="23"/>
        <v>0</v>
      </c>
      <c r="V123" s="271">
        <f t="shared" si="23"/>
        <v>0</v>
      </c>
      <c r="W123" s="271">
        <f t="shared" si="23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6.6179720613486939E-2</v>
      </c>
      <c r="C124" s="271">
        <f t="shared" si="24"/>
        <v>6.8583403583757557E-2</v>
      </c>
      <c r="D124" s="271">
        <f t="shared" si="24"/>
        <v>7.5654712072064229E-2</v>
      </c>
      <c r="E124" s="271">
        <f t="shared" si="24"/>
        <v>7.7123086870571386E-2</v>
      </c>
      <c r="F124" s="271">
        <f t="shared" si="24"/>
        <v>8.0956355090022053E-2</v>
      </c>
      <c r="G124" s="271">
        <f t="shared" si="24"/>
        <v>8.0928162159924683E-2</v>
      </c>
      <c r="H124" s="271">
        <f t="shared" si="24"/>
        <v>8.4963176357419415E-2</v>
      </c>
      <c r="I124" s="271">
        <f t="shared" si="24"/>
        <v>8.0215780979488616E-2</v>
      </c>
      <c r="J124" s="271">
        <f t="shared" si="24"/>
        <v>8.2361069666036596E-2</v>
      </c>
      <c r="K124" s="271">
        <f t="shared" si="24"/>
        <v>8.650206149435534E-2</v>
      </c>
      <c r="L124" s="271">
        <f t="shared" si="24"/>
        <v>8.3651012532877794E-2</v>
      </c>
      <c r="M124" s="271">
        <f t="shared" si="24"/>
        <v>0.25524430418809274</v>
      </c>
      <c r="N124" s="271">
        <f t="shared" si="24"/>
        <v>0.31971845642111507</v>
      </c>
      <c r="O124" s="271">
        <f t="shared" si="24"/>
        <v>0.29706857218430449</v>
      </c>
      <c r="P124" s="271">
        <f t="shared" si="24"/>
        <v>0.39730652888049212</v>
      </c>
      <c r="Q124" s="271">
        <f t="shared" si="24"/>
        <v>0.23323669888554854</v>
      </c>
      <c r="R124" s="271">
        <f t="shared" si="24"/>
        <v>0</v>
      </c>
      <c r="S124" s="271">
        <f t="shared" si="24"/>
        <v>0</v>
      </c>
      <c r="T124" s="271">
        <f t="shared" si="24"/>
        <v>0</v>
      </c>
      <c r="U124" s="271">
        <f t="shared" si="24"/>
        <v>0</v>
      </c>
      <c r="V124" s="271">
        <f t="shared" si="24"/>
        <v>0</v>
      </c>
      <c r="W124" s="271">
        <f t="shared" si="24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0.44597880289877118</v>
      </c>
      <c r="C125" s="271">
        <f t="shared" si="25"/>
        <v>0.44902602455233953</v>
      </c>
      <c r="D125" s="271">
        <f t="shared" si="25"/>
        <v>0.45111624001092349</v>
      </c>
      <c r="E125" s="271">
        <f t="shared" si="25"/>
        <v>0.46099419713068618</v>
      </c>
      <c r="F125" s="271">
        <f t="shared" si="25"/>
        <v>0.46067896228334404</v>
      </c>
      <c r="G125" s="271">
        <f t="shared" si="25"/>
        <v>0.48208863343440889</v>
      </c>
      <c r="H125" s="271">
        <f t="shared" si="25"/>
        <v>0.45753292952250385</v>
      </c>
      <c r="I125" s="271">
        <f t="shared" si="25"/>
        <v>0.46195264756397103</v>
      </c>
      <c r="J125" s="271">
        <f t="shared" si="25"/>
        <v>0.47153645307517439</v>
      </c>
      <c r="K125" s="271">
        <f t="shared" si="25"/>
        <v>0.46479569872684084</v>
      </c>
      <c r="L125" s="271">
        <f t="shared" si="25"/>
        <v>0.4471889907361285</v>
      </c>
      <c r="M125" s="271">
        <f t="shared" si="25"/>
        <v>0.39650917368042871</v>
      </c>
      <c r="N125" s="271">
        <f t="shared" si="25"/>
        <v>0.34761662132839372</v>
      </c>
      <c r="O125" s="271">
        <f t="shared" si="25"/>
        <v>0.36110545833984503</v>
      </c>
      <c r="P125" s="271">
        <f t="shared" si="25"/>
        <v>0.32804023176094915</v>
      </c>
      <c r="Q125" s="271">
        <f t="shared" si="25"/>
        <v>0.42527681939435746</v>
      </c>
      <c r="R125" s="271">
        <f t="shared" si="25"/>
        <v>0</v>
      </c>
      <c r="S125" s="271">
        <f t="shared" si="25"/>
        <v>0</v>
      </c>
      <c r="T125" s="271">
        <f t="shared" si="25"/>
        <v>0</v>
      </c>
      <c r="U125" s="271">
        <f t="shared" si="25"/>
        <v>0</v>
      </c>
      <c r="V125" s="271">
        <f t="shared" si="25"/>
        <v>0</v>
      </c>
      <c r="W125" s="271">
        <f t="shared" si="25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0.44528734968590555</v>
      </c>
      <c r="C126" s="272">
        <f t="shared" si="26"/>
        <v>0.4482700242797914</v>
      </c>
      <c r="D126" s="272">
        <f t="shared" si="26"/>
        <v>0.45012159769331</v>
      </c>
      <c r="E126" s="272">
        <f t="shared" si="26"/>
        <v>0.45999883509115308</v>
      </c>
      <c r="F126" s="272">
        <f t="shared" si="26"/>
        <v>0.45952530133838287</v>
      </c>
      <c r="G126" s="272">
        <f t="shared" si="26"/>
        <v>0.48103955783237917</v>
      </c>
      <c r="H126" s="272">
        <f t="shared" si="26"/>
        <v>0.45619631544252359</v>
      </c>
      <c r="I126" s="272">
        <f t="shared" si="26"/>
        <v>0.4608456492669642</v>
      </c>
      <c r="J126" s="272">
        <f t="shared" si="26"/>
        <v>0.4703841568970098</v>
      </c>
      <c r="K126" s="272">
        <f t="shared" si="26"/>
        <v>0.46342666793272952</v>
      </c>
      <c r="L126" s="272">
        <f t="shared" si="26"/>
        <v>0.445855608969071</v>
      </c>
      <c r="M126" s="272">
        <f t="shared" si="26"/>
        <v>0.35450381761356836</v>
      </c>
      <c r="N126" s="272">
        <f t="shared" si="26"/>
        <v>0.23522434246693208</v>
      </c>
      <c r="O126" s="272">
        <f t="shared" si="26"/>
        <v>0.27916015632822677</v>
      </c>
      <c r="P126" s="272">
        <f t="shared" si="26"/>
        <v>5.5721501939516187E-2</v>
      </c>
      <c r="Q126" s="272">
        <f t="shared" si="26"/>
        <v>0.39818867207727748</v>
      </c>
      <c r="R126" s="272">
        <f t="shared" si="26"/>
        <v>0</v>
      </c>
      <c r="S126" s="272">
        <f t="shared" si="26"/>
        <v>0</v>
      </c>
      <c r="T126" s="272">
        <f t="shared" si="26"/>
        <v>0</v>
      </c>
      <c r="U126" s="272">
        <f t="shared" si="26"/>
        <v>0</v>
      </c>
      <c r="V126" s="272">
        <f t="shared" si="26"/>
        <v>0</v>
      </c>
      <c r="W126" s="272">
        <f t="shared" si="26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6.9145321286564153E-4</v>
      </c>
      <c r="C127" s="272">
        <f t="shared" si="27"/>
        <v>7.5600027254819088E-4</v>
      </c>
      <c r="D127" s="272">
        <f t="shared" si="27"/>
        <v>9.9464231761350495E-4</v>
      </c>
      <c r="E127" s="272">
        <f t="shared" si="27"/>
        <v>9.9536203953311578E-4</v>
      </c>
      <c r="F127" s="272">
        <f t="shared" si="27"/>
        <v>1.1536609449611691E-3</v>
      </c>
      <c r="G127" s="272">
        <f t="shared" si="27"/>
        <v>1.0490756020297737E-3</v>
      </c>
      <c r="H127" s="272">
        <f t="shared" si="27"/>
        <v>1.3366140799802295E-3</v>
      </c>
      <c r="I127" s="272">
        <f t="shared" si="27"/>
        <v>1.1069982970068361E-3</v>
      </c>
      <c r="J127" s="272">
        <f t="shared" si="27"/>
        <v>1.1522961781646151E-3</v>
      </c>
      <c r="K127" s="272">
        <f t="shared" si="27"/>
        <v>1.3690307941113264E-3</v>
      </c>
      <c r="L127" s="272">
        <f t="shared" si="27"/>
        <v>1.3333817670575605E-3</v>
      </c>
      <c r="M127" s="272">
        <f t="shared" si="27"/>
        <v>4.2005356066860337E-2</v>
      </c>
      <c r="N127" s="272">
        <f t="shared" si="27"/>
        <v>0.11239227886146164</v>
      </c>
      <c r="O127" s="272">
        <f t="shared" si="27"/>
        <v>8.1945302011618301E-2</v>
      </c>
      <c r="P127" s="272">
        <f t="shared" si="27"/>
        <v>0.27231872982143296</v>
      </c>
      <c r="Q127" s="272">
        <f t="shared" si="27"/>
        <v>2.7088147317080022E-2</v>
      </c>
      <c r="R127" s="272">
        <f t="shared" si="27"/>
        <v>0</v>
      </c>
      <c r="S127" s="272">
        <f t="shared" si="27"/>
        <v>0</v>
      </c>
      <c r="T127" s="272">
        <f t="shared" si="27"/>
        <v>0</v>
      </c>
      <c r="U127" s="272">
        <f t="shared" si="27"/>
        <v>0</v>
      </c>
      <c r="V127" s="272">
        <f t="shared" si="27"/>
        <v>0</v>
      </c>
      <c r="W127" s="272">
        <f t="shared" si="27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0.30984969569019083</v>
      </c>
      <c r="C128" s="271">
        <f t="shared" si="28"/>
        <v>0.30308613535675438</v>
      </c>
      <c r="D128" s="271">
        <f t="shared" si="28"/>
        <v>0.29238810487264538</v>
      </c>
      <c r="E128" s="271">
        <f t="shared" si="28"/>
        <v>0.28560297017204173</v>
      </c>
      <c r="F128" s="271">
        <f t="shared" si="28"/>
        <v>0.27748878678148498</v>
      </c>
      <c r="G128" s="271">
        <f t="shared" si="28"/>
        <v>0.2516188142361146</v>
      </c>
      <c r="H128" s="271">
        <f t="shared" si="28"/>
        <v>0.28071580116894485</v>
      </c>
      <c r="I128" s="271">
        <f t="shared" si="28"/>
        <v>0.28270336338233382</v>
      </c>
      <c r="J128" s="271">
        <f t="shared" si="28"/>
        <v>0.26500042434673887</v>
      </c>
      <c r="K128" s="271">
        <f t="shared" si="28"/>
        <v>0.26746842317045616</v>
      </c>
      <c r="L128" s="271">
        <f t="shared" si="28"/>
        <v>0.29751932385913488</v>
      </c>
      <c r="M128" s="271">
        <f t="shared" si="28"/>
        <v>0.14374953862196976</v>
      </c>
      <c r="N128" s="271">
        <f t="shared" si="28"/>
        <v>0.12881203800454077</v>
      </c>
      <c r="O128" s="271">
        <f t="shared" si="28"/>
        <v>0.13543381383376357</v>
      </c>
      <c r="P128" s="271">
        <f t="shared" si="28"/>
        <v>0.11579173438167628</v>
      </c>
      <c r="Q128" s="271">
        <f t="shared" si="28"/>
        <v>0.1498682626601727</v>
      </c>
      <c r="R128" s="271">
        <f t="shared" si="28"/>
        <v>0</v>
      </c>
      <c r="S128" s="271">
        <f t="shared" si="28"/>
        <v>0</v>
      </c>
      <c r="T128" s="271">
        <f t="shared" si="28"/>
        <v>0</v>
      </c>
      <c r="U128" s="271">
        <f t="shared" si="28"/>
        <v>0</v>
      </c>
      <c r="V128" s="271">
        <f t="shared" si="28"/>
        <v>0</v>
      </c>
      <c r="W128" s="271">
        <f t="shared" si="28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0.11075072254886184</v>
      </c>
      <c r="C129" s="272">
        <f t="shared" si="29"/>
        <v>0.11149256569045113</v>
      </c>
      <c r="D129" s="272">
        <f t="shared" si="29"/>
        <v>0.11195308426018843</v>
      </c>
      <c r="E129" s="272">
        <f t="shared" si="29"/>
        <v>0.11440972530190989</v>
      </c>
      <c r="F129" s="272">
        <f t="shared" si="29"/>
        <v>0.1142919492067489</v>
      </c>
      <c r="G129" s="272">
        <f t="shared" si="29"/>
        <v>0.11964291966097888</v>
      </c>
      <c r="H129" s="272">
        <f t="shared" si="29"/>
        <v>0.1134639724102344</v>
      </c>
      <c r="I129" s="272">
        <f t="shared" si="29"/>
        <v>0.11462034274231518</v>
      </c>
      <c r="J129" s="272">
        <f t="shared" si="29"/>
        <v>0.11641754243091369</v>
      </c>
      <c r="K129" s="272">
        <f t="shared" si="29"/>
        <v>0.11482550948051698</v>
      </c>
      <c r="L129" s="272">
        <f t="shared" si="29"/>
        <v>0.11089205853392863</v>
      </c>
      <c r="M129" s="272">
        <f t="shared" si="29"/>
        <v>8.817127631118811E-2</v>
      </c>
      <c r="N129" s="272">
        <f t="shared" si="29"/>
        <v>5.8504392517931519E-2</v>
      </c>
      <c r="O129" s="272">
        <f t="shared" si="29"/>
        <v>6.943199496238224E-2</v>
      </c>
      <c r="P129" s="272">
        <f t="shared" si="29"/>
        <v>1.3858908423206343E-2</v>
      </c>
      <c r="Q129" s="272">
        <f t="shared" si="29"/>
        <v>9.9036460780745489E-2</v>
      </c>
      <c r="R129" s="272">
        <f t="shared" si="29"/>
        <v>0</v>
      </c>
      <c r="S129" s="272">
        <f t="shared" si="29"/>
        <v>0</v>
      </c>
      <c r="T129" s="272">
        <f t="shared" si="29"/>
        <v>0</v>
      </c>
      <c r="U129" s="272">
        <f t="shared" si="29"/>
        <v>0</v>
      </c>
      <c r="V129" s="272">
        <f t="shared" si="29"/>
        <v>0</v>
      </c>
      <c r="W129" s="272">
        <f t="shared" si="29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0.19892699667941602</v>
      </c>
      <c r="C130" s="272">
        <f t="shared" si="30"/>
        <v>0.19140553922597997</v>
      </c>
      <c r="D130" s="272">
        <f t="shared" si="30"/>
        <v>0.18018763573742944</v>
      </c>
      <c r="E130" s="272">
        <f t="shared" si="30"/>
        <v>0.1709456809877225</v>
      </c>
      <c r="F130" s="272">
        <f t="shared" si="30"/>
        <v>0.16290990199634839</v>
      </c>
      <c r="G130" s="272">
        <f t="shared" si="30"/>
        <v>0.13171497119382891</v>
      </c>
      <c r="H130" s="272">
        <f t="shared" si="30"/>
        <v>0.16691938954787006</v>
      </c>
      <c r="I130" s="272">
        <f t="shared" si="30"/>
        <v>0.16780769087522659</v>
      </c>
      <c r="J130" s="272">
        <f t="shared" si="30"/>
        <v>0.14828680076214459</v>
      </c>
      <c r="K130" s="272">
        <f t="shared" si="30"/>
        <v>0.15229398937432484</v>
      </c>
      <c r="L130" s="272">
        <f t="shared" si="30"/>
        <v>0.18629563004690952</v>
      </c>
      <c r="M130" s="272">
        <f t="shared" si="30"/>
        <v>4.5130798356082559E-2</v>
      </c>
      <c r="N130" s="272">
        <f t="shared" si="30"/>
        <v>4.2353727411909375E-2</v>
      </c>
      <c r="O130" s="272">
        <f t="shared" si="30"/>
        <v>4.5620594447033633E-2</v>
      </c>
      <c r="P130" s="272">
        <f t="shared" si="30"/>
        <v>3.4202412973268904E-2</v>
      </c>
      <c r="Q130" s="272">
        <f t="shared" si="30"/>
        <v>4.4094507658082781E-2</v>
      </c>
      <c r="R130" s="272">
        <f t="shared" si="30"/>
        <v>0</v>
      </c>
      <c r="S130" s="272">
        <f t="shared" si="30"/>
        <v>0</v>
      </c>
      <c r="T130" s="272">
        <f t="shared" si="30"/>
        <v>0</v>
      </c>
      <c r="U130" s="272">
        <f t="shared" si="30"/>
        <v>0</v>
      </c>
      <c r="V130" s="272">
        <f t="shared" si="30"/>
        <v>0</v>
      </c>
      <c r="W130" s="272">
        <f t="shared" si="30"/>
        <v>0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1.7197646191300655E-4</v>
      </c>
      <c r="C131" s="273">
        <f t="shared" si="31"/>
        <v>1.8803044032332809E-4</v>
      </c>
      <c r="D131" s="273">
        <f t="shared" si="31"/>
        <v>2.4738487502749048E-4</v>
      </c>
      <c r="E131" s="273">
        <f t="shared" si="31"/>
        <v>2.4756388240932477E-4</v>
      </c>
      <c r="F131" s="273">
        <f t="shared" si="31"/>
        <v>2.8693557838770193E-4</v>
      </c>
      <c r="G131" s="273">
        <f t="shared" si="31"/>
        <v>2.6092338130677693E-4</v>
      </c>
      <c r="H131" s="273">
        <f t="shared" si="31"/>
        <v>3.3243921084039296E-4</v>
      </c>
      <c r="I131" s="273">
        <f t="shared" si="31"/>
        <v>2.7532976479198483E-4</v>
      </c>
      <c r="J131" s="273">
        <f t="shared" si="31"/>
        <v>2.9608115368060677E-4</v>
      </c>
      <c r="K131" s="273">
        <f t="shared" si="31"/>
        <v>3.4892431561432484E-4</v>
      </c>
      <c r="L131" s="273">
        <f t="shared" si="31"/>
        <v>3.3163527829673987E-4</v>
      </c>
      <c r="M131" s="273">
        <f t="shared" si="31"/>
        <v>1.0447463954699112E-2</v>
      </c>
      <c r="N131" s="273">
        <f t="shared" si="31"/>
        <v>2.7953918074699886E-2</v>
      </c>
      <c r="O131" s="273">
        <f t="shared" si="31"/>
        <v>2.0381224424347685E-2</v>
      </c>
      <c r="P131" s="273">
        <f t="shared" si="31"/>
        <v>6.7730412985201036E-2</v>
      </c>
      <c r="Q131" s="273">
        <f t="shared" si="31"/>
        <v>6.7372942213444267E-3</v>
      </c>
      <c r="R131" s="273">
        <f t="shared" si="31"/>
        <v>0</v>
      </c>
      <c r="S131" s="273">
        <f t="shared" si="31"/>
        <v>0</v>
      </c>
      <c r="T131" s="273">
        <f t="shared" si="31"/>
        <v>0</v>
      </c>
      <c r="U131" s="273">
        <f t="shared" si="31"/>
        <v>0</v>
      </c>
      <c r="V131" s="273">
        <f t="shared" si="31"/>
        <v>0</v>
      </c>
      <c r="W131" s="273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0</v>
      </c>
      <c r="C136" s="274">
        <f t="shared" si="32"/>
        <v>0</v>
      </c>
      <c r="D136" s="274">
        <f t="shared" si="32"/>
        <v>0</v>
      </c>
      <c r="E136" s="274">
        <f t="shared" si="32"/>
        <v>0</v>
      </c>
      <c r="F136" s="274">
        <f t="shared" si="32"/>
        <v>0</v>
      </c>
      <c r="G136" s="274">
        <f t="shared" si="32"/>
        <v>0</v>
      </c>
      <c r="H136" s="274">
        <f t="shared" si="32"/>
        <v>0</v>
      </c>
      <c r="I136" s="274">
        <f t="shared" si="32"/>
        <v>0</v>
      </c>
      <c r="J136" s="274">
        <f t="shared" si="32"/>
        <v>0</v>
      </c>
      <c r="K136" s="274">
        <f t="shared" si="32"/>
        <v>0</v>
      </c>
      <c r="L136" s="274">
        <f t="shared" si="32"/>
        <v>0</v>
      </c>
      <c r="M136" s="274">
        <f t="shared" si="32"/>
        <v>0</v>
      </c>
      <c r="N136" s="274">
        <f t="shared" si="32"/>
        <v>0</v>
      </c>
      <c r="O136" s="274">
        <f t="shared" si="32"/>
        <v>0</v>
      </c>
      <c r="P136" s="274">
        <f t="shared" si="32"/>
        <v>0</v>
      </c>
      <c r="Q136" s="274">
        <f t="shared" si="32"/>
        <v>0</v>
      </c>
      <c r="R136" s="274">
        <f t="shared" si="32"/>
        <v>0</v>
      </c>
      <c r="S136" s="274">
        <f t="shared" si="32"/>
        <v>0</v>
      </c>
      <c r="T136" s="274">
        <f t="shared" si="32"/>
        <v>0</v>
      </c>
      <c r="U136" s="274">
        <f t="shared" si="32"/>
        <v>0</v>
      </c>
      <c r="V136" s="274">
        <f t="shared" si="32"/>
        <v>0</v>
      </c>
      <c r="W136" s="274">
        <f t="shared" si="32"/>
        <v>0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</v>
      </c>
      <c r="C137" s="275">
        <f>IF(C$6=0,0,C$6/ISI!C$8*1000)</f>
        <v>0</v>
      </c>
      <c r="D137" s="275">
        <f>IF(D$6=0,0,D$6/ISI!D$8*1000)</f>
        <v>0</v>
      </c>
      <c r="E137" s="275">
        <f>IF(E$6=0,0,E$6/ISI!E$8*1000)</f>
        <v>0</v>
      </c>
      <c r="F137" s="275">
        <f>IF(F$6=0,0,F$6/ISI!F$8*1000)</f>
        <v>0</v>
      </c>
      <c r="G137" s="275">
        <f>IF(G$6=0,0,G$6/ISI!G$8*1000)</f>
        <v>0</v>
      </c>
      <c r="H137" s="275">
        <f>IF(H$6=0,0,H$6/ISI!H$8*1000)</f>
        <v>0</v>
      </c>
      <c r="I137" s="275">
        <f>IF(I$6=0,0,I$6/ISI!I$8*1000)</f>
        <v>0</v>
      </c>
      <c r="J137" s="275">
        <f>IF(J$6=0,0,J$6/ISI!J$8*1000)</f>
        <v>0</v>
      </c>
      <c r="K137" s="275">
        <f>IF(K$6=0,0,K$6/ISI!K$8*1000)</f>
        <v>0</v>
      </c>
      <c r="L137" s="275">
        <f>IF(L$6=0,0,L$6/ISI!L$8*1000)</f>
        <v>0</v>
      </c>
      <c r="M137" s="275">
        <f>IF(M$6=0,0,M$6/ISI!M$8*1000)</f>
        <v>0</v>
      </c>
      <c r="N137" s="275">
        <f>IF(N$6=0,0,N$6/ISI!N$8*1000)</f>
        <v>0</v>
      </c>
      <c r="O137" s="275">
        <f>IF(O$6=0,0,O$6/ISI!O$8*1000)</f>
        <v>0</v>
      </c>
      <c r="P137" s="275">
        <f>IF(P$6=0,0,P$6/ISI!P$8*1000)</f>
        <v>0</v>
      </c>
      <c r="Q137" s="275">
        <f>IF(Q$6=0,0,Q$6/ISI!Q$8*1000)</f>
        <v>0</v>
      </c>
      <c r="R137" s="275">
        <f>IF(R$6=0,0,R$6/ISI!R$8*1000)</f>
        <v>0</v>
      </c>
      <c r="S137" s="275">
        <f>IF(S$6=0,0,S$6/ISI!S$8*1000)</f>
        <v>0</v>
      </c>
      <c r="T137" s="275">
        <f>IF(T$6=0,0,T$6/ISI!T$8*1000)</f>
        <v>0</v>
      </c>
      <c r="U137" s="275">
        <f>IF(U$6=0,0,U$6/ISI!U$8*1000)</f>
        <v>0</v>
      </c>
      <c r="V137" s="275">
        <f>IF(V$6=0,0,V$6/ISI!V$8*1000)</f>
        <v>0</v>
      </c>
      <c r="W137" s="275">
        <f>IF(W$6=0,0,W$6/ISI!W$8*1000)</f>
        <v>0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</v>
      </c>
      <c r="C138" s="276">
        <f>IF(C$7=0,0,C$7/ISI!C$8*1000)</f>
        <v>0</v>
      </c>
      <c r="D138" s="276">
        <f>IF(D$7=0,0,D$7/ISI!D$8*1000)</f>
        <v>0</v>
      </c>
      <c r="E138" s="276">
        <f>IF(E$7=0,0,E$7/ISI!E$8*1000)</f>
        <v>0</v>
      </c>
      <c r="F138" s="276">
        <f>IF(F$7=0,0,F$7/ISI!F$8*1000)</f>
        <v>0</v>
      </c>
      <c r="G138" s="276">
        <f>IF(G$7=0,0,G$7/ISI!G$8*1000)</f>
        <v>0</v>
      </c>
      <c r="H138" s="276">
        <f>IF(H$7=0,0,H$7/ISI!H$8*1000)</f>
        <v>0</v>
      </c>
      <c r="I138" s="276">
        <f>IF(I$7=0,0,I$7/ISI!I$8*1000)</f>
        <v>0</v>
      </c>
      <c r="J138" s="276">
        <f>IF(J$7=0,0,J$7/ISI!J$8*1000)</f>
        <v>0</v>
      </c>
      <c r="K138" s="276">
        <f>IF(K$7=0,0,K$7/ISI!K$8*1000)</f>
        <v>0</v>
      </c>
      <c r="L138" s="276">
        <f>IF(L$7=0,0,L$7/ISI!L$8*1000)</f>
        <v>0</v>
      </c>
      <c r="M138" s="276">
        <f>IF(M$7=0,0,M$7/ISI!M$8*1000)</f>
        <v>0</v>
      </c>
      <c r="N138" s="276">
        <f>IF(N$7=0,0,N$7/ISI!N$8*1000)</f>
        <v>0</v>
      </c>
      <c r="O138" s="276">
        <f>IF(O$7=0,0,O$7/ISI!O$8*1000)</f>
        <v>0</v>
      </c>
      <c r="P138" s="276">
        <f>IF(P$7=0,0,P$7/ISI!P$8*1000)</f>
        <v>0</v>
      </c>
      <c r="Q138" s="276">
        <f>IF(Q$7=0,0,Q$7/ISI!Q$8*1000)</f>
        <v>0</v>
      </c>
      <c r="R138" s="276">
        <f>IF(R$7=0,0,R$7/ISI!R$8*1000)</f>
        <v>0</v>
      </c>
      <c r="S138" s="276">
        <f>IF(S$7=0,0,S$7/ISI!S$8*1000)</f>
        <v>0</v>
      </c>
      <c r="T138" s="276">
        <f>IF(T$7=0,0,T$7/ISI!T$8*1000)</f>
        <v>0</v>
      </c>
      <c r="U138" s="276">
        <f>IF(U$7=0,0,U$7/ISI!U$8*1000)</f>
        <v>0</v>
      </c>
      <c r="V138" s="276">
        <f>IF(V$7=0,0,V$7/ISI!V$8*1000)</f>
        <v>0</v>
      </c>
      <c r="W138" s="276">
        <f>IF(W$7=0,0,W$7/ISI!W$8*1000)</f>
        <v>0</v>
      </c>
      <c r="DA138" s="77"/>
    </row>
    <row r="139" spans="1:105" ht="12" customHeight="1" x14ac:dyDescent="0.25">
      <c r="A139" s="202" t="s">
        <v>94</v>
      </c>
      <c r="B139" s="276">
        <f>IF(B$8=0,0,B$8/ISI!B$8*1000)</f>
        <v>0</v>
      </c>
      <c r="C139" s="276">
        <f>IF(C$8=0,0,C$8/ISI!C$8*1000)</f>
        <v>0</v>
      </c>
      <c r="D139" s="276">
        <f>IF(D$8=0,0,D$8/ISI!D$8*1000)</f>
        <v>0</v>
      </c>
      <c r="E139" s="276">
        <f>IF(E$8=0,0,E$8/ISI!E$8*1000)</f>
        <v>0</v>
      </c>
      <c r="F139" s="276">
        <f>IF(F$8=0,0,F$8/ISI!F$8*1000)</f>
        <v>0</v>
      </c>
      <c r="G139" s="276">
        <f>IF(G$8=0,0,G$8/ISI!G$8*1000)</f>
        <v>0</v>
      </c>
      <c r="H139" s="276">
        <f>IF(H$8=0,0,H$8/ISI!H$8*1000)</f>
        <v>0</v>
      </c>
      <c r="I139" s="276">
        <f>IF(I$8=0,0,I$8/ISI!I$8*1000)</f>
        <v>0</v>
      </c>
      <c r="J139" s="276">
        <f>IF(J$8=0,0,J$8/ISI!J$8*1000)</f>
        <v>0</v>
      </c>
      <c r="K139" s="276">
        <f>IF(K$8=0,0,K$8/ISI!K$8*1000)</f>
        <v>0</v>
      </c>
      <c r="L139" s="276">
        <f>IF(L$8=0,0,L$8/ISI!L$8*1000)</f>
        <v>0</v>
      </c>
      <c r="M139" s="276">
        <f>IF(M$8=0,0,M$8/ISI!M$8*1000)</f>
        <v>0</v>
      </c>
      <c r="N139" s="276">
        <f>IF(N$8=0,0,N$8/ISI!N$8*1000)</f>
        <v>0</v>
      </c>
      <c r="O139" s="276">
        <f>IF(O$8=0,0,O$8/ISI!O$8*1000)</f>
        <v>0</v>
      </c>
      <c r="P139" s="276">
        <f>IF(P$8=0,0,P$8/ISI!P$8*1000)</f>
        <v>0</v>
      </c>
      <c r="Q139" s="276">
        <f>IF(Q$8=0,0,Q$8/ISI!Q$8*1000)</f>
        <v>0</v>
      </c>
      <c r="R139" s="276">
        <f>IF(R$8=0,0,R$8/ISI!R$8*1000)</f>
        <v>0</v>
      </c>
      <c r="S139" s="276">
        <f>IF(S$8=0,0,S$8/ISI!S$8*1000)</f>
        <v>0</v>
      </c>
      <c r="T139" s="276">
        <f>IF(T$8=0,0,T$8/ISI!T$8*1000)</f>
        <v>0</v>
      </c>
      <c r="U139" s="276">
        <f>IF(U$8=0,0,U$8/ISI!U$8*1000)</f>
        <v>0</v>
      </c>
      <c r="V139" s="276">
        <f>IF(V$8=0,0,V$8/ISI!V$8*1000)</f>
        <v>0</v>
      </c>
      <c r="W139" s="276">
        <f>IF(W$8=0,0,W$8/ISI!W$8*1000)</f>
        <v>0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</v>
      </c>
      <c r="C140" s="276">
        <f>IF(C$9=0,0,C$9/ISI!C$8*1000)</f>
        <v>0</v>
      </c>
      <c r="D140" s="276">
        <f>IF(D$9=0,0,D$9/ISI!D$8*1000)</f>
        <v>0</v>
      </c>
      <c r="E140" s="276">
        <f>IF(E$9=0,0,E$9/ISI!E$8*1000)</f>
        <v>0</v>
      </c>
      <c r="F140" s="276">
        <f>IF(F$9=0,0,F$9/ISI!F$8*1000)</f>
        <v>0</v>
      </c>
      <c r="G140" s="276">
        <f>IF(G$9=0,0,G$9/ISI!G$8*1000)</f>
        <v>0</v>
      </c>
      <c r="H140" s="276">
        <f>IF(H$9=0,0,H$9/ISI!H$8*1000)</f>
        <v>0</v>
      </c>
      <c r="I140" s="276">
        <f>IF(I$9=0,0,I$9/ISI!I$8*1000)</f>
        <v>0</v>
      </c>
      <c r="J140" s="276">
        <f>IF(J$9=0,0,J$9/ISI!J$8*1000)</f>
        <v>0</v>
      </c>
      <c r="K140" s="276">
        <f>IF(K$9=0,0,K$9/ISI!K$8*1000)</f>
        <v>0</v>
      </c>
      <c r="L140" s="276">
        <f>IF(L$9=0,0,L$9/ISI!L$8*1000)</f>
        <v>0</v>
      </c>
      <c r="M140" s="276">
        <f>IF(M$9=0,0,M$9/ISI!M$8*1000)</f>
        <v>0</v>
      </c>
      <c r="N140" s="276">
        <f>IF(N$9=0,0,N$9/ISI!N$8*1000)</f>
        <v>0</v>
      </c>
      <c r="O140" s="276">
        <f>IF(O$9=0,0,O$9/ISI!O$8*1000)</f>
        <v>0</v>
      </c>
      <c r="P140" s="276">
        <f>IF(P$9=0,0,P$9/ISI!P$8*1000)</f>
        <v>0</v>
      </c>
      <c r="Q140" s="276">
        <f>IF(Q$9=0,0,Q$9/ISI!Q$8*1000)</f>
        <v>0</v>
      </c>
      <c r="R140" s="276">
        <f>IF(R$9=0,0,R$9/ISI!R$8*1000)</f>
        <v>0</v>
      </c>
      <c r="S140" s="276">
        <f>IF(S$9=0,0,S$9/ISI!S$8*1000)</f>
        <v>0</v>
      </c>
      <c r="T140" s="276">
        <f>IF(T$9=0,0,T$9/ISI!T$8*1000)</f>
        <v>0</v>
      </c>
      <c r="U140" s="276">
        <f>IF(U$9=0,0,U$9/ISI!U$8*1000)</f>
        <v>0</v>
      </c>
      <c r="V140" s="276">
        <f>IF(V$9=0,0,V$9/ISI!V$8*1000)</f>
        <v>0</v>
      </c>
      <c r="W140" s="276">
        <f>IF(W$9=0,0,W$9/ISI!W$8*1000)</f>
        <v>0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</v>
      </c>
      <c r="C141" s="277">
        <f>IF(C$10=0,0,C$10/ISI!C$8*1000)</f>
        <v>0</v>
      </c>
      <c r="D141" s="277">
        <f>IF(D$10=0,0,D$10/ISI!D$8*1000)</f>
        <v>0</v>
      </c>
      <c r="E141" s="277">
        <f>IF(E$10=0,0,E$10/ISI!E$8*1000)</f>
        <v>0</v>
      </c>
      <c r="F141" s="277">
        <f>IF(F$10=0,0,F$10/ISI!F$8*1000)</f>
        <v>0</v>
      </c>
      <c r="G141" s="277">
        <f>IF(G$10=0,0,G$10/ISI!G$8*1000)</f>
        <v>0</v>
      </c>
      <c r="H141" s="277">
        <f>IF(H$10=0,0,H$10/ISI!H$8*1000)</f>
        <v>0</v>
      </c>
      <c r="I141" s="277">
        <f>IF(I$10=0,0,I$10/ISI!I$8*1000)</f>
        <v>0</v>
      </c>
      <c r="J141" s="277">
        <f>IF(J$10=0,0,J$10/ISI!J$8*1000)</f>
        <v>0</v>
      </c>
      <c r="K141" s="277">
        <f>IF(K$10=0,0,K$10/ISI!K$8*1000)</f>
        <v>0</v>
      </c>
      <c r="L141" s="277">
        <f>IF(L$10=0,0,L$10/ISI!L$8*1000)</f>
        <v>0</v>
      </c>
      <c r="M141" s="277">
        <f>IF(M$10=0,0,M$10/ISI!M$8*1000)</f>
        <v>0</v>
      </c>
      <c r="N141" s="277">
        <f>IF(N$10=0,0,N$10/ISI!N$8*1000)</f>
        <v>0</v>
      </c>
      <c r="O141" s="277">
        <f>IF(O$10=0,0,O$10/ISI!O$8*1000)</f>
        <v>0</v>
      </c>
      <c r="P141" s="277">
        <f>IF(P$10=0,0,P$10/ISI!P$8*1000)</f>
        <v>0</v>
      </c>
      <c r="Q141" s="277">
        <f>IF(Q$10=0,0,Q$10/ISI!Q$8*1000)</f>
        <v>0</v>
      </c>
      <c r="R141" s="277">
        <f>IF(R$10=0,0,R$10/ISI!R$8*1000)</f>
        <v>0</v>
      </c>
      <c r="S141" s="277">
        <f>IF(S$10=0,0,S$10/ISI!S$8*1000)</f>
        <v>0</v>
      </c>
      <c r="T141" s="277">
        <f>IF(T$10=0,0,T$10/ISI!T$8*1000)</f>
        <v>0</v>
      </c>
      <c r="U141" s="277">
        <f>IF(U$10=0,0,U$10/ISI!U$8*1000)</f>
        <v>0</v>
      </c>
      <c r="V141" s="277">
        <f>IF(V$10=0,0,V$10/ISI!V$8*1000)</f>
        <v>0</v>
      </c>
      <c r="W141" s="277">
        <f>IF(W$10=0,0,W$10/ISI!W$8*1000)</f>
        <v>0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0</v>
      </c>
      <c r="C142" s="278">
        <f>IF(C$16=0,0,C$16/ISI!C$8*1000)</f>
        <v>0</v>
      </c>
      <c r="D142" s="278">
        <f>IF(D$16=0,0,D$16/ISI!D$8*1000)</f>
        <v>0</v>
      </c>
      <c r="E142" s="278">
        <f>IF(E$16=0,0,E$16/ISI!E$8*1000)</f>
        <v>0</v>
      </c>
      <c r="F142" s="278">
        <f>IF(F$16=0,0,F$16/ISI!F$8*1000)</f>
        <v>0</v>
      </c>
      <c r="G142" s="278">
        <f>IF(G$16=0,0,G$16/ISI!G$8*1000)</f>
        <v>0</v>
      </c>
      <c r="H142" s="278">
        <f>IF(H$16=0,0,H$16/ISI!H$8*1000)</f>
        <v>0</v>
      </c>
      <c r="I142" s="278">
        <f>IF(I$16=0,0,I$16/ISI!I$8*1000)</f>
        <v>0</v>
      </c>
      <c r="J142" s="278">
        <f>IF(J$16=0,0,J$16/ISI!J$8*1000)</f>
        <v>0</v>
      </c>
      <c r="K142" s="278">
        <f>IF(K$16=0,0,K$16/ISI!K$8*1000)</f>
        <v>0</v>
      </c>
      <c r="L142" s="278">
        <f>IF(L$16=0,0,L$16/ISI!L$8*1000)</f>
        <v>0</v>
      </c>
      <c r="M142" s="278">
        <f>IF(M$16=0,0,M$16/ISI!M$8*1000)</f>
        <v>0</v>
      </c>
      <c r="N142" s="278">
        <f>IF(N$16=0,0,N$16/ISI!N$8*1000)</f>
        <v>0</v>
      </c>
      <c r="O142" s="278">
        <f>IF(O$16=0,0,O$16/ISI!O$8*1000)</f>
        <v>0</v>
      </c>
      <c r="P142" s="278">
        <f>IF(P$16=0,0,P$16/ISI!P$8*1000)</f>
        <v>0</v>
      </c>
      <c r="Q142" s="278">
        <f>IF(Q$16=0,0,Q$16/ISI!Q$8*1000)</f>
        <v>0</v>
      </c>
      <c r="R142" s="278">
        <f>IF(R$16=0,0,R$16/ISI!R$8*1000)</f>
        <v>0</v>
      </c>
      <c r="S142" s="278">
        <f>IF(S$16=0,0,S$16/ISI!S$8*1000)</f>
        <v>0</v>
      </c>
      <c r="T142" s="278">
        <f>IF(T$16=0,0,T$16/ISI!T$8*1000)</f>
        <v>0</v>
      </c>
      <c r="U142" s="278">
        <f>IF(U$16=0,0,U$16/ISI!U$8*1000)</f>
        <v>0</v>
      </c>
      <c r="V142" s="278">
        <f>IF(V$16=0,0,V$16/ISI!V$8*1000)</f>
        <v>0</v>
      </c>
      <c r="W142" s="278">
        <f>IF(W$16=0,0,W$16/ISI!W$8*1000)</f>
        <v>0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0</v>
      </c>
      <c r="C143" s="278">
        <f>IF(C$22=0,0,C$22/ISI!C$8*1000)</f>
        <v>0</v>
      </c>
      <c r="D143" s="278">
        <f>IF(D$22=0,0,D$22/ISI!D$8*1000)</f>
        <v>0</v>
      </c>
      <c r="E143" s="278">
        <f>IF(E$22=0,0,E$22/ISI!E$8*1000)</f>
        <v>0</v>
      </c>
      <c r="F143" s="278">
        <f>IF(F$22=0,0,F$22/ISI!F$8*1000)</f>
        <v>0</v>
      </c>
      <c r="G143" s="278">
        <f>IF(G$22=0,0,G$22/ISI!G$8*1000)</f>
        <v>0</v>
      </c>
      <c r="H143" s="278">
        <f>IF(H$22=0,0,H$22/ISI!H$8*1000)</f>
        <v>0</v>
      </c>
      <c r="I143" s="278">
        <f>IF(I$22=0,0,I$22/ISI!I$8*1000)</f>
        <v>0</v>
      </c>
      <c r="J143" s="278">
        <f>IF(J$22=0,0,J$22/ISI!J$8*1000)</f>
        <v>0</v>
      </c>
      <c r="K143" s="278">
        <f>IF(K$22=0,0,K$22/ISI!K$8*1000)</f>
        <v>0</v>
      </c>
      <c r="L143" s="278">
        <f>IF(L$22=0,0,L$22/ISI!L$8*1000)</f>
        <v>0</v>
      </c>
      <c r="M143" s="278">
        <f>IF(M$22=0,0,M$22/ISI!M$8*1000)</f>
        <v>0</v>
      </c>
      <c r="N143" s="278">
        <f>IF(N$22=0,0,N$22/ISI!N$8*1000)</f>
        <v>0</v>
      </c>
      <c r="O143" s="278">
        <f>IF(O$22=0,0,O$22/ISI!O$8*1000)</f>
        <v>0</v>
      </c>
      <c r="P143" s="278">
        <f>IF(P$22=0,0,P$22/ISI!P$8*1000)</f>
        <v>0</v>
      </c>
      <c r="Q143" s="278">
        <f>IF(Q$22=0,0,Q$22/ISI!Q$8*1000)</f>
        <v>0</v>
      </c>
      <c r="R143" s="278">
        <f>IF(R$22=0,0,R$22/ISI!R$8*1000)</f>
        <v>0</v>
      </c>
      <c r="S143" s="278">
        <f>IF(S$22=0,0,S$22/ISI!S$8*1000)</f>
        <v>0</v>
      </c>
      <c r="T143" s="278">
        <f>IF(T$22=0,0,T$22/ISI!T$8*1000)</f>
        <v>0</v>
      </c>
      <c r="U143" s="278">
        <f>IF(U$22=0,0,U$22/ISI!U$8*1000)</f>
        <v>0</v>
      </c>
      <c r="V143" s="278">
        <f>IF(V$22=0,0,V$22/ISI!V$8*1000)</f>
        <v>0</v>
      </c>
      <c r="W143" s="278">
        <f>IF(W$22=0,0,W$22/ISI!W$8*1000)</f>
        <v>0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0</v>
      </c>
      <c r="C144" s="278">
        <f>IF(C$28=0,0,C$28/ISI!C$8*1000)</f>
        <v>0</v>
      </c>
      <c r="D144" s="278">
        <f>IF(D$28=0,0,D$28/ISI!D$8*1000)</f>
        <v>0</v>
      </c>
      <c r="E144" s="278">
        <f>IF(E$28=0,0,E$28/ISI!E$8*1000)</f>
        <v>0</v>
      </c>
      <c r="F144" s="278">
        <f>IF(F$28=0,0,F$28/ISI!F$8*1000)</f>
        <v>0</v>
      </c>
      <c r="G144" s="278">
        <f>IF(G$28=0,0,G$28/ISI!G$8*1000)</f>
        <v>0</v>
      </c>
      <c r="H144" s="278">
        <f>IF(H$28=0,0,H$28/ISI!H$8*1000)</f>
        <v>0</v>
      </c>
      <c r="I144" s="278">
        <f>IF(I$28=0,0,I$28/ISI!I$8*1000)</f>
        <v>0</v>
      </c>
      <c r="J144" s="278">
        <f>IF(J$28=0,0,J$28/ISI!J$8*1000)</f>
        <v>0</v>
      </c>
      <c r="K144" s="278">
        <f>IF(K$28=0,0,K$28/ISI!K$8*1000)</f>
        <v>0</v>
      </c>
      <c r="L144" s="278">
        <f>IF(L$28=0,0,L$28/ISI!L$8*1000)</f>
        <v>0</v>
      </c>
      <c r="M144" s="278">
        <f>IF(M$28=0,0,M$28/ISI!M$8*1000)</f>
        <v>0</v>
      </c>
      <c r="N144" s="278">
        <f>IF(N$28=0,0,N$28/ISI!N$8*1000)</f>
        <v>0</v>
      </c>
      <c r="O144" s="278">
        <f>IF(O$28=0,0,O$28/ISI!O$8*1000)</f>
        <v>0</v>
      </c>
      <c r="P144" s="278">
        <f>IF(P$28=0,0,P$28/ISI!P$8*1000)</f>
        <v>0</v>
      </c>
      <c r="Q144" s="278">
        <f>IF(Q$28=0,0,Q$28/ISI!Q$8*1000)</f>
        <v>0</v>
      </c>
      <c r="R144" s="278">
        <f>IF(R$28=0,0,R$28/ISI!R$8*1000)</f>
        <v>0</v>
      </c>
      <c r="S144" s="278">
        <f>IF(S$28=0,0,S$28/ISI!S$8*1000)</f>
        <v>0</v>
      </c>
      <c r="T144" s="278">
        <f>IF(T$28=0,0,T$28/ISI!T$8*1000)</f>
        <v>0</v>
      </c>
      <c r="U144" s="278">
        <f>IF(U$28=0,0,U$28/ISI!U$8*1000)</f>
        <v>0</v>
      </c>
      <c r="V144" s="278">
        <f>IF(V$28=0,0,V$28/ISI!V$8*1000)</f>
        <v>0</v>
      </c>
      <c r="W144" s="278">
        <f>IF(W$28=0,0,W$28/ISI!W$8*1000)</f>
        <v>0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0</v>
      </c>
      <c r="C145" s="279">
        <f>IF(C$35=0,0,C$35/ISI!C$8*1000)</f>
        <v>0</v>
      </c>
      <c r="D145" s="279">
        <f>IF(D$35=0,0,D$35/ISI!D$8*1000)</f>
        <v>0</v>
      </c>
      <c r="E145" s="279">
        <f>IF(E$35=0,0,E$35/ISI!E$8*1000)</f>
        <v>0</v>
      </c>
      <c r="F145" s="279">
        <f>IF(F$35=0,0,F$35/ISI!F$8*1000)</f>
        <v>0</v>
      </c>
      <c r="G145" s="279">
        <f>IF(G$35=0,0,G$35/ISI!G$8*1000)</f>
        <v>0</v>
      </c>
      <c r="H145" s="279">
        <f>IF(H$35=0,0,H$35/ISI!H$8*1000)</f>
        <v>0</v>
      </c>
      <c r="I145" s="279">
        <f>IF(I$35=0,0,I$35/ISI!I$8*1000)</f>
        <v>0</v>
      </c>
      <c r="J145" s="279">
        <f>IF(J$35=0,0,J$35/ISI!J$8*1000)</f>
        <v>0</v>
      </c>
      <c r="K145" s="279">
        <f>IF(K$35=0,0,K$35/ISI!K$8*1000)</f>
        <v>0</v>
      </c>
      <c r="L145" s="279">
        <f>IF(L$35=0,0,L$35/ISI!L$8*1000)</f>
        <v>0</v>
      </c>
      <c r="M145" s="279">
        <f>IF(M$35=0,0,M$35/ISI!M$8*1000)</f>
        <v>0</v>
      </c>
      <c r="N145" s="279">
        <f>IF(N$35=0,0,N$35/ISI!N$8*1000)</f>
        <v>0</v>
      </c>
      <c r="O145" s="279">
        <f>IF(O$35=0,0,O$35/ISI!O$8*1000)</f>
        <v>0</v>
      </c>
      <c r="P145" s="279">
        <f>IF(P$35=0,0,P$35/ISI!P$8*1000)</f>
        <v>0</v>
      </c>
      <c r="Q145" s="279">
        <f>IF(Q$35=0,0,Q$35/ISI!Q$8*1000)</f>
        <v>0</v>
      </c>
      <c r="R145" s="279">
        <f>IF(R$35=0,0,R$35/ISI!R$8*1000)</f>
        <v>0</v>
      </c>
      <c r="S145" s="279">
        <f>IF(S$35=0,0,S$35/ISI!S$8*1000)</f>
        <v>0</v>
      </c>
      <c r="T145" s="279">
        <f>IF(T$35=0,0,T$35/ISI!T$8*1000)</f>
        <v>0</v>
      </c>
      <c r="U145" s="279">
        <f>IF(U$35=0,0,U$35/ISI!U$8*1000)</f>
        <v>0</v>
      </c>
      <c r="V145" s="279">
        <f>IF(V$35=0,0,V$35/ISI!V$8*1000)</f>
        <v>0</v>
      </c>
      <c r="W145" s="279">
        <f>IF(W$35=0,0,W$35/ISI!W$8*1000)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275.7376885012103</v>
      </c>
      <c r="C147" s="274">
        <f t="shared" si="33"/>
        <v>271.76485320021033</v>
      </c>
      <c r="D147" s="274">
        <f t="shared" si="33"/>
        <v>256.54573715192794</v>
      </c>
      <c r="E147" s="274">
        <f t="shared" si="33"/>
        <v>251.72647000462987</v>
      </c>
      <c r="F147" s="274">
        <f t="shared" si="33"/>
        <v>201.74957290490596</v>
      </c>
      <c r="G147" s="274">
        <f t="shared" si="33"/>
        <v>190.43522940777336</v>
      </c>
      <c r="H147" s="274">
        <f t="shared" si="33"/>
        <v>196.70419636578262</v>
      </c>
      <c r="I147" s="274">
        <f t="shared" si="33"/>
        <v>193.90737617071684</v>
      </c>
      <c r="J147" s="274">
        <f t="shared" si="33"/>
        <v>199.71203048541457</v>
      </c>
      <c r="K147" s="274">
        <f t="shared" si="33"/>
        <v>164.39250892362418</v>
      </c>
      <c r="L147" s="274">
        <f t="shared" si="33"/>
        <v>198.44061878131228</v>
      </c>
      <c r="M147" s="274">
        <f t="shared" si="33"/>
        <v>82.577203638254048</v>
      </c>
      <c r="N147" s="274">
        <f t="shared" si="33"/>
        <v>102.02679644291504</v>
      </c>
      <c r="O147" s="274">
        <f t="shared" si="33"/>
        <v>137.46859570823003</v>
      </c>
      <c r="P147" s="274">
        <f t="shared" si="33"/>
        <v>161.46173688736025</v>
      </c>
      <c r="Q147" s="274">
        <f t="shared" si="33"/>
        <v>139.34307824591565</v>
      </c>
      <c r="R147" s="274">
        <f t="shared" si="33"/>
        <v>0</v>
      </c>
      <c r="S147" s="274">
        <f t="shared" si="33"/>
        <v>0</v>
      </c>
      <c r="T147" s="274">
        <f t="shared" si="33"/>
        <v>0</v>
      </c>
      <c r="U147" s="274">
        <f t="shared" si="33"/>
        <v>0</v>
      </c>
      <c r="V147" s="274">
        <f t="shared" si="33"/>
        <v>0</v>
      </c>
      <c r="W147" s="274">
        <f t="shared" si="33"/>
        <v>0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0.13300932543031585</v>
      </c>
      <c r="C148" s="275">
        <f>IF(C$55=0,0,C$55/ISI!C$9*1000)</f>
        <v>0.13585428919429535</v>
      </c>
      <c r="D148" s="275">
        <f>IF(D$55=0,0,D$55/ISI!D$9*1000)</f>
        <v>0.1414691735230903</v>
      </c>
      <c r="E148" s="275">
        <f>IF(E$55=0,0,E$55/ISI!E$9*1000)</f>
        <v>0.14150582593981562</v>
      </c>
      <c r="F148" s="275">
        <f>IF(F$55=0,0,F$55/ISI!F$9*1000)</f>
        <v>0.11904868471471002</v>
      </c>
      <c r="G148" s="275">
        <f>IF(G$55=0,0,G$55/ISI!G$9*1000)</f>
        <v>0.1123331667764713</v>
      </c>
      <c r="H148" s="275">
        <f>IF(H$55=0,0,H$55/ISI!H$9*1000)</f>
        <v>0.12181629770182877</v>
      </c>
      <c r="I148" s="275">
        <f>IF(I$55=0,0,I$55/ISI!I$9*1000)</f>
        <v>0.11337444572537235</v>
      </c>
      <c r="J148" s="275">
        <f>IF(J$55=0,0,J$55/ISI!J$9*1000)</f>
        <v>0.11989118050738681</v>
      </c>
      <c r="K148" s="275">
        <f>IF(K$55=0,0,K$55/ISI!K$9*1000)</f>
        <v>0.10365004908854138</v>
      </c>
      <c r="L148" s="275">
        <f>IF(L$55=0,0,L$55/ISI!L$9*1000)</f>
        <v>0.12099371335587358</v>
      </c>
      <c r="M148" s="275">
        <f>IF(M$55=0,0,M$55/ISI!M$9*1000)</f>
        <v>0.15363043577769905</v>
      </c>
      <c r="N148" s="275">
        <f>IF(N$55=0,0,N$55/ISI!N$9*1000)</f>
        <v>0.23776229758376191</v>
      </c>
      <c r="O148" s="275">
        <f>IF(O$55=0,0,O$55/ISI!O$9*1000)</f>
        <v>0.29766051990989878</v>
      </c>
      <c r="P148" s="275">
        <f>IF(P$55=0,0,P$55/ISI!P$9*1000)</f>
        <v>0.46758045875090565</v>
      </c>
      <c r="Q148" s="275">
        <f>IF(Q$55=0,0,Q$55/ISI!Q$9*1000)</f>
        <v>0.23688813962967331</v>
      </c>
      <c r="R148" s="275">
        <f>IF(R$55=0,0,R$55/ISI!R$9*1000)</f>
        <v>0</v>
      </c>
      <c r="S148" s="275">
        <f>IF(S$55=0,0,S$55/ISI!S$9*1000)</f>
        <v>0</v>
      </c>
      <c r="T148" s="275">
        <f>IF(T$55=0,0,T$55/ISI!T$9*1000)</f>
        <v>0</v>
      </c>
      <c r="U148" s="275">
        <f>IF(U$55=0,0,U$55/ISI!U$9*1000)</f>
        <v>0</v>
      </c>
      <c r="V148" s="275">
        <f>IF(V$55=0,0,V$55/ISI!V$9*1000)</f>
        <v>0</v>
      </c>
      <c r="W148" s="275">
        <f>IF(W$55=0,0,W$55/ISI!W$9*1000)</f>
        <v>0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9.8279797410772154E-2</v>
      </c>
      <c r="C149" s="276">
        <f>IF(C$56=0,0,C$56/ISI!C$9*1000)</f>
        <v>0.10038192417113516</v>
      </c>
      <c r="D149" s="276">
        <f>IF(D$56=0,0,D$56/ISI!D$9*1000)</f>
        <v>0.10453072871948985</v>
      </c>
      <c r="E149" s="276">
        <f>IF(E$56=0,0,E$56/ISI!E$9*1000)</f>
        <v>0.10455781097164567</v>
      </c>
      <c r="F149" s="276">
        <f>IF(F$56=0,0,F$56/ISI!F$9*1000)</f>
        <v>8.7964363234894455E-2</v>
      </c>
      <c r="G149" s="276">
        <f>IF(G$56=0,0,G$56/ISI!G$9*1000)</f>
        <v>8.3002307075724785E-2</v>
      </c>
      <c r="H149" s="276">
        <f>IF(H$56=0,0,H$56/ISI!H$9*1000)</f>
        <v>9.0009335967486476E-2</v>
      </c>
      <c r="I149" s="276">
        <f>IF(I$56=0,0,I$56/ISI!I$9*1000)</f>
        <v>8.3771701881803301E-2</v>
      </c>
      <c r="J149" s="276">
        <f>IF(J$56=0,0,J$56/ISI!J$9*1000)</f>
        <v>8.8586878352205453E-2</v>
      </c>
      <c r="K149" s="276">
        <f>IF(K$56=0,0,K$56/ISI!K$9*1000)</f>
        <v>7.6586403194528599E-2</v>
      </c>
      <c r="L149" s="276">
        <f>IF(L$56=0,0,L$56/ISI!L$9*1000)</f>
        <v>8.9401533299423921E-2</v>
      </c>
      <c r="M149" s="276">
        <f>IF(M$56=0,0,M$56/ISI!M$9*1000)</f>
        <v>0.11351661288043463</v>
      </c>
      <c r="N149" s="276">
        <f>IF(N$56=0,0,N$56/ISI!N$9*1000)</f>
        <v>0.17568114388110354</v>
      </c>
      <c r="O149" s="276">
        <f>IF(O$56=0,0,O$56/ISI!O$9*1000)</f>
        <v>0.21993958317799503</v>
      </c>
      <c r="P149" s="276">
        <f>IF(P$56=0,0,P$56/ISI!P$9*1000)</f>
        <v>0.3454924127357541</v>
      </c>
      <c r="Q149" s="276">
        <f>IF(Q$56=0,0,Q$56/ISI!Q$9*1000)</f>
        <v>0.17503523378153041</v>
      </c>
      <c r="R149" s="276">
        <f>IF(R$56=0,0,R$56/ISI!R$9*1000)</f>
        <v>0</v>
      </c>
      <c r="S149" s="276">
        <f>IF(S$56=0,0,S$56/ISI!S$9*1000)</f>
        <v>0</v>
      </c>
      <c r="T149" s="276">
        <f>IF(T$56=0,0,T$56/ISI!T$9*1000)</f>
        <v>0</v>
      </c>
      <c r="U149" s="276">
        <f>IF(U$56=0,0,U$56/ISI!U$9*1000)</f>
        <v>0</v>
      </c>
      <c r="V149" s="276">
        <f>IF(V$56=0,0,V$56/ISI!V$9*1000)</f>
        <v>0</v>
      </c>
      <c r="W149" s="276">
        <f>IF(W$56=0,0,W$56/ISI!W$9*1000)</f>
        <v>0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2.4569949352693032</v>
      </c>
      <c r="C150" s="276">
        <f>IF(C$57=0,0,C$57/ISI!C$9*1000)</f>
        <v>2.5095481042783789</v>
      </c>
      <c r="D150" s="276">
        <f>IF(D$57=0,0,D$57/ISI!D$9*1000)</f>
        <v>2.6132682179872462</v>
      </c>
      <c r="E150" s="276">
        <f>IF(E$57=0,0,E$57/ISI!E$9*1000)</f>
        <v>2.6139452742911402</v>
      </c>
      <c r="F150" s="276">
        <f>IF(F$57=0,0,F$57/ISI!F$9*1000)</f>
        <v>2.1991090808723626</v>
      </c>
      <c r="G150" s="276">
        <f>IF(G$57=0,0,G$57/ISI!G$9*1000)</f>
        <v>2.0750576768931208</v>
      </c>
      <c r="H150" s="276">
        <f>IF(H$57=0,0,H$57/ISI!H$9*1000)</f>
        <v>2.2502333991871621</v>
      </c>
      <c r="I150" s="276">
        <f>IF(I$57=0,0,I$57/ISI!I$9*1000)</f>
        <v>2.0942925470450824</v>
      </c>
      <c r="J150" s="276">
        <f>IF(J$57=0,0,J$57/ISI!J$9*1000)</f>
        <v>2.2146719588051353</v>
      </c>
      <c r="K150" s="276">
        <f>IF(K$57=0,0,K$57/ISI!K$9*1000)</f>
        <v>1.9146600798632156</v>
      </c>
      <c r="L150" s="276">
        <f>IF(L$57=0,0,L$57/ISI!L$9*1000)</f>
        <v>2.235038332485598</v>
      </c>
      <c r="M150" s="276">
        <f>IF(M$57=0,0,M$57/ISI!M$9*1000)</f>
        <v>2.8379153220108657</v>
      </c>
      <c r="N150" s="276">
        <f>IF(N$57=0,0,N$57/ISI!N$9*1000)</f>
        <v>4.3920285970275872</v>
      </c>
      <c r="O150" s="276">
        <f>IF(O$57=0,0,O$57/ISI!O$9*1000)</f>
        <v>5.4984895794498776</v>
      </c>
      <c r="P150" s="276">
        <f>IF(P$57=0,0,P$57/ISI!P$9*1000)</f>
        <v>8.6373103183938529</v>
      </c>
      <c r="Q150" s="276">
        <f>IF(Q$57=0,0,Q$57/ISI!Q$9*1000)</f>
        <v>4.375880844538262</v>
      </c>
      <c r="R150" s="276">
        <f>IF(R$57=0,0,R$57/ISI!R$9*1000)</f>
        <v>0</v>
      </c>
      <c r="S150" s="276">
        <f>IF(S$57=0,0,S$57/ISI!S$9*1000)</f>
        <v>0</v>
      </c>
      <c r="T150" s="276">
        <f>IF(T$57=0,0,T$57/ISI!T$9*1000)</f>
        <v>0</v>
      </c>
      <c r="U150" s="276">
        <f>IF(U$57=0,0,U$57/ISI!U$9*1000)</f>
        <v>0</v>
      </c>
      <c r="V150" s="276">
        <f>IF(V$57=0,0,V$57/ISI!V$9*1000)</f>
        <v>0</v>
      </c>
      <c r="W150" s="276">
        <f>IF(W$57=0,0,W$57/ISI!W$9*1000)</f>
        <v>0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6.1424873381732602E-2</v>
      </c>
      <c r="C151" s="276">
        <f>IF(C$58=0,0,C$58/ISI!C$9*1000)</f>
        <v>6.2738702606959476E-2</v>
      </c>
      <c r="D151" s="276">
        <f>IF(D$58=0,0,D$58/ISI!D$9*1000)</f>
        <v>6.5331705449681171E-2</v>
      </c>
      <c r="E151" s="276">
        <f>IF(E$58=0,0,E$58/ISI!E$9*1000)</f>
        <v>6.5348631857278572E-2</v>
      </c>
      <c r="F151" s="276">
        <f>IF(F$58=0,0,F$58/ISI!F$9*1000)</f>
        <v>5.4977727021809059E-2</v>
      </c>
      <c r="G151" s="276">
        <f>IF(G$58=0,0,G$58/ISI!G$9*1000)</f>
        <v>5.1876441922328008E-2</v>
      </c>
      <c r="H151" s="276">
        <f>IF(H$58=0,0,H$58/ISI!H$9*1000)</f>
        <v>5.6255834979679058E-2</v>
      </c>
      <c r="I151" s="276">
        <f>IF(I$58=0,0,I$58/ISI!I$9*1000)</f>
        <v>5.2357313676127094E-2</v>
      </c>
      <c r="J151" s="276">
        <f>IF(J$58=0,0,J$58/ISI!J$9*1000)</f>
        <v>5.536679897012841E-2</v>
      </c>
      <c r="K151" s="276">
        <f>IF(K$58=0,0,K$58/ISI!K$9*1000)</f>
        <v>4.7866501996580393E-2</v>
      </c>
      <c r="L151" s="276">
        <f>IF(L$58=0,0,L$58/ISI!L$9*1000)</f>
        <v>5.5875958312139956E-2</v>
      </c>
      <c r="M151" s="276">
        <f>IF(M$58=0,0,M$58/ISI!M$9*1000)</f>
        <v>7.0947883050271637E-2</v>
      </c>
      <c r="N151" s="276">
        <f>IF(N$58=0,0,N$58/ISI!N$9*1000)</f>
        <v>0.10980071492568974</v>
      </c>
      <c r="O151" s="276">
        <f>IF(O$58=0,0,O$58/ISI!O$9*1000)</f>
        <v>0.13746223948624697</v>
      </c>
      <c r="P151" s="276">
        <f>IF(P$58=0,0,P$58/ISI!P$9*1000)</f>
        <v>0.21593275795984637</v>
      </c>
      <c r="Q151" s="276">
        <f>IF(Q$58=0,0,Q$58/ISI!Q$9*1000)</f>
        <v>0.10939702111345659</v>
      </c>
      <c r="R151" s="276">
        <f>IF(R$58=0,0,R$58/ISI!R$9*1000)</f>
        <v>0</v>
      </c>
      <c r="S151" s="276">
        <f>IF(S$58=0,0,S$58/ISI!S$9*1000)</f>
        <v>0</v>
      </c>
      <c r="T151" s="276">
        <f>IF(T$58=0,0,T$58/ISI!T$9*1000)</f>
        <v>0</v>
      </c>
      <c r="U151" s="276">
        <f>IF(U$58=0,0,U$58/ISI!U$9*1000)</f>
        <v>0</v>
      </c>
      <c r="V151" s="276">
        <f>IF(V$58=0,0,V$58/ISI!V$9*1000)</f>
        <v>0</v>
      </c>
      <c r="W151" s="276">
        <f>IF(W$58=0,0,W$58/ISI!W$9*1000)</f>
        <v>0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0.71525890854580698</v>
      </c>
      <c r="C152" s="277">
        <f>IF(C$59=0,0,C$59/ISI!C$9*1000)</f>
        <v>0.70977014822708018</v>
      </c>
      <c r="D152" s="277">
        <f>IF(D$59=0,0,D$59/ISI!D$9*1000)</f>
        <v>0.67314123017743155</v>
      </c>
      <c r="E152" s="277">
        <f>IF(E$59=0,0,E$59/ISI!E$9*1000)</f>
        <v>0.67495881236087174</v>
      </c>
      <c r="F152" s="277">
        <f>IF(F$59=0,0,F$59/ISI!F$9*1000)</f>
        <v>0.54058492612210574</v>
      </c>
      <c r="G152" s="277">
        <f>IF(G$59=0,0,G$59/ISI!G$9*1000)</f>
        <v>0.53398260899853101</v>
      </c>
      <c r="H152" s="277">
        <f>IF(H$59=0,0,H$59/ISI!H$9*1000)</f>
        <v>0.52346651871562322</v>
      </c>
      <c r="I152" s="277">
        <f>IF(I$59=0,0,I$59/ISI!I$9*1000)</f>
        <v>0.52100839113014152</v>
      </c>
      <c r="J152" s="277">
        <f>IF(J$59=0,0,J$59/ISI!J$9*1000)</f>
        <v>0.54509537420312892</v>
      </c>
      <c r="K152" s="277">
        <f>IF(K$59=0,0,K$59/ISI!K$9*1000)</f>
        <v>0.44277676829078916</v>
      </c>
      <c r="L152" s="277">
        <f>IF(L$59=0,0,L$59/ISI!L$9*1000)</f>
        <v>0.51614842135810413</v>
      </c>
      <c r="M152" s="277">
        <f>IF(M$59=0,0,M$59/ISI!M$9*1000)</f>
        <v>0.19044358106427012</v>
      </c>
      <c r="N152" s="277">
        <f>IF(N$59=0,0,N$59/ISI!N$9*1000)</f>
        <v>0.20628502976615079</v>
      </c>
      <c r="O152" s="277">
        <f>IF(O$59=0,0,O$59/ISI!O$9*1000)</f>
        <v>0.28872904669280425</v>
      </c>
      <c r="P152" s="277">
        <f>IF(P$59=0,0,P$59/ISI!P$9*1000)</f>
        <v>0.30807017668261266</v>
      </c>
      <c r="Q152" s="277">
        <f>IF(Q$59=0,0,Q$59/ISI!Q$9*1000)</f>
        <v>0.3446752023215871</v>
      </c>
      <c r="R152" s="277">
        <f>IF(R$59=0,0,R$59/ISI!R$9*1000)</f>
        <v>0</v>
      </c>
      <c r="S152" s="277">
        <f>IF(S$59=0,0,S$59/ISI!S$9*1000)</f>
        <v>0</v>
      </c>
      <c r="T152" s="277">
        <f>IF(T$59=0,0,T$59/ISI!T$9*1000)</f>
        <v>0</v>
      </c>
      <c r="U152" s="277">
        <f>IF(U$59=0,0,U$59/ISI!U$9*1000)</f>
        <v>0</v>
      </c>
      <c r="V152" s="277">
        <f>IF(V$59=0,0,V$59/ISI!V$9*1000)</f>
        <v>0</v>
      </c>
      <c r="W152" s="277">
        <f>IF(W$59=0,0,W$59/ISI!W$9*1000)</f>
        <v>0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45.614074369292915</v>
      </c>
      <c r="C153" s="278">
        <f>IF(C$65=0,0,C$65/ISI!C$9*1000)</f>
        <v>45.210350697033867</v>
      </c>
      <c r="D153" s="278">
        <f>IF(D$65=0,0,D$65/ISI!D$9*1000)</f>
        <v>42.796231984709998</v>
      </c>
      <c r="E153" s="278">
        <f>IF(E$65=0,0,E$65/ISI!E$9*1000)</f>
        <v>40.773961794848084</v>
      </c>
      <c r="F153" s="278">
        <f>IF(F$65=0,0,F$65/ISI!F$9*1000)</f>
        <v>33.489949953585167</v>
      </c>
      <c r="G153" s="278">
        <f>IF(G$65=0,0,G$65/ISI!G$9*1000)</f>
        <v>32.443657964304485</v>
      </c>
      <c r="H153" s="278">
        <f>IF(H$65=0,0,H$65/ISI!H$9*1000)</f>
        <v>31.733178364439869</v>
      </c>
      <c r="I153" s="278">
        <f>IF(I$65=0,0,I$65/ISI!I$9*1000)</f>
        <v>31.093846921690194</v>
      </c>
      <c r="J153" s="278">
        <f>IF(J$65=0,0,J$65/ISI!J$9*1000)</f>
        <v>33.144646521304587</v>
      </c>
      <c r="K153" s="278">
        <f>IF(K$65=0,0,K$65/ISI!K$9*1000)</f>
        <v>27.207942011616638</v>
      </c>
      <c r="L153" s="278">
        <f>IF(L$65=0,0,L$65/ISI!L$9*1000)</f>
        <v>31.04302337392128</v>
      </c>
      <c r="M153" s="278">
        <f>IF(M$65=0,0,M$65/ISI!M$9*1000)</f>
        <v>13.520335215889837</v>
      </c>
      <c r="N153" s="278">
        <f>IF(N$65=0,0,N$65/ISI!N$9*1000)</f>
        <v>15.676898942078402</v>
      </c>
      <c r="O153" s="278">
        <f>IF(O$65=0,0,O$65/ISI!O$9*1000)</f>
        <v>21.930158832595332</v>
      </c>
      <c r="P153" s="278">
        <f>IF(P$65=0,0,P$65/ISI!P$9*1000)</f>
        <v>15.675668393584468</v>
      </c>
      <c r="Q153" s="278">
        <f>IF(Q$65=0,0,Q$65/ISI!Q$9*1000)</f>
        <v>21.458796050425079</v>
      </c>
      <c r="R153" s="278">
        <f>IF(R$65=0,0,R$65/ISI!R$9*1000)</f>
        <v>0</v>
      </c>
      <c r="S153" s="278">
        <f>IF(S$65=0,0,S$65/ISI!S$9*1000)</f>
        <v>0</v>
      </c>
      <c r="T153" s="278">
        <f>IF(T$65=0,0,T$65/ISI!T$9*1000)</f>
        <v>0</v>
      </c>
      <c r="U153" s="278">
        <f>IF(U$65=0,0,U$65/ISI!U$9*1000)</f>
        <v>0</v>
      </c>
      <c r="V153" s="278">
        <f>IF(V$65=0,0,V$65/ISI!V$9*1000)</f>
        <v>0</v>
      </c>
      <c r="W153" s="278">
        <f>IF(W$65=0,0,W$65/ISI!W$9*1000)</f>
        <v>0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18.248243187618787</v>
      </c>
      <c r="C154" s="278">
        <f>IF(C$71=0,0,C$71/ISI!C$9*1000)</f>
        <v>18.638558606910649</v>
      </c>
      <c r="D154" s="278">
        <f>IF(D$71=0,0,D$71/ISI!D$9*1000)</f>
        <v>19.408893877544578</v>
      </c>
      <c r="E154" s="278">
        <f>IF(E$71=0,0,E$71/ISI!E$9*1000)</f>
        <v>19.413922413789347</v>
      </c>
      <c r="F154" s="278">
        <f>IF(F$71=0,0,F$71/ISI!F$9*1000)</f>
        <v>16.332910063349864</v>
      </c>
      <c r="G154" s="278">
        <f>IF(G$71=0,0,G$71/ISI!G$9*1000)</f>
        <v>15.411573126474735</v>
      </c>
      <c r="H154" s="278">
        <f>IF(H$71=0,0,H$71/ISI!H$9*1000)</f>
        <v>16.71261332607045</v>
      </c>
      <c r="I154" s="278">
        <f>IF(I$71=0,0,I$71/ISI!I$9*1000)</f>
        <v>15.554431617217535</v>
      </c>
      <c r="J154" s="278">
        <f>IF(J$71=0,0,J$71/ISI!J$9*1000)</f>
        <v>16.448496455954846</v>
      </c>
      <c r="K154" s="278">
        <f>IF(K$71=0,0,K$71/ISI!K$9*1000)</f>
        <v>14.220290916122693</v>
      </c>
      <c r="L154" s="278">
        <f>IF(L$71=0,0,L$71/ISI!L$9*1000)</f>
        <v>16.599758688707585</v>
      </c>
      <c r="M154" s="278">
        <f>IF(M$71=0,0,M$71/ISI!M$9*1000)</f>
        <v>21.077360884444602</v>
      </c>
      <c r="N154" s="278">
        <f>IF(N$71=0,0,N$71/ISI!N$9*1000)</f>
        <v>32.619849872320124</v>
      </c>
      <c r="O154" s="278">
        <f>IF(O$71=0,0,O$71/ISI!O$9*1000)</f>
        <v>40.837599447225301</v>
      </c>
      <c r="P154" s="278">
        <f>IF(P$71=0,0,P$71/ISI!P$9*1000)</f>
        <v>64.14980222973243</v>
      </c>
      <c r="Q154" s="278">
        <f>IF(Q$71=0,0,Q$71/ISI!Q$9*1000)</f>
        <v>32.499919582628074</v>
      </c>
      <c r="R154" s="278">
        <f>IF(R$71=0,0,R$71/ISI!R$9*1000)</f>
        <v>0</v>
      </c>
      <c r="S154" s="278">
        <f>IF(S$71=0,0,S$71/ISI!S$9*1000)</f>
        <v>0</v>
      </c>
      <c r="T154" s="278">
        <f>IF(T$71=0,0,T$71/ISI!T$9*1000)</f>
        <v>0</v>
      </c>
      <c r="U154" s="278">
        <f>IF(U$71=0,0,U$71/ISI!U$9*1000)</f>
        <v>0</v>
      </c>
      <c r="V154" s="278">
        <f>IF(V$71=0,0,V$71/ISI!V$9*1000)</f>
        <v>0</v>
      </c>
      <c r="W154" s="278">
        <f>IF(W$71=0,0,W$71/ISI!W$9*1000)</f>
        <v>0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122.97316423184401</v>
      </c>
      <c r="C155" s="278">
        <f>IF(C$72=0,0,C$72/ISI!C$9*1000)</f>
        <v>122.02949164554056</v>
      </c>
      <c r="D155" s="278">
        <f>IF(D$72=0,0,D$72/ISI!D$9*1000)</f>
        <v>115.73194833480841</v>
      </c>
      <c r="E155" s="278">
        <f>IF(E$72=0,0,E$72/ISI!E$9*1000)</f>
        <v>116.04444193632605</v>
      </c>
      <c r="F155" s="278">
        <f>IF(F$72=0,0,F$72/ISI!F$9*1000)</f>
        <v>92.941783886939959</v>
      </c>
      <c r="G155" s="278">
        <f>IF(G$72=0,0,G$72/ISI!G$9*1000)</f>
        <v>91.806659502961594</v>
      </c>
      <c r="H155" s="278">
        <f>IF(H$72=0,0,H$72/ISI!H$9*1000)</f>
        <v>89.998647212606386</v>
      </c>
      <c r="I155" s="278">
        <f>IF(I$72=0,0,I$72/ISI!I$9*1000)</f>
        <v>89.576025804245518</v>
      </c>
      <c r="J155" s="278">
        <f>IF(J$72=0,0,J$72/ISI!J$9*1000)</f>
        <v>94.17150249153346</v>
      </c>
      <c r="K155" s="278">
        <f>IF(K$72=0,0,K$72/ISI!K$9*1000)</f>
        <v>76.408931050614299</v>
      </c>
      <c r="L155" s="278">
        <f>IF(L$72=0,0,L$72/ISI!L$9*1000)</f>
        <v>88.74046003386789</v>
      </c>
      <c r="M155" s="278">
        <f>IF(M$72=0,0,M$72/ISI!M$9*1000)</f>
        <v>32.742618779444612</v>
      </c>
      <c r="N155" s="278">
        <f>IF(N$72=0,0,N$72/ISI!N$9*1000)</f>
        <v>35.466210264445913</v>
      </c>
      <c r="O155" s="278">
        <f>IF(O$72=0,0,O$72/ISI!O$9*1000)</f>
        <v>49.640660260555251</v>
      </c>
      <c r="P155" s="278">
        <f>IF(P$72=0,0,P$72/ISI!P$9*1000)</f>
        <v>52.96594558905506</v>
      </c>
      <c r="Q155" s="278">
        <f>IF(Q$72=0,0,Q$72/ISI!Q$9*1000)</f>
        <v>59.259381121042111</v>
      </c>
      <c r="R155" s="278">
        <f>IF(R$72=0,0,R$72/ISI!R$9*1000)</f>
        <v>0</v>
      </c>
      <c r="S155" s="278">
        <f>IF(S$72=0,0,S$72/ISI!S$9*1000)</f>
        <v>0</v>
      </c>
      <c r="T155" s="278">
        <f>IF(T$72=0,0,T$72/ISI!T$9*1000)</f>
        <v>0</v>
      </c>
      <c r="U155" s="278">
        <f>IF(U$72=0,0,U$72/ISI!U$9*1000)</f>
        <v>0</v>
      </c>
      <c r="V155" s="278">
        <f>IF(V$72=0,0,V$72/ISI!V$9*1000)</f>
        <v>0</v>
      </c>
      <c r="W155" s="278">
        <f>IF(W$72=0,0,W$72/ISI!W$9*1000)</f>
        <v>0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85.437238872416643</v>
      </c>
      <c r="C156" s="279">
        <f>IF(C$79=0,0,C$79/ISI!C$9*1000)</f>
        <v>82.368159082247416</v>
      </c>
      <c r="D156" s="279">
        <f>IF(D$79=0,0,D$79/ISI!D$9*1000)</f>
        <v>75.010921899008011</v>
      </c>
      <c r="E156" s="279">
        <f>IF(E$79=0,0,E$79/ISI!E$9*1000)</f>
        <v>71.893827504245635</v>
      </c>
      <c r="F156" s="279">
        <f>IF(F$79=0,0,F$79/ISI!F$9*1000)</f>
        <v>55.983244219065114</v>
      </c>
      <c r="G156" s="279">
        <f>IF(G$79=0,0,G$79/ISI!G$9*1000)</f>
        <v>47.917086612366369</v>
      </c>
      <c r="H156" s="279">
        <f>IF(H$79=0,0,H$79/ISI!H$9*1000)</f>
        <v>55.21797607611412</v>
      </c>
      <c r="I156" s="279">
        <f>IF(I$79=0,0,I$79/ISI!I$9*1000)</f>
        <v>54.818267428105067</v>
      </c>
      <c r="J156" s="279">
        <f>IF(J$79=0,0,J$79/ISI!J$9*1000)</f>
        <v>52.923772825783693</v>
      </c>
      <c r="K156" s="279">
        <f>IF(K$79=0,0,K$79/ISI!K$9*1000)</f>
        <v>43.96980514283689</v>
      </c>
      <c r="L156" s="279">
        <f>IF(L$79=0,0,L$79/ISI!L$9*1000)</f>
        <v>59.039918726004387</v>
      </c>
      <c r="M156" s="279">
        <f>IF(M$79=0,0,M$79/ISI!M$9*1000)</f>
        <v>11.870434923691466</v>
      </c>
      <c r="N156" s="279">
        <f>IF(N$79=0,0,N$79/ISI!N$9*1000)</f>
        <v>13.142279580886322</v>
      </c>
      <c r="O156" s="279">
        <f>IF(O$79=0,0,O$79/ISI!O$9*1000)</f>
        <v>18.617896199137331</v>
      </c>
      <c r="P156" s="279">
        <f>IF(P$79=0,0,P$79/ISI!P$9*1000)</f>
        <v>18.695934550465328</v>
      </c>
      <c r="Q156" s="279">
        <f>IF(Q$79=0,0,Q$79/ISI!Q$9*1000)</f>
        <v>20.883105050435891</v>
      </c>
      <c r="R156" s="279">
        <f>IF(R$79=0,0,R$79/ISI!R$9*1000)</f>
        <v>0</v>
      </c>
      <c r="S156" s="279">
        <f>IF(S$79=0,0,S$79/ISI!S$9*1000)</f>
        <v>0</v>
      </c>
      <c r="T156" s="279">
        <f>IF(T$79=0,0,T$79/ISI!T$9*1000)</f>
        <v>0</v>
      </c>
      <c r="U156" s="279">
        <f>IF(U$79=0,0,U$79/ISI!U$9*1000)</f>
        <v>0</v>
      </c>
      <c r="V156" s="279">
        <f>IF(V$79=0,0,V$79/ISI!V$9*1000)</f>
        <v>0</v>
      </c>
      <c r="W156" s="279">
        <f>IF(W$79=0,0,W$79/ISI!W$9*1000)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LV: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256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257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258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259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261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268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270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271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272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274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275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277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278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279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282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284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288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289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294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297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56.101913095163901</v>
      </c>
      <c r="C54" s="225">
        <v>57.410500550504842</v>
      </c>
      <c r="D54" s="225">
        <v>54.95329526885169</v>
      </c>
      <c r="E54" s="225">
        <v>54.156758592960443</v>
      </c>
      <c r="F54" s="225">
        <v>56.098862205323478</v>
      </c>
      <c r="G54" s="225">
        <v>55.461525553170773</v>
      </c>
      <c r="H54" s="225">
        <v>57.460116315583328</v>
      </c>
      <c r="I54" s="225">
        <v>57.022223492494788</v>
      </c>
      <c r="J54" s="225">
        <v>53.538067813495317</v>
      </c>
      <c r="K54" s="225">
        <v>48.550019450569117</v>
      </c>
      <c r="L54" s="225">
        <v>55.449129620581033</v>
      </c>
      <c r="M54" s="225">
        <v>21.887975096463151</v>
      </c>
      <c r="N54" s="225">
        <v>41.22939887346017</v>
      </c>
      <c r="O54" s="225">
        <v>13.471677288689349</v>
      </c>
      <c r="P54" s="225">
        <v>0.87763021088974946</v>
      </c>
      <c r="Q54" s="225">
        <v>6.689375096280771</v>
      </c>
      <c r="R54" s="225">
        <v>0</v>
      </c>
      <c r="S54" s="225">
        <v>0</v>
      </c>
      <c r="T54" s="225">
        <v>0</v>
      </c>
      <c r="U54" s="225">
        <v>0</v>
      </c>
      <c r="V54" s="225">
        <v>0</v>
      </c>
      <c r="W54" s="225">
        <v>0</v>
      </c>
      <c r="DA54" s="89" t="s">
        <v>302</v>
      </c>
    </row>
    <row r="55" spans="1:105" ht="12" customHeight="1" x14ac:dyDescent="0.25">
      <c r="A55" s="55" t="s">
        <v>92</v>
      </c>
      <c r="B55" s="261">
        <v>2.600958732064226E-2</v>
      </c>
      <c r="C55" s="261">
        <v>2.7515432132637942E-2</v>
      </c>
      <c r="D55" s="261">
        <v>2.8930831392395901E-2</v>
      </c>
      <c r="E55" s="261">
        <v>2.8938326911469039E-2</v>
      </c>
      <c r="F55" s="261">
        <v>3.1446404318372569E-2</v>
      </c>
      <c r="G55" s="261">
        <v>3.0995954676511291E-2</v>
      </c>
      <c r="H55" s="261">
        <v>3.3693912480359821E-2</v>
      </c>
      <c r="I55" s="261">
        <v>3.1613250322861802E-2</v>
      </c>
      <c r="J55" s="261">
        <v>3.052864158262376E-2</v>
      </c>
      <c r="K55" s="261">
        <v>2.902745553666165E-2</v>
      </c>
      <c r="L55" s="261">
        <v>3.2059012826290187E-2</v>
      </c>
      <c r="M55" s="261">
        <v>3.5315357989897857E-2</v>
      </c>
      <c r="N55" s="261">
        <v>7.9992434564564882E-2</v>
      </c>
      <c r="O55" s="261">
        <v>2.4679988776873579E-2</v>
      </c>
      <c r="P55" s="261">
        <v>1.954554883283438E-3</v>
      </c>
      <c r="Q55" s="261">
        <v>9.9022716077997383E-3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303</v>
      </c>
    </row>
    <row r="56" spans="1:105" ht="12" customHeight="1" x14ac:dyDescent="0.25">
      <c r="A56" s="202" t="s">
        <v>93</v>
      </c>
      <c r="B56" s="226">
        <v>4.9872266464093774E-3</v>
      </c>
      <c r="C56" s="226">
        <v>5.2759659208607623E-3</v>
      </c>
      <c r="D56" s="226">
        <v>5.5473626491729707E-3</v>
      </c>
      <c r="E56" s="226">
        <v>5.5487998827587794E-3</v>
      </c>
      <c r="F56" s="226">
        <v>6.029712952265248E-3</v>
      </c>
      <c r="G56" s="226">
        <v>5.9433411683125987E-3</v>
      </c>
      <c r="H56" s="226">
        <v>6.4606629883155933E-3</v>
      </c>
      <c r="I56" s="226">
        <v>6.0617049569509666E-3</v>
      </c>
      <c r="J56" s="226">
        <v>5.8537358898696663E-3</v>
      </c>
      <c r="K56" s="226">
        <v>5.5658899137938202E-3</v>
      </c>
      <c r="L56" s="226">
        <v>6.1471780022423787E-3</v>
      </c>
      <c r="M56" s="226">
        <v>6.7715681999661924E-3</v>
      </c>
      <c r="N56" s="226">
        <v>1.533820572596863E-2</v>
      </c>
      <c r="O56" s="226">
        <v>4.7322818368372693E-3</v>
      </c>
      <c r="P56" s="226">
        <v>3.7477750321876431E-4</v>
      </c>
      <c r="Q56" s="226">
        <v>1.8987180462954919E-3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304</v>
      </c>
    </row>
    <row r="57" spans="1:105" ht="12" customHeight="1" x14ac:dyDescent="0.25">
      <c r="A57" s="202" t="s">
        <v>94</v>
      </c>
      <c r="B57" s="226">
        <v>0.68991095312695361</v>
      </c>
      <c r="C57" s="226">
        <v>0.72985387173991856</v>
      </c>
      <c r="D57" s="226">
        <v>0.76739769895703924</v>
      </c>
      <c r="E57" s="226">
        <v>0.76759651951671082</v>
      </c>
      <c r="F57" s="226">
        <v>0.83412391393406604</v>
      </c>
      <c r="G57" s="226">
        <v>0.82217562202458372</v>
      </c>
      <c r="H57" s="226">
        <v>0.89373964251452753</v>
      </c>
      <c r="I57" s="226">
        <v>0.8385495468579387</v>
      </c>
      <c r="J57" s="226">
        <v>0.80978002273890082</v>
      </c>
      <c r="K57" s="226">
        <v>0.76996067908600707</v>
      </c>
      <c r="L57" s="226">
        <v>0.85037351122220473</v>
      </c>
      <c r="M57" s="226">
        <v>0.93674889918354864</v>
      </c>
      <c r="N57" s="226">
        <v>2.1192698713669178</v>
      </c>
      <c r="O57" s="226">
        <v>0.65464301183671836</v>
      </c>
      <c r="P57" s="226">
        <v>5.1845067968257212E-2</v>
      </c>
      <c r="Q57" s="226">
        <v>0.26266028594914259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305</v>
      </c>
    </row>
    <row r="58" spans="1:105" ht="12" customHeight="1" x14ac:dyDescent="0.25">
      <c r="A58" s="202" t="s">
        <v>95</v>
      </c>
      <c r="B58" s="226">
        <v>1.189530638637932E-2</v>
      </c>
      <c r="C58" s="226">
        <v>1.2583994184005871E-2</v>
      </c>
      <c r="D58" s="226">
        <v>1.3231317328595451E-2</v>
      </c>
      <c r="E58" s="226">
        <v>1.3234745352839011E-2</v>
      </c>
      <c r="F58" s="226">
        <v>1.4381797354398269E-2</v>
      </c>
      <c r="G58" s="226">
        <v>1.4175787299893409E-2</v>
      </c>
      <c r="H58" s="226">
        <v>1.540967979878864E-2</v>
      </c>
      <c r="I58" s="226">
        <v>1.4458103230315321E-2</v>
      </c>
      <c r="J58" s="226">
        <v>1.39620648612545E-2</v>
      </c>
      <c r="K58" s="226">
        <v>1.327550771832342E-2</v>
      </c>
      <c r="L58" s="226">
        <v>1.4661969654202481E-2</v>
      </c>
      <c r="M58" s="226">
        <v>1.6151236782642301E-2</v>
      </c>
      <c r="N58" s="226">
        <v>3.6583991357014817E-2</v>
      </c>
      <c r="O58" s="226">
        <v>1.128722361082294E-2</v>
      </c>
      <c r="P58" s="226">
        <v>8.9390227145965588E-4</v>
      </c>
      <c r="Q58" s="226">
        <v>4.5287360096805361E-3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306</v>
      </c>
    </row>
    <row r="59" spans="1:105" ht="12" customHeight="1" x14ac:dyDescent="0.25">
      <c r="A59" s="56" t="s">
        <v>96</v>
      </c>
      <c r="B59" s="262">
        <v>0.19834979598259009</v>
      </c>
      <c r="C59" s="262">
        <v>0.2041323685662064</v>
      </c>
      <c r="D59" s="262">
        <v>0.1955024081395661</v>
      </c>
      <c r="E59" s="262">
        <v>0.19602809202284369</v>
      </c>
      <c r="F59" s="262">
        <v>0.20280988404137171</v>
      </c>
      <c r="G59" s="262">
        <v>0.2089924392601456</v>
      </c>
      <c r="H59" s="262">
        <v>0.20566400176896249</v>
      </c>
      <c r="I59" s="262">
        <v>0.2063317021865341</v>
      </c>
      <c r="J59" s="262">
        <v>0.19714011658524119</v>
      </c>
      <c r="K59" s="262">
        <v>0.17614047271372221</v>
      </c>
      <c r="L59" s="262">
        <v>0.1942637246331122</v>
      </c>
      <c r="M59" s="262">
        <v>6.3758429539616621E-2</v>
      </c>
      <c r="N59" s="262">
        <v>0.10634674186303381</v>
      </c>
      <c r="O59" s="262">
        <v>3.5877187410859462E-2</v>
      </c>
      <c r="P59" s="262">
        <v>2.201201348427561E-3</v>
      </c>
      <c r="Q59" s="262">
        <v>2.0771383263942539E-2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307</v>
      </c>
    </row>
    <row r="60" spans="1:105" ht="12" customHeight="1" x14ac:dyDescent="0.25">
      <c r="A60" s="37" t="s">
        <v>160</v>
      </c>
      <c r="B60" s="228">
        <v>2.338237588205911E-3</v>
      </c>
      <c r="C60" s="228">
        <v>0</v>
      </c>
      <c r="D60" s="228">
        <v>0</v>
      </c>
      <c r="E60" s="228">
        <v>0</v>
      </c>
      <c r="F60" s="228">
        <v>0</v>
      </c>
      <c r="G60" s="228">
        <v>2.3645457048018679E-3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308</v>
      </c>
    </row>
    <row r="61" spans="1:105" ht="12" customHeight="1" x14ac:dyDescent="0.25">
      <c r="A61" s="37" t="s">
        <v>162</v>
      </c>
      <c r="B61" s="228">
        <v>0.19562803064974149</v>
      </c>
      <c r="C61" s="228">
        <v>0.203704308502906</v>
      </c>
      <c r="D61" s="228">
        <v>0.19496560219127601</v>
      </c>
      <c r="E61" s="228">
        <v>0.1955009889550475</v>
      </c>
      <c r="F61" s="228">
        <v>0.20217743768699151</v>
      </c>
      <c r="G61" s="228">
        <v>0.2060608223677769</v>
      </c>
      <c r="H61" s="228">
        <v>0.2049159146265862</v>
      </c>
      <c r="I61" s="228">
        <v>0.205715984339221</v>
      </c>
      <c r="J61" s="228">
        <v>0.19651736404092759</v>
      </c>
      <c r="K61" s="228">
        <v>0.1754760675628026</v>
      </c>
      <c r="L61" s="228">
        <v>0.19354251933114719</v>
      </c>
      <c r="M61" s="228">
        <v>5.5556091203382042E-2</v>
      </c>
      <c r="N61" s="228">
        <v>6.6660210790473295E-2</v>
      </c>
      <c r="O61" s="228">
        <v>2.626908187647525E-2</v>
      </c>
      <c r="P61" s="228">
        <v>3.1049041248991881E-4</v>
      </c>
      <c r="Q61" s="228">
        <v>1.914829287360616E-2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3.8352774464266111E-4</v>
      </c>
      <c r="C64" s="228">
        <v>4.2806006330042742E-4</v>
      </c>
      <c r="D64" s="228">
        <v>5.3680594829018369E-4</v>
      </c>
      <c r="E64" s="228">
        <v>5.2710306779613211E-4</v>
      </c>
      <c r="F64" s="228">
        <v>6.3244635438018866E-4</v>
      </c>
      <c r="G64" s="228">
        <v>5.670711875667906E-4</v>
      </c>
      <c r="H64" s="228">
        <v>7.4808714237633743E-4</v>
      </c>
      <c r="I64" s="228">
        <v>6.1571784731311203E-4</v>
      </c>
      <c r="J64" s="228">
        <v>6.2275254431362061E-4</v>
      </c>
      <c r="K64" s="228">
        <v>6.6440515091957845E-4</v>
      </c>
      <c r="L64" s="228">
        <v>7.2120530196505901E-4</v>
      </c>
      <c r="M64" s="228">
        <v>8.202338336234587E-3</v>
      </c>
      <c r="N64" s="228">
        <v>3.9686531072560517E-2</v>
      </c>
      <c r="O64" s="228">
        <v>9.6081055343842075E-3</v>
      </c>
      <c r="P64" s="228">
        <v>1.890710935937643E-3</v>
      </c>
      <c r="Q64" s="228">
        <v>1.623090390336383E-3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312</v>
      </c>
    </row>
    <row r="65" spans="1:105" ht="12" customHeight="1" x14ac:dyDescent="0.25">
      <c r="A65" s="57" t="s">
        <v>222</v>
      </c>
      <c r="B65" s="263">
        <v>8.6610572246900226</v>
      </c>
      <c r="C65" s="263">
        <v>8.902527198894969</v>
      </c>
      <c r="D65" s="263">
        <v>8.5270542485566967</v>
      </c>
      <c r="E65" s="263">
        <v>8.2694493725830007</v>
      </c>
      <c r="F65" s="263">
        <v>8.7019093754395804</v>
      </c>
      <c r="G65" s="263">
        <v>8.8537319126684988</v>
      </c>
      <c r="H65" s="263">
        <v>8.7117634732726987</v>
      </c>
      <c r="I65" s="263">
        <v>8.6440369600779388</v>
      </c>
      <c r="J65" s="263">
        <v>8.3334693200444949</v>
      </c>
      <c r="K65" s="263">
        <v>7.5101865254069589</v>
      </c>
      <c r="L65" s="263">
        <v>8.1899624253656018</v>
      </c>
      <c r="M65" s="263">
        <v>3.020124834874085</v>
      </c>
      <c r="N65" s="263">
        <v>5.0346885873960643</v>
      </c>
      <c r="O65" s="263">
        <v>1.7383965555882861</v>
      </c>
      <c r="P65" s="263">
        <v>6.6574813240518324E-2</v>
      </c>
      <c r="Q65" s="263">
        <v>0.91135848472535042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313</v>
      </c>
    </row>
    <row r="66" spans="1:105" ht="12" customHeight="1" x14ac:dyDescent="0.25">
      <c r="A66" s="18" t="s">
        <v>30</v>
      </c>
      <c r="B66" s="232">
        <v>1.9925775230068461</v>
      </c>
      <c r="C66" s="232">
        <v>1.9894081310785281</v>
      </c>
      <c r="D66" s="232">
        <v>1.8116834945916021</v>
      </c>
      <c r="E66" s="232">
        <v>1.004530952938222</v>
      </c>
      <c r="F66" s="232">
        <v>1.419414883410129</v>
      </c>
      <c r="G66" s="232">
        <v>1.1995962523099311</v>
      </c>
      <c r="H66" s="232">
        <v>1.0223735890866561</v>
      </c>
      <c r="I66" s="232">
        <v>0.81844615209433336</v>
      </c>
      <c r="J66" s="232">
        <v>1.011320471222706</v>
      </c>
      <c r="K66" s="232">
        <v>1.0234482847941799</v>
      </c>
      <c r="L66" s="232">
        <v>0.82869296640654544</v>
      </c>
      <c r="M66" s="232">
        <v>0.68288289648091727</v>
      </c>
      <c r="N66" s="232">
        <v>1.608635740921412</v>
      </c>
      <c r="O66" s="232">
        <v>0.54113043203513989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314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0.23312096049867129</v>
      </c>
      <c r="K67" s="232">
        <v>0.15604860685922001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6.6684797016831769</v>
      </c>
      <c r="C68" s="232">
        <v>6.9131190678164423</v>
      </c>
      <c r="D68" s="232">
        <v>6.7153707539650949</v>
      </c>
      <c r="E68" s="232">
        <v>7.2649184196447782</v>
      </c>
      <c r="F68" s="232">
        <v>7.2824944920294508</v>
      </c>
      <c r="G68" s="232">
        <v>7.654135660358568</v>
      </c>
      <c r="H68" s="232">
        <v>7.689389884186042</v>
      </c>
      <c r="I68" s="232">
        <v>7.8255908079836054</v>
      </c>
      <c r="J68" s="232">
        <v>7.0890278883231179</v>
      </c>
      <c r="K68" s="232">
        <v>6.3306896337535594</v>
      </c>
      <c r="L68" s="232">
        <v>7.3612694589590566</v>
      </c>
      <c r="M68" s="232">
        <v>2.3372419383931682</v>
      </c>
      <c r="N68" s="232">
        <v>3.426052846474652</v>
      </c>
      <c r="O68" s="232">
        <v>1.1972661235531461</v>
      </c>
      <c r="P68" s="232">
        <v>6.6574813240518324E-2</v>
      </c>
      <c r="Q68" s="232">
        <v>0.91135848472535042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316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5.1176707974714679</v>
      </c>
      <c r="C71" s="263">
        <v>5.4139622351198504</v>
      </c>
      <c r="D71" s="263">
        <v>5.6924575210745516</v>
      </c>
      <c r="E71" s="263">
        <v>5.6939323464379683</v>
      </c>
      <c r="F71" s="263">
        <v>6.187424009526425</v>
      </c>
      <c r="G71" s="263">
        <v>6.098793115484697</v>
      </c>
      <c r="H71" s="263">
        <v>6.6296458235785227</v>
      </c>
      <c r="I71" s="263">
        <v>6.2202527858665864</v>
      </c>
      <c r="J71" s="263">
        <v>6.0068441528048364</v>
      </c>
      <c r="K71" s="263">
        <v>5.711469378331012</v>
      </c>
      <c r="L71" s="263">
        <v>6.3079614341538566</v>
      </c>
      <c r="M71" s="263">
        <v>6.9486829629055453</v>
      </c>
      <c r="N71" s="263">
        <v>15.73938645557919</v>
      </c>
      <c r="O71" s="263">
        <v>4.8560577408734771</v>
      </c>
      <c r="P71" s="263">
        <v>0.38458005215239638</v>
      </c>
      <c r="Q71" s="263">
        <v>1.948380249603137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318</v>
      </c>
    </row>
    <row r="72" spans="1:105" ht="12" customHeight="1" x14ac:dyDescent="0.25">
      <c r="A72" s="57" t="s">
        <v>181</v>
      </c>
      <c r="B72" s="263">
        <v>25.05228496955063</v>
      </c>
      <c r="C72" s="263">
        <v>25.775174546093531</v>
      </c>
      <c r="D72" s="263">
        <v>24.685436089807631</v>
      </c>
      <c r="E72" s="263">
        <v>24.751817670806851</v>
      </c>
      <c r="F72" s="263">
        <v>25.608091184039271</v>
      </c>
      <c r="G72" s="263">
        <v>26.396105033976369</v>
      </c>
      <c r="H72" s="263">
        <v>25.968420485745138</v>
      </c>
      <c r="I72" s="263">
        <v>26.052791791612929</v>
      </c>
      <c r="J72" s="263">
        <v>24.884616499074681</v>
      </c>
      <c r="K72" s="263">
        <v>22.23670690778863</v>
      </c>
      <c r="L72" s="263">
        <v>24.528943493762981</v>
      </c>
      <c r="M72" s="263">
        <v>8.0467953687754576</v>
      </c>
      <c r="N72" s="263">
        <v>13.409553294619659</v>
      </c>
      <c r="O72" s="263">
        <v>4.5256281416785651</v>
      </c>
      <c r="P72" s="263">
        <v>0.27705354521031023</v>
      </c>
      <c r="Q72" s="263">
        <v>2.6219979688140329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319</v>
      </c>
    </row>
    <row r="73" spans="1:105" ht="12" customHeight="1" x14ac:dyDescent="0.25">
      <c r="A73" s="60" t="s">
        <v>183</v>
      </c>
      <c r="B73" s="264">
        <v>25.004037763094061</v>
      </c>
      <c r="C73" s="264">
        <v>25.72132524173848</v>
      </c>
      <c r="D73" s="264">
        <v>24.617906718657689</v>
      </c>
      <c r="E73" s="264">
        <v>24.685508907252991</v>
      </c>
      <c r="F73" s="264">
        <v>25.528530395390408</v>
      </c>
      <c r="G73" s="264">
        <v>26.324768341796251</v>
      </c>
      <c r="H73" s="264">
        <v>25.87431226199886</v>
      </c>
      <c r="I73" s="264">
        <v>25.975335423688389</v>
      </c>
      <c r="J73" s="264">
        <v>24.80878485626274</v>
      </c>
      <c r="K73" s="264">
        <v>22.15514327338726</v>
      </c>
      <c r="L73" s="264">
        <v>24.438216964619951</v>
      </c>
      <c r="M73" s="264">
        <v>7.0149536919661664</v>
      </c>
      <c r="N73" s="264">
        <v>8.4170480979303779</v>
      </c>
      <c r="O73" s="264">
        <v>3.316943091250514</v>
      </c>
      <c r="P73" s="264">
        <v>3.9204987576297659E-2</v>
      </c>
      <c r="Q73" s="264">
        <v>2.4178156684352161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320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321</v>
      </c>
    </row>
    <row r="75" spans="1:105" ht="12" customHeight="1" x14ac:dyDescent="0.25">
      <c r="A75" s="59" t="s">
        <v>160</v>
      </c>
      <c r="B75" s="232">
        <v>0.30248756161168799</v>
      </c>
      <c r="C75" s="232">
        <v>0</v>
      </c>
      <c r="D75" s="232">
        <v>0</v>
      </c>
      <c r="E75" s="232">
        <v>0</v>
      </c>
      <c r="F75" s="232">
        <v>0</v>
      </c>
      <c r="G75" s="232">
        <v>0.305890927497108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322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0.78985662186141958</v>
      </c>
      <c r="K76" s="232">
        <v>0.53297653062872885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24.70155020148237</v>
      </c>
      <c r="C77" s="232">
        <v>25.72132524173848</v>
      </c>
      <c r="D77" s="232">
        <v>24.617906718657689</v>
      </c>
      <c r="E77" s="232">
        <v>24.685508907252991</v>
      </c>
      <c r="F77" s="232">
        <v>25.528530395390408</v>
      </c>
      <c r="G77" s="232">
        <v>26.018877414299141</v>
      </c>
      <c r="H77" s="232">
        <v>25.87431226199886</v>
      </c>
      <c r="I77" s="232">
        <v>25.975335423688389</v>
      </c>
      <c r="J77" s="232">
        <v>24.018928234401319</v>
      </c>
      <c r="K77" s="232">
        <v>21.62216674275853</v>
      </c>
      <c r="L77" s="232">
        <v>24.438216964619951</v>
      </c>
      <c r="M77" s="232">
        <v>7.0149536919661664</v>
      </c>
      <c r="N77" s="232">
        <v>8.4170480979303779</v>
      </c>
      <c r="O77" s="232">
        <v>3.316943091250514</v>
      </c>
      <c r="P77" s="232">
        <v>3.9204987576297659E-2</v>
      </c>
      <c r="Q77" s="232">
        <v>2.4178156684352161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324</v>
      </c>
    </row>
    <row r="78" spans="1:105" ht="12" customHeight="1" x14ac:dyDescent="0.25">
      <c r="A78" s="60" t="s">
        <v>189</v>
      </c>
      <c r="B78" s="264">
        <v>4.8247206456572482E-2</v>
      </c>
      <c r="C78" s="264">
        <v>5.3849304355051711E-2</v>
      </c>
      <c r="D78" s="264">
        <v>6.7529371149937373E-2</v>
      </c>
      <c r="E78" s="264">
        <v>6.6308763553852956E-2</v>
      </c>
      <c r="F78" s="264">
        <v>7.9560788648857059E-2</v>
      </c>
      <c r="G78" s="264">
        <v>7.1336692180118691E-2</v>
      </c>
      <c r="H78" s="264">
        <v>9.4108223746282055E-2</v>
      </c>
      <c r="I78" s="264">
        <v>7.7456367924542899E-2</v>
      </c>
      <c r="J78" s="264">
        <v>7.5831642811938341E-2</v>
      </c>
      <c r="K78" s="264">
        <v>8.1563634401367643E-2</v>
      </c>
      <c r="L78" s="264">
        <v>9.0726529143029852E-2</v>
      </c>
      <c r="M78" s="264">
        <v>1.031841676809292</v>
      </c>
      <c r="N78" s="264">
        <v>4.9925051966892822</v>
      </c>
      <c r="O78" s="264">
        <v>1.2086850504280511</v>
      </c>
      <c r="P78" s="264">
        <v>0.2378485576340125</v>
      </c>
      <c r="Q78" s="264">
        <v>0.20418230037881749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16.339747233988803</v>
      </c>
      <c r="C79" s="263">
        <f t="shared" si="1"/>
        <v>16.339474937852881</v>
      </c>
      <c r="D79" s="263">
        <f t="shared" si="1"/>
        <v>15.03773779094603</v>
      </c>
      <c r="E79" s="263">
        <f t="shared" si="1"/>
        <v>14.430212719446008</v>
      </c>
      <c r="F79" s="263">
        <f t="shared" si="1"/>
        <v>14.512645923717725</v>
      </c>
      <c r="G79" s="263">
        <f t="shared" si="1"/>
        <v>13.030612346611745</v>
      </c>
      <c r="H79" s="263">
        <f t="shared" si="1"/>
        <v>14.995318633436018</v>
      </c>
      <c r="I79" s="263">
        <f t="shared" si="1"/>
        <v>15.008127647382723</v>
      </c>
      <c r="J79" s="263">
        <f t="shared" si="1"/>
        <v>13.255873259913427</v>
      </c>
      <c r="K79" s="263">
        <f t="shared" si="1"/>
        <v>12.097686634074005</v>
      </c>
      <c r="L79" s="263">
        <f t="shared" si="1"/>
        <v>15.324756870960538</v>
      </c>
      <c r="M79" s="263">
        <f t="shared" si="1"/>
        <v>2.8136264382123901</v>
      </c>
      <c r="N79" s="263">
        <f t="shared" si="1"/>
        <v>4.6882392909877515</v>
      </c>
      <c r="O79" s="263">
        <f t="shared" si="1"/>
        <v>1.6203751570769136</v>
      </c>
      <c r="P79" s="263">
        <f t="shared" si="1"/>
        <v>9.2152296311877879E-2</v>
      </c>
      <c r="Q79" s="263">
        <f t="shared" si="1"/>
        <v>0.90787699826138979</v>
      </c>
      <c r="R79" s="263">
        <f t="shared" si="1"/>
        <v>0</v>
      </c>
      <c r="S79" s="263">
        <f t="shared" si="1"/>
        <v>0</v>
      </c>
      <c r="T79" s="263">
        <f t="shared" si="1"/>
        <v>0</v>
      </c>
      <c r="U79" s="263">
        <f t="shared" si="1"/>
        <v>0</v>
      </c>
      <c r="V79" s="263">
        <f t="shared" si="1"/>
        <v>0</v>
      </c>
      <c r="W79" s="263">
        <f t="shared" si="1"/>
        <v>0</v>
      </c>
      <c r="DA79" s="70"/>
    </row>
    <row r="80" spans="1:105" ht="12" customHeight="1" x14ac:dyDescent="0.25">
      <c r="A80" s="60" t="s">
        <v>192</v>
      </c>
      <c r="B80" s="264">
        <v>5.90325763528016</v>
      </c>
      <c r="C80" s="264">
        <v>6.0726035955253632</v>
      </c>
      <c r="D80" s="264">
        <v>5.8120951175346418</v>
      </c>
      <c r="E80" s="264">
        <v>5.8280554652100056</v>
      </c>
      <c r="F80" s="264">
        <v>6.0270862411072406</v>
      </c>
      <c r="G80" s="264">
        <v>6.2150717889277578</v>
      </c>
      <c r="H80" s="264">
        <v>6.1087226337386191</v>
      </c>
      <c r="I80" s="264">
        <v>6.1325734116103474</v>
      </c>
      <c r="J80" s="264">
        <v>5.8583544954380766</v>
      </c>
      <c r="K80" s="264">
        <v>5.2310950447831361</v>
      </c>
      <c r="L80" s="264">
        <v>5.7696717728510638</v>
      </c>
      <c r="M80" s="264">
        <v>1.6561756679298709</v>
      </c>
      <c r="N80" s="264">
        <v>1.9871991844440151</v>
      </c>
      <c r="O80" s="264">
        <v>0.78310430558201982</v>
      </c>
      <c r="P80" s="264">
        <v>9.2559907501197324E-3</v>
      </c>
      <c r="Q80" s="264">
        <v>0.57082735759010561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326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327</v>
      </c>
    </row>
    <row r="82" spans="1:105" ht="12" customHeight="1" x14ac:dyDescent="0.25">
      <c r="A82" s="59" t="s">
        <v>160</v>
      </c>
      <c r="B82" s="232">
        <v>7.1414946041119448E-2</v>
      </c>
      <c r="C82" s="232">
        <v>0</v>
      </c>
      <c r="D82" s="232">
        <v>0</v>
      </c>
      <c r="E82" s="232">
        <v>0</v>
      </c>
      <c r="F82" s="232">
        <v>0</v>
      </c>
      <c r="G82" s="232">
        <v>7.2218454092063594E-2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328</v>
      </c>
    </row>
    <row r="83" spans="1:105" ht="12" customHeight="1" x14ac:dyDescent="0.25">
      <c r="A83" s="59" t="s">
        <v>162</v>
      </c>
      <c r="B83" s="232">
        <v>5.8318426892390409</v>
      </c>
      <c r="C83" s="232">
        <v>6.0726035955253632</v>
      </c>
      <c r="D83" s="232">
        <v>5.8120951175346418</v>
      </c>
      <c r="E83" s="232">
        <v>5.8280554652100056</v>
      </c>
      <c r="F83" s="232">
        <v>6.0270862411072406</v>
      </c>
      <c r="G83" s="232">
        <v>6.142853334835694</v>
      </c>
      <c r="H83" s="232">
        <v>6.1087226337386191</v>
      </c>
      <c r="I83" s="232">
        <v>6.1325734116103474</v>
      </c>
      <c r="J83" s="232">
        <v>5.8583544954380766</v>
      </c>
      <c r="K83" s="232">
        <v>5.2310950447831361</v>
      </c>
      <c r="L83" s="232">
        <v>5.7696717728510638</v>
      </c>
      <c r="M83" s="232">
        <v>1.6561756679298709</v>
      </c>
      <c r="N83" s="232">
        <v>1.9871991844440151</v>
      </c>
      <c r="O83" s="232">
        <v>0.78310430558201982</v>
      </c>
      <c r="P83" s="232">
        <v>9.2559907501197324E-3</v>
      </c>
      <c r="Q83" s="232">
        <v>0.57082735759010561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329</v>
      </c>
    </row>
    <row r="84" spans="1:105" ht="12" customHeight="1" x14ac:dyDescent="0.25">
      <c r="A84" s="60" t="s">
        <v>197</v>
      </c>
      <c r="B84" s="264">
        <v>10.425098810844929</v>
      </c>
      <c r="C84" s="264">
        <v>10.25415794299176</v>
      </c>
      <c r="D84" s="264">
        <v>9.2096995173650118</v>
      </c>
      <c r="E84" s="264">
        <v>8.586502274090634</v>
      </c>
      <c r="F84" s="264">
        <v>8.466776003049997</v>
      </c>
      <c r="G84" s="264">
        <v>6.7986985229383237</v>
      </c>
      <c r="H84" s="264">
        <v>8.8643777845580463</v>
      </c>
      <c r="I84" s="264">
        <v>8.8572673934757873</v>
      </c>
      <c r="J84" s="264">
        <v>7.3790229914238488</v>
      </c>
      <c r="K84" s="264">
        <v>6.8468587323192436</v>
      </c>
      <c r="L84" s="264">
        <v>9.5336652746009456</v>
      </c>
      <c r="M84" s="264">
        <v>0.91384102553899704</v>
      </c>
      <c r="N84" s="264">
        <v>1.5223487007487659</v>
      </c>
      <c r="O84" s="264">
        <v>0.55190977020905863</v>
      </c>
      <c r="P84" s="264">
        <v>2.674212249754198E-2</v>
      </c>
      <c r="Q84" s="264">
        <v>0.28884379747425448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330</v>
      </c>
    </row>
    <row r="85" spans="1:105" ht="12" customHeight="1" x14ac:dyDescent="0.25">
      <c r="A85" s="64" t="s">
        <v>30</v>
      </c>
      <c r="B85" s="231">
        <v>0.1079208865197173</v>
      </c>
      <c r="C85" s="231">
        <v>0.11492358997860649</v>
      </c>
      <c r="D85" s="231">
        <v>0.1130466373717097</v>
      </c>
      <c r="E85" s="231">
        <v>6.4932239469491837E-2</v>
      </c>
      <c r="F85" s="231">
        <v>9.9766908759305467E-2</v>
      </c>
      <c r="G85" s="231">
        <v>0.11091998932914281</v>
      </c>
      <c r="H85" s="231">
        <v>6.7637615283390545E-2</v>
      </c>
      <c r="I85" s="231">
        <v>5.3531888706877577E-2</v>
      </c>
      <c r="J85" s="231">
        <v>7.9700678377781317E-2</v>
      </c>
      <c r="K85" s="231">
        <v>7.7782081713815759E-2</v>
      </c>
      <c r="L85" s="231">
        <v>4.6297399760806393E-2</v>
      </c>
      <c r="M85" s="231">
        <v>0.20543042401904729</v>
      </c>
      <c r="N85" s="231">
        <v>0.48392297427955061</v>
      </c>
      <c r="O85" s="231">
        <v>0.15591760956087841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333</v>
      </c>
    </row>
    <row r="88" spans="1:105" ht="12" customHeight="1" x14ac:dyDescent="0.25">
      <c r="A88" s="64" t="s">
        <v>160</v>
      </c>
      <c r="B88" s="231">
        <v>4.5518635240098231E-3</v>
      </c>
      <c r="C88" s="231">
        <v>0</v>
      </c>
      <c r="D88" s="231">
        <v>0</v>
      </c>
      <c r="E88" s="231">
        <v>0</v>
      </c>
      <c r="F88" s="231">
        <v>0</v>
      </c>
      <c r="G88" s="231">
        <v>8.5632322954585244E-3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334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1.8330771466723361E-2</v>
      </c>
      <c r="K89" s="231">
        <v>1.183313325214814E-2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9.9487278124610885</v>
      </c>
      <c r="C90" s="231">
        <v>9.6913145822674736</v>
      </c>
      <c r="D90" s="231">
        <v>8.6289097318872958</v>
      </c>
      <c r="E90" s="231">
        <v>8.0028760305776956</v>
      </c>
      <c r="F90" s="231">
        <v>7.8512817242241448</v>
      </c>
      <c r="G90" s="231">
        <v>5.9197198073136343</v>
      </c>
      <c r="H90" s="231">
        <v>8.2377705889862209</v>
      </c>
      <c r="I90" s="231">
        <v>8.2416062677688959</v>
      </c>
      <c r="J90" s="231">
        <v>6.6716796178566327</v>
      </c>
      <c r="K90" s="231">
        <v>6.2724826694151981</v>
      </c>
      <c r="L90" s="231">
        <v>9.0730072140376414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0.36389824834011919</v>
      </c>
      <c r="C91" s="231">
        <v>0.40236684406721018</v>
      </c>
      <c r="D91" s="231">
        <v>0.42219022142747148</v>
      </c>
      <c r="E91" s="231">
        <v>0.47314107736488281</v>
      </c>
      <c r="F91" s="231">
        <v>0.51572737006654801</v>
      </c>
      <c r="G91" s="231">
        <v>0.71307256645066386</v>
      </c>
      <c r="H91" s="231">
        <v>0.51254665273916533</v>
      </c>
      <c r="I91" s="231">
        <v>0.51570630945075768</v>
      </c>
      <c r="J91" s="231">
        <v>0.56288899617333699</v>
      </c>
      <c r="K91" s="231">
        <v>0.48476084793808172</v>
      </c>
      <c r="L91" s="231">
        <v>0.41436066080249773</v>
      </c>
      <c r="M91" s="231">
        <v>0.70841060151994972</v>
      </c>
      <c r="N91" s="231">
        <v>1.038425726469216</v>
      </c>
      <c r="O91" s="231">
        <v>0.34757358076158468</v>
      </c>
      <c r="P91" s="231">
        <v>1.462658229375839E-2</v>
      </c>
      <c r="Q91" s="231">
        <v>0.26461271699002459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337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4.5552926678463647E-2</v>
      </c>
      <c r="D94" s="231">
        <v>4.5552926678536047E-2</v>
      </c>
      <c r="E94" s="231">
        <v>4.555292667856331E-2</v>
      </c>
      <c r="F94" s="231">
        <v>0</v>
      </c>
      <c r="G94" s="231">
        <v>4.6422927549424807E-2</v>
      </c>
      <c r="H94" s="231">
        <v>4.6422927549269397E-2</v>
      </c>
      <c r="I94" s="231">
        <v>4.6422927549254998E-2</v>
      </c>
      <c r="J94" s="231">
        <v>4.6422927549374521E-2</v>
      </c>
      <c r="K94" s="231">
        <v>0</v>
      </c>
      <c r="L94" s="231">
        <v>0</v>
      </c>
      <c r="M94" s="231">
        <v>0</v>
      </c>
      <c r="N94" s="231">
        <v>0</v>
      </c>
      <c r="O94" s="231">
        <v>4.8418579886595502E-2</v>
      </c>
      <c r="P94" s="231">
        <v>1.211554020378359E-2</v>
      </c>
      <c r="Q94" s="231">
        <v>2.4231080484229901E-2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340</v>
      </c>
    </row>
    <row r="95" spans="1:105" ht="12" customHeight="1" x14ac:dyDescent="0.25">
      <c r="A95" s="61" t="s">
        <v>209</v>
      </c>
      <c r="B95" s="265">
        <v>1.139078786371406E-2</v>
      </c>
      <c r="C95" s="265">
        <v>1.271339933575385E-2</v>
      </c>
      <c r="D95" s="265">
        <v>1.594315604637795E-2</v>
      </c>
      <c r="E95" s="265">
        <v>1.5654980145368001E-2</v>
      </c>
      <c r="F95" s="265">
        <v>1.8783679560487061E-2</v>
      </c>
      <c r="G95" s="265">
        <v>1.6842034745663651E-2</v>
      </c>
      <c r="H95" s="265">
        <v>2.2218215139351499E-2</v>
      </c>
      <c r="I95" s="265">
        <v>1.8286842296587811E-2</v>
      </c>
      <c r="J95" s="265">
        <v>1.849577305150087E-2</v>
      </c>
      <c r="K95" s="265">
        <v>1.9732856971625769E-2</v>
      </c>
      <c r="L95" s="265">
        <v>2.1419823508528599E-2</v>
      </c>
      <c r="M95" s="265">
        <v>0.24360974474352229</v>
      </c>
      <c r="N95" s="265">
        <v>1.1786914057949709</v>
      </c>
      <c r="O95" s="265">
        <v>0.28536108128583521</v>
      </c>
      <c r="P95" s="265">
        <v>5.6154183064216177E-2</v>
      </c>
      <c r="Q95" s="265">
        <v>4.8205843197029717E-2</v>
      </c>
      <c r="R95" s="265">
        <v>0</v>
      </c>
      <c r="S95" s="265">
        <v>0</v>
      </c>
      <c r="T95" s="265">
        <v>0</v>
      </c>
      <c r="U95" s="265">
        <v>0</v>
      </c>
      <c r="V95" s="265">
        <v>0</v>
      </c>
      <c r="W95" s="265">
        <v>0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0.99999999999999989</v>
      </c>
      <c r="C117" s="234">
        <f t="shared" si="17"/>
        <v>1.0000000000000002</v>
      </c>
      <c r="D117" s="234">
        <f t="shared" si="17"/>
        <v>0.99999999999999978</v>
      </c>
      <c r="E117" s="234">
        <f t="shared" si="17"/>
        <v>1</v>
      </c>
      <c r="F117" s="234">
        <f t="shared" si="17"/>
        <v>0.99999999999999978</v>
      </c>
      <c r="G117" s="234">
        <f t="shared" si="17"/>
        <v>0.99999999999999978</v>
      </c>
      <c r="H117" s="234">
        <f t="shared" si="17"/>
        <v>1.0000000000000002</v>
      </c>
      <c r="I117" s="234">
        <f t="shared" si="17"/>
        <v>1</v>
      </c>
      <c r="J117" s="234">
        <f t="shared" si="17"/>
        <v>1.0000000000000002</v>
      </c>
      <c r="K117" s="234">
        <f t="shared" si="17"/>
        <v>1</v>
      </c>
      <c r="L117" s="234">
        <f t="shared" si="17"/>
        <v>0.99999999999999978</v>
      </c>
      <c r="M117" s="234">
        <f t="shared" si="17"/>
        <v>1</v>
      </c>
      <c r="N117" s="234">
        <f t="shared" si="17"/>
        <v>0.99999999999999978</v>
      </c>
      <c r="O117" s="234">
        <f t="shared" si="17"/>
        <v>1.0000000000000004</v>
      </c>
      <c r="P117" s="234">
        <f t="shared" si="17"/>
        <v>0.99999999999999989</v>
      </c>
      <c r="Q117" s="234">
        <f t="shared" si="17"/>
        <v>1</v>
      </c>
      <c r="R117" s="234">
        <f t="shared" si="17"/>
        <v>0</v>
      </c>
      <c r="S117" s="234">
        <f t="shared" si="17"/>
        <v>0</v>
      </c>
      <c r="T117" s="234">
        <f t="shared" si="17"/>
        <v>0</v>
      </c>
      <c r="U117" s="234">
        <f t="shared" si="17"/>
        <v>0</v>
      </c>
      <c r="V117" s="234">
        <f t="shared" si="17"/>
        <v>0</v>
      </c>
      <c r="W117" s="234">
        <f t="shared" si="17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4.6361319758424316E-4</v>
      </c>
      <c r="C118" s="268">
        <f t="shared" si="18"/>
        <v>4.7927525224122057E-4</v>
      </c>
      <c r="D118" s="268">
        <f t="shared" si="18"/>
        <v>5.2646217575953648E-4</v>
      </c>
      <c r="E118" s="268">
        <f t="shared" si="18"/>
        <v>5.3434377653522604E-4</v>
      </c>
      <c r="F118" s="268">
        <f t="shared" si="18"/>
        <v>5.6055333534712007E-4</v>
      </c>
      <c r="G118" s="268">
        <f t="shared" si="18"/>
        <v>5.588730992766431E-4</v>
      </c>
      <c r="H118" s="268">
        <f t="shared" si="18"/>
        <v>5.8638782238632447E-4</v>
      </c>
      <c r="I118" s="268">
        <f t="shared" si="18"/>
        <v>5.5440227312466531E-4</v>
      </c>
      <c r="J118" s="268">
        <f t="shared" si="18"/>
        <v>5.7022307358892805E-4</v>
      </c>
      <c r="K118" s="268">
        <f t="shared" si="18"/>
        <v>5.9788761910210483E-4</v>
      </c>
      <c r="L118" s="268">
        <f t="shared" si="18"/>
        <v>5.7816981160315373E-4</v>
      </c>
      <c r="M118" s="268">
        <f t="shared" si="18"/>
        <v>1.6134593462510116E-3</v>
      </c>
      <c r="N118" s="268">
        <f t="shared" si="18"/>
        <v>1.9401795017694745E-3</v>
      </c>
      <c r="O118" s="268">
        <f t="shared" si="18"/>
        <v>1.8319907943159081E-3</v>
      </c>
      <c r="P118" s="268">
        <f t="shared" si="18"/>
        <v>2.2270824990195956E-3</v>
      </c>
      <c r="Q118" s="268">
        <f t="shared" si="18"/>
        <v>1.4802984531851573E-3</v>
      </c>
      <c r="R118" s="268">
        <f t="shared" si="18"/>
        <v>0</v>
      </c>
      <c r="S118" s="268">
        <f t="shared" si="18"/>
        <v>0</v>
      </c>
      <c r="T118" s="268">
        <f t="shared" si="18"/>
        <v>0</v>
      </c>
      <c r="U118" s="268">
        <f t="shared" si="18"/>
        <v>0</v>
      </c>
      <c r="V118" s="268">
        <f t="shared" si="18"/>
        <v>0</v>
      </c>
      <c r="W118" s="268">
        <f t="shared" si="18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8.8895839219416679E-5</v>
      </c>
      <c r="C119" s="269">
        <f t="shared" si="19"/>
        <v>9.1898970924655487E-5</v>
      </c>
      <c r="D119" s="269">
        <f t="shared" si="19"/>
        <v>1.0094686082123441E-4</v>
      </c>
      <c r="E119" s="269">
        <f t="shared" si="19"/>
        <v>1.0245812391511997E-4</v>
      </c>
      <c r="F119" s="269">
        <f t="shared" si="19"/>
        <v>1.0748369423601359E-4</v>
      </c>
      <c r="G119" s="269">
        <f t="shared" si="19"/>
        <v>1.0716151618683366E-4</v>
      </c>
      <c r="H119" s="269">
        <f t="shared" si="19"/>
        <v>1.1243734615558802E-4</v>
      </c>
      <c r="I119" s="269">
        <f t="shared" si="19"/>
        <v>1.0630425447630611E-4</v>
      </c>
      <c r="J119" s="269">
        <f t="shared" si="19"/>
        <v>1.0933782500821066E-4</v>
      </c>
      <c r="K119" s="269">
        <f t="shared" si="19"/>
        <v>1.1464238277928383E-4</v>
      </c>
      <c r="L119" s="269">
        <f t="shared" si="19"/>
        <v>1.1086157788779309E-4</v>
      </c>
      <c r="M119" s="269">
        <f t="shared" si="19"/>
        <v>3.0937389914430236E-4</v>
      </c>
      <c r="N119" s="269">
        <f t="shared" si="19"/>
        <v>3.7202108556188548E-4</v>
      </c>
      <c r="O119" s="269">
        <f t="shared" si="19"/>
        <v>3.5127636562452645E-4</v>
      </c>
      <c r="P119" s="269">
        <f t="shared" si="19"/>
        <v>4.2703350291327309E-4</v>
      </c>
      <c r="Q119" s="269">
        <f t="shared" si="19"/>
        <v>2.8384086988202545E-4</v>
      </c>
      <c r="R119" s="269">
        <f t="shared" si="19"/>
        <v>0</v>
      </c>
      <c r="S119" s="269">
        <f t="shared" si="19"/>
        <v>0</v>
      </c>
      <c r="T119" s="269">
        <f t="shared" si="19"/>
        <v>0</v>
      </c>
      <c r="U119" s="269">
        <f t="shared" si="19"/>
        <v>0</v>
      </c>
      <c r="V119" s="269">
        <f t="shared" si="19"/>
        <v>0</v>
      </c>
      <c r="W119" s="269">
        <f t="shared" si="19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1.2297458590345742E-2</v>
      </c>
      <c r="C120" s="269">
        <f t="shared" si="20"/>
        <v>1.2712898594184101E-2</v>
      </c>
      <c r="D120" s="269">
        <f t="shared" si="20"/>
        <v>1.396454380401845E-2</v>
      </c>
      <c r="E120" s="269">
        <f t="shared" si="20"/>
        <v>1.4173605279553912E-2</v>
      </c>
      <c r="F120" s="269">
        <f t="shared" si="20"/>
        <v>1.4868820527609778E-2</v>
      </c>
      <c r="G120" s="269">
        <f t="shared" si="20"/>
        <v>1.4824251836281834E-2</v>
      </c>
      <c r="H120" s="269">
        <f t="shared" si="20"/>
        <v>1.5554086901006552E-2</v>
      </c>
      <c r="I120" s="269">
        <f t="shared" si="20"/>
        <v>1.4705662029617414E-2</v>
      </c>
      <c r="J120" s="269">
        <f t="shared" si="20"/>
        <v>1.5125312806577975E-2</v>
      </c>
      <c r="K120" s="269">
        <f t="shared" si="20"/>
        <v>1.5859121948858072E-2</v>
      </c>
      <c r="L120" s="269">
        <f t="shared" si="20"/>
        <v>1.5336102064018186E-2</v>
      </c>
      <c r="M120" s="269">
        <f t="shared" si="20"/>
        <v>4.279742164614015E-2</v>
      </c>
      <c r="N120" s="269">
        <f t="shared" si="20"/>
        <v>5.1401910512236831E-2</v>
      </c>
      <c r="O120" s="269">
        <f t="shared" si="20"/>
        <v>4.8594024174432114E-2</v>
      </c>
      <c r="P120" s="269">
        <f t="shared" si="20"/>
        <v>5.9073932648348801E-2</v>
      </c>
      <c r="Q120" s="269">
        <f t="shared" si="20"/>
        <v>3.9265294914494958E-2</v>
      </c>
      <c r="R120" s="269">
        <f t="shared" si="20"/>
        <v>0</v>
      </c>
      <c r="S120" s="269">
        <f t="shared" si="20"/>
        <v>0</v>
      </c>
      <c r="T120" s="269">
        <f t="shared" si="20"/>
        <v>0</v>
      </c>
      <c r="U120" s="269">
        <f t="shared" si="20"/>
        <v>0</v>
      </c>
      <c r="V120" s="269">
        <f t="shared" si="20"/>
        <v>0</v>
      </c>
      <c r="W120" s="269">
        <f t="shared" si="20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2.1203031643861572E-4</v>
      </c>
      <c r="C121" s="269">
        <f t="shared" si="21"/>
        <v>2.1919324972503157E-4</v>
      </c>
      <c r="D121" s="269">
        <f t="shared" si="21"/>
        <v>2.4077386558645828E-4</v>
      </c>
      <c r="E121" s="269">
        <f t="shared" si="21"/>
        <v>2.4437846164890905E-4</v>
      </c>
      <c r="F121" s="269">
        <f t="shared" si="21"/>
        <v>2.563652236254003E-4</v>
      </c>
      <c r="G121" s="269">
        <f t="shared" si="21"/>
        <v>2.555967791816893E-4</v>
      </c>
      <c r="H121" s="269">
        <f t="shared" si="21"/>
        <v>2.6818044909890821E-4</v>
      </c>
      <c r="I121" s="269">
        <f t="shared" si="21"/>
        <v>2.5355207750217394E-4</v>
      </c>
      <c r="J121" s="269">
        <f t="shared" si="21"/>
        <v>2.6078761209486699E-4</v>
      </c>
      <c r="K121" s="269">
        <f t="shared" si="21"/>
        <v>2.7343980226083724E-4</v>
      </c>
      <c r="L121" s="269">
        <f t="shared" si="21"/>
        <v>2.6442199822664851E-4</v>
      </c>
      <c r="M121" s="269">
        <f t="shared" si="21"/>
        <v>7.379045668437442E-4</v>
      </c>
      <c r="N121" s="269">
        <f t="shared" si="21"/>
        <v>8.873277893111448E-4</v>
      </c>
      <c r="O121" s="269">
        <f t="shared" si="21"/>
        <v>8.3784842591943251E-4</v>
      </c>
      <c r="P121" s="269">
        <f t="shared" si="21"/>
        <v>1.0185409075120712E-3</v>
      </c>
      <c r="Q121" s="269">
        <f t="shared" si="21"/>
        <v>6.7700434562242894E-4</v>
      </c>
      <c r="R121" s="269">
        <f t="shared" si="21"/>
        <v>0</v>
      </c>
      <c r="S121" s="269">
        <f t="shared" si="21"/>
        <v>0</v>
      </c>
      <c r="T121" s="269">
        <f t="shared" si="21"/>
        <v>0</v>
      </c>
      <c r="U121" s="269">
        <f t="shared" si="21"/>
        <v>0</v>
      </c>
      <c r="V121" s="269">
        <f t="shared" si="21"/>
        <v>0</v>
      </c>
      <c r="W121" s="269">
        <f t="shared" si="21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3.5355264203938215E-3</v>
      </c>
      <c r="C122" s="270">
        <f t="shared" si="22"/>
        <v>3.5556625810400002E-3</v>
      </c>
      <c r="D122" s="270">
        <f t="shared" si="22"/>
        <v>3.5576102794763545E-3</v>
      </c>
      <c r="E122" s="270">
        <f t="shared" si="22"/>
        <v>3.6196422591717732E-3</v>
      </c>
      <c r="F122" s="270">
        <f t="shared" si="22"/>
        <v>3.6152227704562279E-3</v>
      </c>
      <c r="G122" s="270">
        <f t="shared" si="22"/>
        <v>3.7682418068321123E-3</v>
      </c>
      <c r="H122" s="270">
        <f t="shared" si="22"/>
        <v>3.5792479193639554E-3</v>
      </c>
      <c r="I122" s="270">
        <f t="shared" si="22"/>
        <v>3.61844364440982E-3</v>
      </c>
      <c r="J122" s="270">
        <f t="shared" si="22"/>
        <v>3.6822419006975848E-3</v>
      </c>
      <c r="K122" s="270">
        <f t="shared" si="22"/>
        <v>3.6280206415377132E-3</v>
      </c>
      <c r="L122" s="270">
        <f t="shared" si="22"/>
        <v>3.5034585026381985E-3</v>
      </c>
      <c r="M122" s="270">
        <f t="shared" si="22"/>
        <v>2.9129432603347241E-3</v>
      </c>
      <c r="N122" s="270">
        <f t="shared" si="22"/>
        <v>2.5793910357371328E-3</v>
      </c>
      <c r="O122" s="270">
        <f t="shared" si="22"/>
        <v>2.6631566836136655E-3</v>
      </c>
      <c r="P122" s="270">
        <f t="shared" si="22"/>
        <v>2.5081193891399465E-3</v>
      </c>
      <c r="Q122" s="270">
        <f t="shared" si="22"/>
        <v>3.1051305936620642E-3</v>
      </c>
      <c r="R122" s="270">
        <f t="shared" si="22"/>
        <v>0</v>
      </c>
      <c r="S122" s="270">
        <f t="shared" si="22"/>
        <v>0</v>
      </c>
      <c r="T122" s="270">
        <f t="shared" si="22"/>
        <v>0</v>
      </c>
      <c r="U122" s="270">
        <f t="shared" si="22"/>
        <v>0</v>
      </c>
      <c r="V122" s="270">
        <f t="shared" si="22"/>
        <v>0</v>
      </c>
      <c r="W122" s="270">
        <f t="shared" si="22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0.15438078216688519</v>
      </c>
      <c r="C123" s="271">
        <f t="shared" si="23"/>
        <v>0.15506792509261066</v>
      </c>
      <c r="D123" s="271">
        <f t="shared" si="23"/>
        <v>0.15516911600731526</v>
      </c>
      <c r="E123" s="271">
        <f t="shared" si="23"/>
        <v>0.15269468829801611</v>
      </c>
      <c r="F123" s="271">
        <f t="shared" si="23"/>
        <v>0.1551173951370054</v>
      </c>
      <c r="G123" s="271">
        <f t="shared" si="23"/>
        <v>0.15963736706413631</v>
      </c>
      <c r="H123" s="271">
        <f t="shared" si="23"/>
        <v>0.15161409394693562</v>
      </c>
      <c r="I123" s="271">
        <f t="shared" si="23"/>
        <v>0.15159066817546424</v>
      </c>
      <c r="J123" s="271">
        <f t="shared" si="23"/>
        <v>0.15565502567397252</v>
      </c>
      <c r="K123" s="271">
        <f t="shared" si="23"/>
        <v>0.15468967078485737</v>
      </c>
      <c r="L123" s="271">
        <f t="shared" si="23"/>
        <v>0.14770227199969857</v>
      </c>
      <c r="M123" s="271">
        <f t="shared" si="23"/>
        <v>0.13798100653733397</v>
      </c>
      <c r="N123" s="271">
        <f t="shared" si="23"/>
        <v>0.12211404301208355</v>
      </c>
      <c r="O123" s="271">
        <f t="shared" si="23"/>
        <v>0.12904084015194026</v>
      </c>
      <c r="P123" s="271">
        <f t="shared" si="23"/>
        <v>7.5857476662094594E-2</v>
      </c>
      <c r="Q123" s="271">
        <f t="shared" si="23"/>
        <v>0.13623970424861614</v>
      </c>
      <c r="R123" s="271">
        <f t="shared" si="23"/>
        <v>0</v>
      </c>
      <c r="S123" s="271">
        <f t="shared" si="23"/>
        <v>0</v>
      </c>
      <c r="T123" s="271">
        <f t="shared" si="23"/>
        <v>0</v>
      </c>
      <c r="U123" s="271">
        <f t="shared" si="23"/>
        <v>0</v>
      </c>
      <c r="V123" s="271">
        <f t="shared" si="23"/>
        <v>0</v>
      </c>
      <c r="W123" s="271">
        <f t="shared" si="23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9.1220967612824985E-2</v>
      </c>
      <c r="C124" s="271">
        <f t="shared" si="24"/>
        <v>9.4302648177698956E-2</v>
      </c>
      <c r="D124" s="271">
        <f t="shared" si="24"/>
        <v>0.10358719150917084</v>
      </c>
      <c r="E124" s="271">
        <f t="shared" si="24"/>
        <v>0.10513798267051554</v>
      </c>
      <c r="F124" s="271">
        <f t="shared" si="24"/>
        <v>0.11029500004617335</v>
      </c>
      <c r="G124" s="271">
        <f t="shared" si="24"/>
        <v>0.10996439522093213</v>
      </c>
      <c r="H124" s="271">
        <f t="shared" si="24"/>
        <v>0.11537821794802991</v>
      </c>
      <c r="I124" s="271">
        <f t="shared" si="24"/>
        <v>0.10908471127375961</v>
      </c>
      <c r="J124" s="271">
        <f t="shared" si="24"/>
        <v>0.11219762681257417</v>
      </c>
      <c r="K124" s="271">
        <f t="shared" si="24"/>
        <v>0.11764092873631302</v>
      </c>
      <c r="L124" s="271">
        <f t="shared" si="24"/>
        <v>0.11376123443807011</v>
      </c>
      <c r="M124" s="271">
        <f t="shared" si="24"/>
        <v>0.31746577434786893</v>
      </c>
      <c r="N124" s="271">
        <f t="shared" si="24"/>
        <v>0.38175153860200495</v>
      </c>
      <c r="O124" s="271">
        <f t="shared" si="24"/>
        <v>0.36046422704547426</v>
      </c>
      <c r="P124" s="271">
        <f t="shared" si="24"/>
        <v>0.43820284144788685</v>
      </c>
      <c r="Q124" s="271">
        <f t="shared" si="24"/>
        <v>0.29126491212705624</v>
      </c>
      <c r="R124" s="271">
        <f t="shared" si="24"/>
        <v>0</v>
      </c>
      <c r="S124" s="271">
        <f t="shared" si="24"/>
        <v>0</v>
      </c>
      <c r="T124" s="271">
        <f t="shared" si="24"/>
        <v>0</v>
      </c>
      <c r="U124" s="271">
        <f t="shared" si="24"/>
        <v>0</v>
      </c>
      <c r="V124" s="271">
        <f t="shared" si="24"/>
        <v>0</v>
      </c>
      <c r="W124" s="271">
        <f t="shared" si="24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0.4465495664480324</v>
      </c>
      <c r="C125" s="271">
        <f t="shared" si="25"/>
        <v>0.44896272108651519</v>
      </c>
      <c r="D125" s="271">
        <f t="shared" si="25"/>
        <v>0.44920756742680157</v>
      </c>
      <c r="E125" s="271">
        <f t="shared" si="25"/>
        <v>0.45704023493799373</v>
      </c>
      <c r="F125" s="271">
        <f t="shared" si="25"/>
        <v>0.45648147176876613</v>
      </c>
      <c r="G125" s="271">
        <f t="shared" si="25"/>
        <v>0.47593543038534908</v>
      </c>
      <c r="H125" s="271">
        <f t="shared" si="25"/>
        <v>0.45193818166188499</v>
      </c>
      <c r="I125" s="271">
        <f t="shared" si="25"/>
        <v>0.4568883883498856</v>
      </c>
      <c r="J125" s="271">
        <f t="shared" si="25"/>
        <v>0.46480228957388758</v>
      </c>
      <c r="K125" s="271">
        <f t="shared" si="25"/>
        <v>0.45801643664486658</v>
      </c>
      <c r="L125" s="271">
        <f t="shared" si="25"/>
        <v>0.44236841338368965</v>
      </c>
      <c r="M125" s="271">
        <f t="shared" si="25"/>
        <v>0.36763544061578035</v>
      </c>
      <c r="N125" s="271">
        <f t="shared" si="25"/>
        <v>0.32524251289173028</v>
      </c>
      <c r="O125" s="271">
        <f t="shared" si="25"/>
        <v>0.33593650179537965</v>
      </c>
      <c r="P125" s="271">
        <f t="shared" si="25"/>
        <v>0.31568369202950619</v>
      </c>
      <c r="Q125" s="271">
        <f t="shared" si="25"/>
        <v>0.39196456037752148</v>
      </c>
      <c r="R125" s="271">
        <f t="shared" si="25"/>
        <v>0</v>
      </c>
      <c r="S125" s="271">
        <f t="shared" si="25"/>
        <v>0</v>
      </c>
      <c r="T125" s="271">
        <f t="shared" si="25"/>
        <v>0</v>
      </c>
      <c r="U125" s="271">
        <f t="shared" si="25"/>
        <v>0</v>
      </c>
      <c r="V125" s="271">
        <f t="shared" si="25"/>
        <v>0</v>
      </c>
      <c r="W125" s="271">
        <f t="shared" si="25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0.44568957426960648</v>
      </c>
      <c r="C126" s="272">
        <f t="shared" si="26"/>
        <v>0.44802475148446164</v>
      </c>
      <c r="D126" s="272">
        <f t="shared" si="26"/>
        <v>0.44797871716733006</v>
      </c>
      <c r="E126" s="272">
        <f t="shared" si="26"/>
        <v>0.45581584918676676</v>
      </c>
      <c r="F126" s="272">
        <f t="shared" si="26"/>
        <v>0.45506324712888541</v>
      </c>
      <c r="G126" s="272">
        <f t="shared" si="26"/>
        <v>0.47464919291768826</v>
      </c>
      <c r="H126" s="272">
        <f t="shared" si="26"/>
        <v>0.45030038087447588</v>
      </c>
      <c r="I126" s="272">
        <f t="shared" si="26"/>
        <v>0.45553003430508526</v>
      </c>
      <c r="J126" s="272">
        <f t="shared" si="26"/>
        <v>0.46338588353032045</v>
      </c>
      <c r="K126" s="272">
        <f t="shared" si="26"/>
        <v>0.4563364448482739</v>
      </c>
      <c r="L126" s="272">
        <f t="shared" si="26"/>
        <v>0.44073220142213426</v>
      </c>
      <c r="M126" s="272">
        <f t="shared" si="26"/>
        <v>0.32049349750492467</v>
      </c>
      <c r="N126" s="272">
        <f t="shared" si="26"/>
        <v>0.2041516085103178</v>
      </c>
      <c r="O126" s="272">
        <f t="shared" si="26"/>
        <v>0.24621604423640533</v>
      </c>
      <c r="P126" s="272">
        <f t="shared" si="26"/>
        <v>4.467141979598821E-2</v>
      </c>
      <c r="Q126" s="272">
        <f t="shared" si="26"/>
        <v>0.36144118600547587</v>
      </c>
      <c r="R126" s="272">
        <f t="shared" si="26"/>
        <v>0</v>
      </c>
      <c r="S126" s="272">
        <f t="shared" si="26"/>
        <v>0</v>
      </c>
      <c r="T126" s="272">
        <f t="shared" si="26"/>
        <v>0</v>
      </c>
      <c r="U126" s="272">
        <f t="shared" si="26"/>
        <v>0</v>
      </c>
      <c r="V126" s="272">
        <f t="shared" si="26"/>
        <v>0</v>
      </c>
      <c r="W126" s="272">
        <f t="shared" si="26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8.599921784259348E-4</v>
      </c>
      <c r="C127" s="272">
        <f t="shared" si="27"/>
        <v>9.3796960205354252E-4</v>
      </c>
      <c r="D127" s="272">
        <f t="shared" si="27"/>
        <v>1.2288502594714093E-3</v>
      </c>
      <c r="E127" s="272">
        <f t="shared" si="27"/>
        <v>1.2243857512268484E-3</v>
      </c>
      <c r="F127" s="272">
        <f t="shared" si="27"/>
        <v>1.4182246398806136E-3</v>
      </c>
      <c r="G127" s="272">
        <f t="shared" si="27"/>
        <v>1.2862374676608642E-3</v>
      </c>
      <c r="H127" s="272">
        <f t="shared" si="27"/>
        <v>1.637800787409121E-3</v>
      </c>
      <c r="I127" s="272">
        <f t="shared" si="27"/>
        <v>1.3583540448004036E-3</v>
      </c>
      <c r="J127" s="272">
        <f t="shared" si="27"/>
        <v>1.4164060435670691E-3</v>
      </c>
      <c r="K127" s="272">
        <f t="shared" si="27"/>
        <v>1.6799917965926075E-3</v>
      </c>
      <c r="L127" s="272">
        <f t="shared" si="27"/>
        <v>1.6362119615553879E-3</v>
      </c>
      <c r="M127" s="272">
        <f t="shared" si="27"/>
        <v>4.7141943110855691E-2</v>
      </c>
      <c r="N127" s="272">
        <f t="shared" si="27"/>
        <v>0.12109090438141251</v>
      </c>
      <c r="O127" s="272">
        <f t="shared" si="27"/>
        <v>8.9720457558974329E-2</v>
      </c>
      <c r="P127" s="272">
        <f t="shared" si="27"/>
        <v>0.27101227223351787</v>
      </c>
      <c r="Q127" s="272">
        <f t="shared" si="27"/>
        <v>3.052337437204574E-2</v>
      </c>
      <c r="R127" s="272">
        <f t="shared" si="27"/>
        <v>0</v>
      </c>
      <c r="S127" s="272">
        <f t="shared" si="27"/>
        <v>0</v>
      </c>
      <c r="T127" s="272">
        <f t="shared" si="27"/>
        <v>0</v>
      </c>
      <c r="U127" s="272">
        <f t="shared" si="27"/>
        <v>0</v>
      </c>
      <c r="V127" s="272">
        <f t="shared" si="27"/>
        <v>0</v>
      </c>
      <c r="W127" s="272">
        <f t="shared" si="27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0.29125115940827556</v>
      </c>
      <c r="C128" s="271">
        <f t="shared" si="28"/>
        <v>0.28460777699506051</v>
      </c>
      <c r="D128" s="271">
        <f t="shared" si="28"/>
        <v>0.27364578807105011</v>
      </c>
      <c r="E128" s="271">
        <f t="shared" si="28"/>
        <v>0.26645266619264979</v>
      </c>
      <c r="F128" s="271">
        <f t="shared" si="28"/>
        <v>0.25869768749678052</v>
      </c>
      <c r="G128" s="271">
        <f t="shared" si="28"/>
        <v>0.23494868229182303</v>
      </c>
      <c r="H128" s="271">
        <f t="shared" si="28"/>
        <v>0.26096916600513825</v>
      </c>
      <c r="I128" s="271">
        <f t="shared" si="28"/>
        <v>0.26319786792175998</v>
      </c>
      <c r="J128" s="271">
        <f t="shared" si="28"/>
        <v>0.24759715472159841</v>
      </c>
      <c r="K128" s="271">
        <f t="shared" si="28"/>
        <v>0.24917985143942498</v>
      </c>
      <c r="L128" s="271">
        <f t="shared" si="28"/>
        <v>0.27637506622416763</v>
      </c>
      <c r="M128" s="271">
        <f t="shared" si="28"/>
        <v>0.12854667578030277</v>
      </c>
      <c r="N128" s="271">
        <f t="shared" si="28"/>
        <v>0.11371107556956461</v>
      </c>
      <c r="O128" s="271">
        <f t="shared" si="28"/>
        <v>0.12028013456330046</v>
      </c>
      <c r="P128" s="271">
        <f t="shared" si="28"/>
        <v>0.10500128091357867</v>
      </c>
      <c r="Q128" s="271">
        <f t="shared" si="28"/>
        <v>0.13571925406995949</v>
      </c>
      <c r="R128" s="271">
        <f t="shared" si="28"/>
        <v>0</v>
      </c>
      <c r="S128" s="271">
        <f t="shared" si="28"/>
        <v>0</v>
      </c>
      <c r="T128" s="271">
        <f t="shared" si="28"/>
        <v>0</v>
      </c>
      <c r="U128" s="271">
        <f t="shared" si="28"/>
        <v>0</v>
      </c>
      <c r="V128" s="271">
        <f t="shared" si="28"/>
        <v>0</v>
      </c>
      <c r="W128" s="271">
        <f t="shared" si="28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0.1052238205365056</v>
      </c>
      <c r="C129" s="272">
        <f t="shared" si="29"/>
        <v>0.10577513760193062</v>
      </c>
      <c r="D129" s="272">
        <f t="shared" si="29"/>
        <v>0.10576426925991861</v>
      </c>
      <c r="E129" s="272">
        <f t="shared" si="29"/>
        <v>0.10761455479663003</v>
      </c>
      <c r="F129" s="272">
        <f t="shared" si="29"/>
        <v>0.1074368713405974</v>
      </c>
      <c r="G129" s="272">
        <f t="shared" si="29"/>
        <v>0.11206095986251569</v>
      </c>
      <c r="H129" s="272">
        <f t="shared" si="29"/>
        <v>0.10631239589192962</v>
      </c>
      <c r="I129" s="272">
        <f t="shared" si="29"/>
        <v>0.10754707613984066</v>
      </c>
      <c r="J129" s="272">
        <f t="shared" si="29"/>
        <v>0.10942409270065895</v>
      </c>
      <c r="K129" s="272">
        <f t="shared" si="29"/>
        <v>0.10774650770447458</v>
      </c>
      <c r="L129" s="272">
        <f t="shared" si="29"/>
        <v>0.10405342360341643</v>
      </c>
      <c r="M129" s="272">
        <f t="shared" si="29"/>
        <v>7.5666006591787932E-2</v>
      </c>
      <c r="N129" s="272">
        <f t="shared" si="29"/>
        <v>4.8198597087070257E-2</v>
      </c>
      <c r="O129" s="272">
        <f t="shared" si="29"/>
        <v>5.812968116743001E-2</v>
      </c>
      <c r="P129" s="272">
        <f t="shared" si="29"/>
        <v>1.0546572617111625E-2</v>
      </c>
      <c r="Q129" s="272">
        <f t="shared" si="29"/>
        <v>8.533343539181712E-2</v>
      </c>
      <c r="R129" s="272">
        <f t="shared" si="29"/>
        <v>0</v>
      </c>
      <c r="S129" s="272">
        <f t="shared" si="29"/>
        <v>0</v>
      </c>
      <c r="T129" s="272">
        <f t="shared" si="29"/>
        <v>0</v>
      </c>
      <c r="U129" s="272">
        <f t="shared" si="29"/>
        <v>0</v>
      </c>
      <c r="V129" s="272">
        <f t="shared" si="29"/>
        <v>0</v>
      </c>
      <c r="W129" s="272">
        <f t="shared" si="29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0.18582430144870754</v>
      </c>
      <c r="C130" s="272">
        <f t="shared" si="30"/>
        <v>0.17861119211059709</v>
      </c>
      <c r="D130" s="272">
        <f t="shared" si="30"/>
        <v>0.16759139688180266</v>
      </c>
      <c r="E130" s="272">
        <f t="shared" si="30"/>
        <v>0.15854904350214838</v>
      </c>
      <c r="F130" s="272">
        <f t="shared" si="30"/>
        <v>0.15092598441767588</v>
      </c>
      <c r="G130" s="272">
        <f t="shared" si="30"/>
        <v>0.12258405182923493</v>
      </c>
      <c r="H130" s="272">
        <f t="shared" si="30"/>
        <v>0.15427009816466392</v>
      </c>
      <c r="I130" s="272">
        <f t="shared" si="30"/>
        <v>0.15533009502236567</v>
      </c>
      <c r="J130" s="272">
        <f t="shared" si="30"/>
        <v>0.13782759245494888</v>
      </c>
      <c r="K130" s="272">
        <f t="shared" si="30"/>
        <v>0.14102689988189043</v>
      </c>
      <c r="L130" s="272">
        <f t="shared" si="30"/>
        <v>0.17193534578155648</v>
      </c>
      <c r="M130" s="272">
        <f t="shared" si="30"/>
        <v>4.1750825350978377E-2</v>
      </c>
      <c r="N130" s="272">
        <f t="shared" si="30"/>
        <v>3.6923863610553852E-2</v>
      </c>
      <c r="O130" s="272">
        <f t="shared" si="30"/>
        <v>4.0968155514861916E-2</v>
      </c>
      <c r="P130" s="272">
        <f t="shared" si="30"/>
        <v>3.0470831753194292E-2</v>
      </c>
      <c r="Q130" s="272">
        <f t="shared" si="30"/>
        <v>4.3179488863593386E-2</v>
      </c>
      <c r="R130" s="272">
        <f t="shared" si="30"/>
        <v>0</v>
      </c>
      <c r="S130" s="272">
        <f t="shared" si="30"/>
        <v>0</v>
      </c>
      <c r="T130" s="272">
        <f t="shared" si="30"/>
        <v>0</v>
      </c>
      <c r="U130" s="272">
        <f t="shared" si="30"/>
        <v>0</v>
      </c>
      <c r="V130" s="272">
        <f t="shared" si="30"/>
        <v>0</v>
      </c>
      <c r="W130" s="272">
        <f t="shared" si="30"/>
        <v>0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2.0303742306242259E-4</v>
      </c>
      <c r="C131" s="273">
        <f t="shared" si="31"/>
        <v>2.2144728253274313E-4</v>
      </c>
      <c r="D131" s="273">
        <f t="shared" si="31"/>
        <v>2.9012192932886333E-4</v>
      </c>
      <c r="E131" s="273">
        <f t="shared" si="31"/>
        <v>2.8906789387138306E-4</v>
      </c>
      <c r="F131" s="273">
        <f t="shared" si="31"/>
        <v>3.348317385072489E-4</v>
      </c>
      <c r="G131" s="273">
        <f t="shared" si="31"/>
        <v>3.036706000724277E-4</v>
      </c>
      <c r="H131" s="273">
        <f t="shared" si="31"/>
        <v>3.8667194854469624E-4</v>
      </c>
      <c r="I131" s="273">
        <f t="shared" si="31"/>
        <v>3.2069675955366257E-4</v>
      </c>
      <c r="J131" s="273">
        <f t="shared" si="31"/>
        <v>3.4546956599055016E-4</v>
      </c>
      <c r="K131" s="273">
        <f t="shared" si="31"/>
        <v>4.0644385305996938E-4</v>
      </c>
      <c r="L131" s="273">
        <f t="shared" si="31"/>
        <v>3.8629683919471681E-4</v>
      </c>
      <c r="M131" s="273">
        <f t="shared" si="31"/>
        <v>1.1129843837536478E-2</v>
      </c>
      <c r="N131" s="273">
        <f t="shared" si="31"/>
        <v>2.8588614871940515E-2</v>
      </c>
      <c r="O131" s="273">
        <f t="shared" si="31"/>
        <v>2.1182297881008533E-2</v>
      </c>
      <c r="P131" s="273">
        <f t="shared" si="31"/>
        <v>6.3983876543272769E-2</v>
      </c>
      <c r="Q131" s="273">
        <f t="shared" si="31"/>
        <v>7.2063298145490012E-3</v>
      </c>
      <c r="R131" s="273">
        <f t="shared" si="31"/>
        <v>0</v>
      </c>
      <c r="S131" s="273">
        <f t="shared" si="31"/>
        <v>0</v>
      </c>
      <c r="T131" s="273">
        <f t="shared" si="31"/>
        <v>0</v>
      </c>
      <c r="U131" s="273">
        <f t="shared" si="31"/>
        <v>0</v>
      </c>
      <c r="V131" s="273">
        <f t="shared" si="31"/>
        <v>0</v>
      </c>
      <c r="W131" s="273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</v>
      </c>
      <c r="C136" s="274">
        <f>IF(C$5=0,0,C$5/ISI_fec!C$5)</f>
        <v>0</v>
      </c>
      <c r="D136" s="274">
        <f>IF(D$5=0,0,D$5/ISI_fec!D$5)</f>
        <v>0</v>
      </c>
      <c r="E136" s="274">
        <f>IF(E$5=0,0,E$5/ISI_fec!E$5)</f>
        <v>0</v>
      </c>
      <c r="F136" s="274">
        <f>IF(F$5=0,0,F$5/ISI_fec!F$5)</f>
        <v>0</v>
      </c>
      <c r="G136" s="274">
        <f>IF(G$5=0,0,G$5/ISI_fec!G$5)</f>
        <v>0</v>
      </c>
      <c r="H136" s="274">
        <f>IF(H$5=0,0,H$5/ISI_fec!H$5)</f>
        <v>0</v>
      </c>
      <c r="I136" s="274">
        <f>IF(I$5=0,0,I$5/ISI_fec!I$5)</f>
        <v>0</v>
      </c>
      <c r="J136" s="274">
        <f>IF(J$5=0,0,J$5/ISI_fec!J$5)</f>
        <v>0</v>
      </c>
      <c r="K136" s="274">
        <f>IF(K$5=0,0,K$5/ISI_fec!K$5)</f>
        <v>0</v>
      </c>
      <c r="L136" s="274">
        <f>IF(L$5=0,0,L$5/ISI_fec!L$5)</f>
        <v>0</v>
      </c>
      <c r="M136" s="274">
        <f>IF(M$5=0,0,M$5/ISI_fec!M$5)</f>
        <v>0</v>
      </c>
      <c r="N136" s="274">
        <f>IF(N$5=0,0,N$5/ISI_fec!N$5)</f>
        <v>0</v>
      </c>
      <c r="O136" s="274">
        <f>IF(O$5=0,0,O$5/ISI_fec!O$5)</f>
        <v>0</v>
      </c>
      <c r="P136" s="274">
        <f>IF(P$5=0,0,P$5/ISI_fec!P$5)</f>
        <v>0</v>
      </c>
      <c r="Q136" s="274">
        <f>IF(Q$5=0,0,Q$5/ISI_fec!Q$5)</f>
        <v>0</v>
      </c>
      <c r="R136" s="274">
        <f>IF(R$5=0,0,R$5/ISI_fec!R$5)</f>
        <v>0</v>
      </c>
      <c r="S136" s="274">
        <f>IF(S$5=0,0,S$5/ISI_fec!S$5)</f>
        <v>0</v>
      </c>
      <c r="T136" s="274">
        <f>IF(T$5=0,0,T$5/ISI_fec!T$5)</f>
        <v>0</v>
      </c>
      <c r="U136" s="274">
        <f>IF(U$5=0,0,U$5/ISI_fec!U$5)</f>
        <v>0</v>
      </c>
      <c r="V136" s="274">
        <f>IF(V$5=0,0,V$5/ISI_fec!V$5)</f>
        <v>0</v>
      </c>
      <c r="W136" s="274">
        <f>IF(W$5=0,0,W$5/ISI_fec!W$5)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0.40855656902954751</v>
      </c>
      <c r="C147" s="274">
        <f>IF(C$54=0,0,C$54/ISI_fec!C$54)</f>
        <v>0.41019542735330211</v>
      </c>
      <c r="D147" s="274">
        <f>IF(D$54=0,0,D$54/ISI_fec!D$54)</f>
        <v>0.41193205995848203</v>
      </c>
      <c r="E147" s="274">
        <f>IF(E$54=0,0,E$54/ISI_fec!E$54)</f>
        <v>0.413733258472399</v>
      </c>
      <c r="F147" s="274">
        <f>IF(F$54=0,0,F$54/ISI_fec!F$54)</f>
        <v>0.4198738295829656</v>
      </c>
      <c r="G147" s="274">
        <f>IF(G$54=0,0,G$54/ISI_fec!G$54)</f>
        <v>0.42301863276447704</v>
      </c>
      <c r="H147" s="274">
        <f>IF(H$54=0,0,H$54/ISI_fec!H$54)</f>
        <v>0.42327130065805257</v>
      </c>
      <c r="I147" s="274">
        <f>IF(I$54=0,0,I$54/ISI_fec!I$54)</f>
        <v>0.42267624354608213</v>
      </c>
      <c r="J147" s="274">
        <f>IF(J$54=0,0,J$54/ISI_fec!J$54)</f>
        <v>0.42193953206044049</v>
      </c>
      <c r="K147" s="274">
        <f>IF(K$54=0,0,K$54/ISI_fec!K$54)</f>
        <v>0.42669095423392495</v>
      </c>
      <c r="L147" s="274">
        <f>IF(L$54=0,0,L$54/ISI_fec!L$54)</f>
        <v>0.4266996916488448</v>
      </c>
      <c r="M147" s="274">
        <f>IF(M$54=0,0,M$54/ISI_fec!M$54)</f>
        <v>0.46655685102100114</v>
      </c>
      <c r="N147" s="274">
        <f>IF(N$54=0,0,N$54/ISI_fec!N$54)</f>
        <v>0.50208626800983625</v>
      </c>
      <c r="O147" s="274">
        <f>IF(O$54=0,0,O$54/ISI_fec!O$54)</f>
        <v>0.49406713947494335</v>
      </c>
      <c r="P147" s="274">
        <f>IF(P$54=0,0,P$54/ISI_fec!P$54)</f>
        <v>0.54355305957225397</v>
      </c>
      <c r="Q147" s="274">
        <f>IF(Q$54=0,0,Q$54/ISI_fec!Q$54)</f>
        <v>0.48006511557576015</v>
      </c>
      <c r="R147" s="274">
        <f>IF(R$54=0,0,R$54/ISI_fec!R$54)</f>
        <v>0</v>
      </c>
      <c r="S147" s="274">
        <f>IF(S$54=0,0,S$54/ISI_fec!S$54)</f>
        <v>0</v>
      </c>
      <c r="T147" s="274">
        <f>IF(T$54=0,0,T$54/ISI_fec!T$54)</f>
        <v>0</v>
      </c>
      <c r="U147" s="274">
        <f>IF(U$54=0,0,U$54/ISI_fec!U$54)</f>
        <v>0</v>
      </c>
      <c r="V147" s="274">
        <f>IF(V$54=0,0,V$54/ISI_fec!V$54)</f>
        <v>0</v>
      </c>
      <c r="W147" s="274">
        <f>IF(W$54=0,0,W$54/ISI_fec!W$54)</f>
        <v>0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0.3926648512822058</v>
      </c>
      <c r="C148" s="275">
        <f>IF(C$55=0,0,C$55/ISI_fec!C$55)</f>
        <v>0.39327446984105796</v>
      </c>
      <c r="D148" s="275">
        <f>IF(D$55=0,0,D$55/ISI_fec!D$55)</f>
        <v>0.39327446984105796</v>
      </c>
      <c r="E148" s="275">
        <f>IF(E$55=0,0,E$55/ISI_fec!E$55)</f>
        <v>0.39327446984105791</v>
      </c>
      <c r="F148" s="275">
        <f>IF(F$55=0,0,F$55/ISI_fec!F$55)</f>
        <v>0.3988630167885564</v>
      </c>
      <c r="G148" s="275">
        <f>IF(G$55=0,0,G$55/ISI_fec!G$55)</f>
        <v>0.40078549396454938</v>
      </c>
      <c r="H148" s="275">
        <f>IF(H$55=0,0,H$55/ISI_fec!H$55)</f>
        <v>0.40078549396454938</v>
      </c>
      <c r="I148" s="275">
        <f>IF(I$55=0,0,I$55/ISI_fec!I$55)</f>
        <v>0.40078549396454943</v>
      </c>
      <c r="J148" s="275">
        <f>IF(J$55=0,0,J$55/ISI_fec!J$55)</f>
        <v>0.40078549396454943</v>
      </c>
      <c r="K148" s="275">
        <f>IF(K$55=0,0,K$55/ISI_fec!K$55)</f>
        <v>0.4046182876081042</v>
      </c>
      <c r="L148" s="275">
        <f>IF(L$55=0,0,L$55/ISI_fec!L$55)</f>
        <v>0.40461828760810425</v>
      </c>
      <c r="M148" s="275">
        <f>IF(M$55=0,0,M$55/ISI_fec!M$55)</f>
        <v>0.40461828760810414</v>
      </c>
      <c r="N148" s="275">
        <f>IF(N$55=0,0,N$55/ISI_fec!N$55)</f>
        <v>0.41801466393716202</v>
      </c>
      <c r="O148" s="275">
        <f>IF(O$55=0,0,O$55/ISI_fec!O$55)</f>
        <v>0.41801466393716202</v>
      </c>
      <c r="P148" s="275">
        <f>IF(P$55=0,0,P$55/ISI_fec!P$55)</f>
        <v>0.41801466393716186</v>
      </c>
      <c r="Q148" s="275">
        <f>IF(Q$55=0,0,Q$55/ISI_fec!Q$55)</f>
        <v>0.41801466393716197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0.10189796481075958</v>
      </c>
      <c r="C149" s="276">
        <f>IF(C$56=0,0,C$56/ISI_fec!C$56)</f>
        <v>0.10205616305604445</v>
      </c>
      <c r="D149" s="276">
        <f>IF(D$56=0,0,D$56/ISI_fec!D$56)</f>
        <v>0.10205616305604447</v>
      </c>
      <c r="E149" s="276">
        <f>IF(E$56=0,0,E$56/ISI_fec!E$56)</f>
        <v>0.10205616305604447</v>
      </c>
      <c r="F149" s="276">
        <f>IF(F$56=0,0,F$56/ISI_fec!F$56)</f>
        <v>0.10350641142520703</v>
      </c>
      <c r="G149" s="276">
        <f>IF(G$56=0,0,G$56/ISI_fec!G$56)</f>
        <v>0.10400530128252208</v>
      </c>
      <c r="H149" s="276">
        <f>IF(H$56=0,0,H$56/ISI_fec!H$56)</f>
        <v>0.10400530128252208</v>
      </c>
      <c r="I149" s="276">
        <f>IF(I$56=0,0,I$56/ISI_fec!I$56)</f>
        <v>0.10400530128252208</v>
      </c>
      <c r="J149" s="276">
        <f>IF(J$56=0,0,J$56/ISI_fec!J$56)</f>
        <v>0.10400530128252207</v>
      </c>
      <c r="K149" s="276">
        <f>IF(K$56=0,0,K$56/ISI_fec!K$56)</f>
        <v>0.10499992524884486</v>
      </c>
      <c r="L149" s="276">
        <f>IF(L$56=0,0,L$56/ISI_fec!L$56)</f>
        <v>0.10499992524884486</v>
      </c>
      <c r="M149" s="276">
        <f>IF(M$56=0,0,M$56/ISI_fec!M$56)</f>
        <v>0.10499992524884487</v>
      </c>
      <c r="N149" s="276">
        <f>IF(N$56=0,0,N$56/ISI_fec!N$56)</f>
        <v>0.10847633389431574</v>
      </c>
      <c r="O149" s="276">
        <f>IF(O$56=0,0,O$56/ISI_fec!O$56)</f>
        <v>0.10847633389431582</v>
      </c>
      <c r="P149" s="276">
        <f>IF(P$56=0,0,P$56/ISI_fec!P$56)</f>
        <v>0.10847633389431581</v>
      </c>
      <c r="Q149" s="276">
        <f>IF(Q$56=0,0,Q$56/ISI_fec!Q$56)</f>
        <v>0.10847633389431582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0.56384461351803017</v>
      </c>
      <c r="C150" s="276">
        <f>IF(C$57=0,0,C$57/ISI_fec!C$57)</f>
        <v>0.56471999143786922</v>
      </c>
      <c r="D150" s="276">
        <f>IF(D$57=0,0,D$57/ISI_fec!D$57)</f>
        <v>0.56471999143786944</v>
      </c>
      <c r="E150" s="276">
        <f>IF(E$57=0,0,E$57/ISI_fec!E$57)</f>
        <v>0.56471999143786933</v>
      </c>
      <c r="F150" s="276">
        <f>IF(F$57=0,0,F$57/ISI_fec!F$57)</f>
        <v>0.57274483013542554</v>
      </c>
      <c r="G150" s="276">
        <f>IF(G$57=0,0,G$57/ISI_fec!G$57)</f>
        <v>0.57550539909583887</v>
      </c>
      <c r="H150" s="276">
        <f>IF(H$57=0,0,H$57/ISI_fec!H$57)</f>
        <v>0.57550539909583887</v>
      </c>
      <c r="I150" s="276">
        <f>IF(I$57=0,0,I$57/ISI_fec!I$57)</f>
        <v>0.57550539909583898</v>
      </c>
      <c r="J150" s="276">
        <f>IF(J$57=0,0,J$57/ISI_fec!J$57)</f>
        <v>0.5755053990958392</v>
      </c>
      <c r="K150" s="276">
        <f>IF(K$57=0,0,K$57/ISI_fec!K$57)</f>
        <v>0.58100907492418896</v>
      </c>
      <c r="L150" s="276">
        <f>IF(L$57=0,0,L$57/ISI_fec!L$57)</f>
        <v>0.58100907492418896</v>
      </c>
      <c r="M150" s="276">
        <f>IF(M$57=0,0,M$57/ISI_fec!M$57)</f>
        <v>0.58100907492418907</v>
      </c>
      <c r="N150" s="276">
        <f>IF(N$57=0,0,N$57/ISI_fec!N$57)</f>
        <v>0.59952416934750286</v>
      </c>
      <c r="O150" s="276">
        <f>IF(O$57=0,0,O$57/ISI_fec!O$57)</f>
        <v>0.60024551691571071</v>
      </c>
      <c r="P150" s="276">
        <f>IF(P$57=0,0,P$57/ISI_fec!P$57)</f>
        <v>0.60024551691571082</v>
      </c>
      <c r="Q150" s="276">
        <f>IF(Q$57=0,0,Q$57/ISI_fec!Q$57)</f>
        <v>0.60024551691571071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0.38886783296930189</v>
      </c>
      <c r="C151" s="276">
        <f>IF(C$58=0,0,C$58/ISI_fec!C$58)</f>
        <v>0.38947155659555638</v>
      </c>
      <c r="D151" s="276">
        <f>IF(D$58=0,0,D$58/ISI_fec!D$58)</f>
        <v>0.38947155659555621</v>
      </c>
      <c r="E151" s="276">
        <f>IF(E$58=0,0,E$58/ISI_fec!E$58)</f>
        <v>0.38947155659555632</v>
      </c>
      <c r="F151" s="276">
        <f>IF(F$58=0,0,F$58/ISI_fec!F$58)</f>
        <v>0.39500606301706187</v>
      </c>
      <c r="G151" s="276">
        <f>IF(G$58=0,0,G$58/ISI_fec!G$58)</f>
        <v>0.39690995008747387</v>
      </c>
      <c r="H151" s="276">
        <f>IF(H$58=0,0,H$58/ISI_fec!H$58)</f>
        <v>0.39690995008747365</v>
      </c>
      <c r="I151" s="276">
        <f>IF(I$58=0,0,I$58/ISI_fec!I$58)</f>
        <v>0.39690995008747365</v>
      </c>
      <c r="J151" s="276">
        <f>IF(J$58=0,0,J$58/ISI_fec!J$58)</f>
        <v>0.39690995008747365</v>
      </c>
      <c r="K151" s="276">
        <f>IF(K$58=0,0,K$58/ISI_fec!K$58)</f>
        <v>0.40070568111234334</v>
      </c>
      <c r="L151" s="276">
        <f>IF(L$58=0,0,L$58/ISI_fec!L$58)</f>
        <v>0.40070568111234339</v>
      </c>
      <c r="M151" s="276">
        <f>IF(M$58=0,0,M$58/ISI_fec!M$58)</f>
        <v>0.40070568111234312</v>
      </c>
      <c r="N151" s="276">
        <f>IF(N$58=0,0,N$58/ISI_fec!N$58)</f>
        <v>0.41397251621538622</v>
      </c>
      <c r="O151" s="276">
        <f>IF(O$58=0,0,O$58/ISI_fec!O$58)</f>
        <v>0.41397251621538611</v>
      </c>
      <c r="P151" s="276">
        <f>IF(P$58=0,0,P$58/ISI_fec!P$58)</f>
        <v>0.41397251621538628</v>
      </c>
      <c r="Q151" s="276">
        <f>IF(Q$58=0,0,Q$58/ISI_fec!Q$58)</f>
        <v>0.41397251621538628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0.55685117411122953</v>
      </c>
      <c r="C152" s="277">
        <f>IF(C$59=0,0,C$59/ISI_fec!C$59)</f>
        <v>0.55845336999113071</v>
      </c>
      <c r="D152" s="277">
        <f>IF(D$59=0,0,D$59/ISI_fec!D$59)</f>
        <v>0.55852494639210504</v>
      </c>
      <c r="E152" s="277">
        <f>IF(E$59=0,0,E$59/ISI_fec!E$59)</f>
        <v>0.55851867275477041</v>
      </c>
      <c r="F152" s="277">
        <f>IF(F$59=0,0,F$59/ISI_fec!F$59)</f>
        <v>0.56650345447126615</v>
      </c>
      <c r="G152" s="277">
        <f>IF(G$59=0,0,G$59/ISI_fec!G$59)</f>
        <v>0.56848425563857274</v>
      </c>
      <c r="H152" s="277">
        <f>IF(H$59=0,0,H$59/ISI_fec!H$59)</f>
        <v>0.56929231308570616</v>
      </c>
      <c r="I152" s="277">
        <f>IF(I$59=0,0,I$59/ISI_fec!I$59)</f>
        <v>0.56921883752362923</v>
      </c>
      <c r="J152" s="277">
        <f>IF(J$59=0,0,J$59/ISI_fec!J$59)</f>
        <v>0.56923849683144012</v>
      </c>
      <c r="K152" s="277">
        <f>IF(K$59=0,0,K$59/ISI_fec!K$59)</f>
        <v>0.57475185653119532</v>
      </c>
      <c r="L152" s="277">
        <f>IF(L$59=0,0,L$59/ISI_fec!L$59)</f>
        <v>0.57474509818899056</v>
      </c>
      <c r="M152" s="277">
        <f>IF(M$59=0,0,M$59/ISI_fec!M$59)</f>
        <v>0.58929184236323395</v>
      </c>
      <c r="N152" s="277">
        <f>IF(N$59=0,0,N$59/ISI_fec!N$59)</f>
        <v>0.64053382413016946</v>
      </c>
      <c r="O152" s="277">
        <f>IF(O$59=0,0,O$59/ISI_fec!O$59)</f>
        <v>0.62646340618686824</v>
      </c>
      <c r="P152" s="277">
        <f>IF(P$59=0,0,P$59/ISI_fec!P$59)</f>
        <v>0.71451296328996317</v>
      </c>
      <c r="Q152" s="277">
        <f>IF(Q$59=0,0,Q$59/ISI_fec!Q$59)</f>
        <v>0.60263642768714554</v>
      </c>
      <c r="R152" s="277">
        <f>IF(R$59=0,0,R$59/ISI_fec!R$59)</f>
        <v>0</v>
      </c>
      <c r="S152" s="277">
        <f>IF(S$59=0,0,S$59/ISI_fec!S$59)</f>
        <v>0</v>
      </c>
      <c r="T152" s="277">
        <f>IF(T$59=0,0,T$59/ISI_fec!T$59)</f>
        <v>0</v>
      </c>
      <c r="U152" s="277">
        <f>IF(U$59=0,0,U$59/ISI_fec!U$59)</f>
        <v>0</v>
      </c>
      <c r="V152" s="277">
        <f>IF(V$59=0,0,V$59/ISI_fec!V$59)</f>
        <v>0</v>
      </c>
      <c r="W152" s="277">
        <f>IF(W$59=0,0,W$59/ISI_fec!W$59)</f>
        <v>0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0.38127883585388095</v>
      </c>
      <c r="C153" s="278">
        <f>IF(C$65=0,0,C$65/ISI_fec!C$65)</f>
        <v>0.38235625943756946</v>
      </c>
      <c r="D153" s="278">
        <f>IF(D$65=0,0,D$65/ISI_fec!D$65)</f>
        <v>0.38316880918588969</v>
      </c>
      <c r="E153" s="278">
        <f>IF(E$65=0,0,E$65/ISI_fec!E$65)</f>
        <v>0.3900231067802854</v>
      </c>
      <c r="F153" s="278">
        <f>IF(F$65=0,0,F$65/ISI_fec!F$65)</f>
        <v>0.39235341299769</v>
      </c>
      <c r="G153" s="278">
        <f>IF(G$65=0,0,G$65/ISI_fec!G$65)</f>
        <v>0.39637981687422574</v>
      </c>
      <c r="H153" s="278">
        <f>IF(H$65=0,0,H$65/ISI_fec!H$65)</f>
        <v>0.39779420290379852</v>
      </c>
      <c r="I153" s="278">
        <f>IF(I$65=0,0,I$65/ISI_fec!I$65)</f>
        <v>0.39957672217568957</v>
      </c>
      <c r="J153" s="278">
        <f>IF(J$65=0,0,J$65/ISI_fec!J$65)</f>
        <v>0.39573476079770104</v>
      </c>
      <c r="K153" s="278">
        <f>IF(K$65=0,0,K$65/ISI_fec!K$65)</f>
        <v>0.39880544708084664</v>
      </c>
      <c r="L153" s="278">
        <f>IF(L$65=0,0,L$65/ISI_fec!L$65)</f>
        <v>0.40288033126331463</v>
      </c>
      <c r="M153" s="278">
        <f>IF(M$65=0,0,M$65/ISI_fec!M$65)</f>
        <v>0.39318468424989267</v>
      </c>
      <c r="N153" s="278">
        <f>IF(N$65=0,0,N$65/ISI_fec!N$65)</f>
        <v>0.39902310666436486</v>
      </c>
      <c r="O153" s="278">
        <f>IF(O$65=0,0,O$65/ISI_fec!O$65)</f>
        <v>0.39964544817593556</v>
      </c>
      <c r="P153" s="278">
        <f>IF(P$65=0,0,P$65/ISI_fec!P$65)</f>
        <v>0.42470159210413755</v>
      </c>
      <c r="Q153" s="278">
        <f>IF(Q$65=0,0,Q$65/ISI_fec!Q$65)</f>
        <v>0.42470159210413727</v>
      </c>
      <c r="R153" s="278">
        <f>IF(R$65=0,0,R$65/ISI_fec!R$65)</f>
        <v>0</v>
      </c>
      <c r="S153" s="278">
        <f>IF(S$65=0,0,S$65/ISI_fec!S$65)</f>
        <v>0</v>
      </c>
      <c r="T153" s="278">
        <f>IF(T$65=0,0,T$65/ISI_fec!T$65)</f>
        <v>0</v>
      </c>
      <c r="U153" s="278">
        <f>IF(U$65=0,0,U$65/ISI_fec!U$65)</f>
        <v>0</v>
      </c>
      <c r="V153" s="278">
        <f>IF(V$65=0,0,V$65/ISI_fec!V$65)</f>
        <v>0</v>
      </c>
      <c r="W153" s="278">
        <f>IF(W$65=0,0,W$65/ISI_fec!W$65)</f>
        <v>0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0.56314721799922673</v>
      </c>
      <c r="C154" s="278">
        <f>IF(C$71=0,0,C$71/ISI_fec!C$71)</f>
        <v>0.56402151320119664</v>
      </c>
      <c r="D154" s="278">
        <f>IF(D$71=0,0,D$71/ISI_fec!D$71)</f>
        <v>0.56402151320119687</v>
      </c>
      <c r="E154" s="278">
        <f>IF(E$71=0,0,E$71/ISI_fec!E$71)</f>
        <v>0.56402151320119653</v>
      </c>
      <c r="F154" s="278">
        <f>IF(F$71=0,0,F$71/ISI_fec!F$71)</f>
        <v>0.57203642631568907</v>
      </c>
      <c r="G154" s="278">
        <f>IF(G$71=0,0,G$71/ISI_fec!G$71)</f>
        <v>0.57479358084528875</v>
      </c>
      <c r="H154" s="278">
        <f>IF(H$71=0,0,H$71/ISI_fec!H$71)</f>
        <v>0.57479358084528887</v>
      </c>
      <c r="I154" s="278">
        <f>IF(I$71=0,0,I$71/ISI_fec!I$71)</f>
        <v>0.57479358084528875</v>
      </c>
      <c r="J154" s="278">
        <f>IF(J$71=0,0,J$71/ISI_fec!J$71)</f>
        <v>0.57479358084528898</v>
      </c>
      <c r="K154" s="278">
        <f>IF(K$71=0,0,K$71/ISI_fec!K$71)</f>
        <v>0.58029044941013463</v>
      </c>
      <c r="L154" s="278">
        <f>IF(L$71=0,0,L$71/ISI_fec!L$71)</f>
        <v>0.58029044941013475</v>
      </c>
      <c r="M154" s="278">
        <f>IF(M$71=0,0,M$71/ISI_fec!M$71)</f>
        <v>0.58029044941013463</v>
      </c>
      <c r="N154" s="278">
        <f>IF(N$71=0,0,N$71/ISI_fec!N$71)</f>
        <v>0.5995030986613854</v>
      </c>
      <c r="O154" s="278">
        <f>IF(O$71=0,0,O$71/ISI_fec!O$71)</f>
        <v>0.5995030986613854</v>
      </c>
      <c r="P154" s="278">
        <f>IF(P$71=0,0,P$71/ISI_fec!P$71)</f>
        <v>0.59950309866138529</v>
      </c>
      <c r="Q154" s="278">
        <f>IF(Q$71=0,0,Q$71/ISI_fec!Q$71)</f>
        <v>0.59950309866138551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0.40907943961419774</v>
      </c>
      <c r="C155" s="278">
        <f>IF(C$72=0,0,C$72/ISI_fec!C$72)</f>
        <v>0.41013759820577628</v>
      </c>
      <c r="D155" s="278">
        <f>IF(D$72=0,0,D$72/ISI_fec!D$72)</f>
        <v>0.41018917562041302</v>
      </c>
      <c r="E155" s="278">
        <f>IF(E$72=0,0,E$72/ISI_fec!E$72)</f>
        <v>0.41018465488467193</v>
      </c>
      <c r="F155" s="278">
        <f>IF(F$72=0,0,F$72/ISI_fec!F$72)</f>
        <v>0.41604813628831494</v>
      </c>
      <c r="G155" s="278">
        <f>IF(G$72=0,0,G$72/ISI_fec!G$72)</f>
        <v>0.41761937760595519</v>
      </c>
      <c r="H155" s="278">
        <f>IF(H$72=0,0,H$72/ISI_fec!H$72)</f>
        <v>0.41809550663096601</v>
      </c>
      <c r="I155" s="278">
        <f>IF(I$72=0,0,I$72/ISI_fec!I$72)</f>
        <v>0.41804256069516432</v>
      </c>
      <c r="J155" s="278">
        <f>IF(J$72=0,0,J$72/ISI_fec!J$72)</f>
        <v>0.41591367811421659</v>
      </c>
      <c r="K155" s="278">
        <f>IF(K$72=0,0,K$72/ISI_fec!K$72)</f>
        <v>0.42046746762532905</v>
      </c>
      <c r="L155" s="278">
        <f>IF(L$72=0,0,L$72/ISI_fec!L$72)</f>
        <v>0.4220999834438886</v>
      </c>
      <c r="M155" s="278">
        <f>IF(M$72=0,0,M$72/ISI_fec!M$72)</f>
        <v>0.43258225756879365</v>
      </c>
      <c r="N155" s="278">
        <f>IF(N$72=0,0,N$72/ISI_fec!N$72)</f>
        <v>0.46976982536655076</v>
      </c>
      <c r="O155" s="278">
        <f>IF(O$72=0,0,O$72/ISI_fec!O$72)</f>
        <v>0.45963078833070187</v>
      </c>
      <c r="P155" s="278">
        <f>IF(P$72=0,0,P$72/ISI_fec!P$72)</f>
        <v>0.52307863501555396</v>
      </c>
      <c r="Q155" s="278">
        <f>IF(Q$72=0,0,Q$72/ISI_fec!Q$72)</f>
        <v>0.44246124735227799</v>
      </c>
      <c r="R155" s="278">
        <f>IF(R$72=0,0,R$72/ISI_fec!R$72)</f>
        <v>0</v>
      </c>
      <c r="S155" s="278">
        <f>IF(S$72=0,0,S$72/ISI_fec!S$72)</f>
        <v>0</v>
      </c>
      <c r="T155" s="278">
        <f>IF(T$72=0,0,T$72/ISI_fec!T$72)</f>
        <v>0</v>
      </c>
      <c r="U155" s="278">
        <f>IF(U$72=0,0,U$72/ISI_fec!U$72)</f>
        <v>0</v>
      </c>
      <c r="V155" s="278">
        <f>IF(V$72=0,0,V$72/ISI_fec!V$72)</f>
        <v>0</v>
      </c>
      <c r="W155" s="278">
        <f>IF(W$72=0,0,W$72/ISI_fec!W$72)</f>
        <v>0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0.38403321374470506</v>
      </c>
      <c r="C156" s="279">
        <f>IF(C$79=0,0,C$79/ISI_fec!C$79)</f>
        <v>0.3851868993451153</v>
      </c>
      <c r="D156" s="279">
        <f>IF(D$79=0,0,D$79/ISI_fec!D$79)</f>
        <v>0.38552687780567724</v>
      </c>
      <c r="E156" s="279">
        <f>IF(E$79=0,0,E$79/ISI_fec!E$79)</f>
        <v>0.38599153834477551</v>
      </c>
      <c r="F156" s="279">
        <f>IF(F$79=0,0,F$79/ISI_fec!F$79)</f>
        <v>0.39144064166840076</v>
      </c>
      <c r="G156" s="279">
        <f>IF(G$79=0,0,G$79/ISI_fec!G$79)</f>
        <v>0.39499300024376904</v>
      </c>
      <c r="H156" s="279">
        <f>IF(H$79=0,0,H$79/ISI_fec!H$79)</f>
        <v>0.39349676030585418</v>
      </c>
      <c r="I156" s="279">
        <f>IF(I$79=0,0,I$79/ISI_fec!I$79)</f>
        <v>0.39351313260484283</v>
      </c>
      <c r="J156" s="279">
        <f>IF(J$79=0,0,J$79/ISI_fec!J$79)</f>
        <v>0.39422966155719419</v>
      </c>
      <c r="K156" s="279">
        <f>IF(K$79=0,0,K$79/ISI_fec!K$79)</f>
        <v>0.39751529293159582</v>
      </c>
      <c r="L156" s="279">
        <f>IF(L$79=0,0,L$79/ISI_fec!L$79)</f>
        <v>0.39637477662834691</v>
      </c>
      <c r="M156" s="279">
        <f>IF(M$79=0,0,M$79/ISI_fec!M$79)</f>
        <v>0.41721408525000692</v>
      </c>
      <c r="N156" s="279">
        <f>IF(N$79=0,0,N$79/ISI_fec!N$79)</f>
        <v>0.44322541936720677</v>
      </c>
      <c r="O156" s="279">
        <f>IF(O$79=0,0,O$79/ISI_fec!O$79)</f>
        <v>0.43878600430091513</v>
      </c>
      <c r="P156" s="279">
        <f>IF(P$79=0,0,P$79/ISI_fec!P$79)</f>
        <v>0.49290018673917685</v>
      </c>
      <c r="Q156" s="279">
        <f>IF(Q$79=0,0,Q$79/ISI_fec!Q$79)</f>
        <v>0.43474234127000178</v>
      </c>
      <c r="R156" s="279">
        <f>IF(R$79=0,0,R$79/ISI_fec!R$79)</f>
        <v>0</v>
      </c>
      <c r="S156" s="279">
        <f>IF(S$79=0,0,S$79/ISI_fec!S$79)</f>
        <v>0</v>
      </c>
      <c r="T156" s="279">
        <f>IF(T$79=0,0,T$79/ISI_fec!T$79)</f>
        <v>0</v>
      </c>
      <c r="U156" s="279">
        <f>IF(U$79=0,0,U$79/ISI_fec!U$79)</f>
        <v>0</v>
      </c>
      <c r="V156" s="279">
        <f>IF(V$79=0,0,V$79/ISI_fec!V$79)</f>
        <v>0</v>
      </c>
      <c r="W156" s="279">
        <f>IF(W$79=0,0,W$79/ISI_fec!W$79)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LV: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349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350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356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358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362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363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365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366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367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370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0</v>
      </c>
      <c r="C35" s="263">
        <f t="shared" si="1"/>
        <v>0</v>
      </c>
      <c r="D35" s="263">
        <f t="shared" si="1"/>
        <v>0</v>
      </c>
      <c r="E35" s="263">
        <f t="shared" si="1"/>
        <v>0</v>
      </c>
      <c r="F35" s="263">
        <f t="shared" si="1"/>
        <v>0</v>
      </c>
      <c r="G35" s="263">
        <f t="shared" si="1"/>
        <v>0</v>
      </c>
      <c r="H35" s="263">
        <f t="shared" si="1"/>
        <v>0</v>
      </c>
      <c r="I35" s="263">
        <f t="shared" si="1"/>
        <v>0</v>
      </c>
      <c r="J35" s="263">
        <f t="shared" si="1"/>
        <v>0</v>
      </c>
      <c r="K35" s="263">
        <f t="shared" si="1"/>
        <v>0</v>
      </c>
      <c r="L35" s="263">
        <f t="shared" si="1"/>
        <v>0</v>
      </c>
      <c r="M35" s="263">
        <f t="shared" si="1"/>
        <v>0</v>
      </c>
      <c r="N35" s="263">
        <f t="shared" si="1"/>
        <v>0</v>
      </c>
      <c r="O35" s="263">
        <f t="shared" si="1"/>
        <v>0</v>
      </c>
      <c r="P35" s="263">
        <f t="shared" si="1"/>
        <v>0</v>
      </c>
      <c r="Q35" s="263">
        <f t="shared" si="1"/>
        <v>0</v>
      </c>
      <c r="R35" s="263">
        <f t="shared" si="1"/>
        <v>0</v>
      </c>
      <c r="S35" s="263">
        <f t="shared" si="1"/>
        <v>0</v>
      </c>
      <c r="T35" s="263">
        <f t="shared" si="1"/>
        <v>0</v>
      </c>
      <c r="U35" s="263">
        <f t="shared" si="1"/>
        <v>0</v>
      </c>
      <c r="V35" s="263">
        <f t="shared" si="1"/>
        <v>0</v>
      </c>
      <c r="W35" s="263">
        <f t="shared" si="1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376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377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382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385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0</v>
      </c>
      <c r="C52" s="281">
        <v>0</v>
      </c>
      <c r="D52" s="281">
        <v>0</v>
      </c>
      <c r="E52" s="281">
        <v>0</v>
      </c>
      <c r="F52" s="281">
        <v>0</v>
      </c>
      <c r="G52" s="281">
        <v>0</v>
      </c>
      <c r="H52" s="281">
        <v>0</v>
      </c>
      <c r="I52" s="281">
        <v>0</v>
      </c>
      <c r="J52" s="281">
        <v>0</v>
      </c>
      <c r="K52" s="281">
        <v>0</v>
      </c>
      <c r="L52" s="281">
        <v>0</v>
      </c>
      <c r="M52" s="281">
        <v>0</v>
      </c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391.84749467998694</v>
      </c>
      <c r="C54" s="225">
        <f t="shared" si="2"/>
        <v>394.30366082207701</v>
      </c>
      <c r="D54" s="225">
        <f t="shared" si="2"/>
        <v>374.38933955092534</v>
      </c>
      <c r="E54" s="225">
        <f t="shared" si="2"/>
        <v>366.15822543706668</v>
      </c>
      <c r="F54" s="225">
        <f t="shared" si="2"/>
        <v>376.85618702959948</v>
      </c>
      <c r="G54" s="225">
        <f t="shared" si="2"/>
        <v>348.56501877824144</v>
      </c>
      <c r="H54" s="225">
        <f t="shared" si="2"/>
        <v>357.40559243935547</v>
      </c>
      <c r="I54" s="225">
        <f t="shared" si="2"/>
        <v>352.12644013803219</v>
      </c>
      <c r="J54" s="225">
        <f t="shared" si="2"/>
        <v>328.6648688211244</v>
      </c>
      <c r="K54" s="225">
        <f t="shared" si="2"/>
        <v>299.290368374651</v>
      </c>
      <c r="L54" s="225">
        <f t="shared" si="2"/>
        <v>335.75146191676004</v>
      </c>
      <c r="M54" s="225">
        <f t="shared" si="2"/>
        <v>90.820429782118254</v>
      </c>
      <c r="N54" s="225">
        <f t="shared" si="2"/>
        <v>159.72186998551729</v>
      </c>
      <c r="O54" s="225">
        <f t="shared" si="2"/>
        <v>53.106477588036824</v>
      </c>
      <c r="P54" s="225">
        <f t="shared" si="2"/>
        <v>0.7158924325005297</v>
      </c>
      <c r="Q54" s="225">
        <f t="shared" si="2"/>
        <v>23.532586617488356</v>
      </c>
      <c r="R54" s="225">
        <f t="shared" si="2"/>
        <v>0</v>
      </c>
      <c r="S54" s="225">
        <f t="shared" si="2"/>
        <v>0</v>
      </c>
      <c r="T54" s="225">
        <f t="shared" si="2"/>
        <v>0</v>
      </c>
      <c r="U54" s="225">
        <f t="shared" si="2"/>
        <v>0</v>
      </c>
      <c r="V54" s="225">
        <f t="shared" si="2"/>
        <v>0</v>
      </c>
      <c r="W54" s="225">
        <f t="shared" si="2"/>
        <v>0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0.83884863191033576</v>
      </c>
      <c r="C59" s="262">
        <v>0.85711327525731484</v>
      </c>
      <c r="D59" s="262">
        <v>0.82034399313795259</v>
      </c>
      <c r="E59" s="262">
        <v>0.82259670495341775</v>
      </c>
      <c r="F59" s="262">
        <v>0.83876959602109158</v>
      </c>
      <c r="G59" s="262">
        <v>0.86508590823454889</v>
      </c>
      <c r="H59" s="262">
        <v>0.84605277783523458</v>
      </c>
      <c r="I59" s="262">
        <v>0.8493560898501652</v>
      </c>
      <c r="J59" s="262">
        <v>0.81137700818730552</v>
      </c>
      <c r="K59" s="262">
        <v>0.71763918887385592</v>
      </c>
      <c r="L59" s="262">
        <v>0.79152501258154317</v>
      </c>
      <c r="M59" s="262">
        <v>0.2272060730670746</v>
      </c>
      <c r="N59" s="262">
        <v>0.26388148944158257</v>
      </c>
      <c r="O59" s="262">
        <v>0.1039889368729366</v>
      </c>
      <c r="P59" s="262">
        <v>1.229109112221417E-3</v>
      </c>
      <c r="Q59" s="262">
        <v>7.5800541039887717E-2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395</v>
      </c>
    </row>
    <row r="60" spans="1:105" ht="12" customHeight="1" x14ac:dyDescent="0.25">
      <c r="A60" s="37" t="s">
        <v>160</v>
      </c>
      <c r="B60" s="228">
        <v>1.44394573060242E-2</v>
      </c>
      <c r="C60" s="228">
        <v>0</v>
      </c>
      <c r="D60" s="228">
        <v>0</v>
      </c>
      <c r="E60" s="228">
        <v>0</v>
      </c>
      <c r="F60" s="228">
        <v>0</v>
      </c>
      <c r="G60" s="228">
        <v>1.4306057948330829E-2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396</v>
      </c>
    </row>
    <row r="61" spans="1:105" ht="12" customHeight="1" x14ac:dyDescent="0.25">
      <c r="A61" s="37" t="s">
        <v>162</v>
      </c>
      <c r="B61" s="228">
        <v>0.82440917460431151</v>
      </c>
      <c r="C61" s="228">
        <v>0.85711327525731484</v>
      </c>
      <c r="D61" s="228">
        <v>0.82034399313795259</v>
      </c>
      <c r="E61" s="228">
        <v>0.82259670495341775</v>
      </c>
      <c r="F61" s="228">
        <v>0.83876959602109158</v>
      </c>
      <c r="G61" s="228">
        <v>0.85077985028621805</v>
      </c>
      <c r="H61" s="228">
        <v>0.84605277783523458</v>
      </c>
      <c r="I61" s="228">
        <v>0.8493560898501652</v>
      </c>
      <c r="J61" s="228">
        <v>0.81137700818730552</v>
      </c>
      <c r="K61" s="228">
        <v>0.71763918887385592</v>
      </c>
      <c r="L61" s="228">
        <v>0.79152501258154317</v>
      </c>
      <c r="M61" s="228">
        <v>0.2272060730670746</v>
      </c>
      <c r="N61" s="228">
        <v>0.26388148944158257</v>
      </c>
      <c r="O61" s="228">
        <v>0.1039889368729366</v>
      </c>
      <c r="P61" s="228">
        <v>1.229109112221417E-3</v>
      </c>
      <c r="Q61" s="228">
        <v>7.5800541039887717E-2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66.159237817710505</v>
      </c>
      <c r="C65" s="263">
        <v>67.45204601732209</v>
      </c>
      <c r="D65" s="263">
        <v>63.894152579169443</v>
      </c>
      <c r="E65" s="263">
        <v>56.245418669633793</v>
      </c>
      <c r="F65" s="263">
        <v>61.072872926690742</v>
      </c>
      <c r="G65" s="263">
        <v>60.016330117655293</v>
      </c>
      <c r="H65" s="263">
        <v>57.875759810652539</v>
      </c>
      <c r="I65" s="263">
        <v>55.964276928320942</v>
      </c>
      <c r="J65" s="263">
        <v>56.421651961064107</v>
      </c>
      <c r="K65" s="263">
        <v>51.007510218119883</v>
      </c>
      <c r="L65" s="263">
        <v>52.593087573898863</v>
      </c>
      <c r="M65" s="263">
        <v>22.034502359620749</v>
      </c>
      <c r="N65" s="263">
        <v>38.778600285630787</v>
      </c>
      <c r="O65" s="263">
        <v>13.292386965654989</v>
      </c>
      <c r="P65" s="263">
        <v>0.36818928409375568</v>
      </c>
      <c r="Q65" s="263">
        <v>5.0402308577498962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401</v>
      </c>
    </row>
    <row r="66" spans="1:105" ht="12" customHeight="1" x14ac:dyDescent="0.25">
      <c r="A66" s="18" t="s">
        <v>30</v>
      </c>
      <c r="B66" s="232">
        <v>26.89858556476333</v>
      </c>
      <c r="C66" s="232">
        <v>26.8141712635665</v>
      </c>
      <c r="D66" s="232">
        <v>24.418715667468199</v>
      </c>
      <c r="E66" s="232">
        <v>13.539537006434349</v>
      </c>
      <c r="F66" s="232">
        <v>18.863480592776391</v>
      </c>
      <c r="G66" s="232">
        <v>15.865704108997431</v>
      </c>
      <c r="H66" s="232">
        <v>13.52178020068688</v>
      </c>
      <c r="I66" s="232">
        <v>10.824662425605259</v>
      </c>
      <c r="J66" s="232">
        <v>13.375593100507441</v>
      </c>
      <c r="K66" s="232">
        <v>13.40777271393385</v>
      </c>
      <c r="L66" s="232">
        <v>10.53399366175335</v>
      </c>
      <c r="M66" s="232">
        <v>8.6805178695347234</v>
      </c>
      <c r="N66" s="232">
        <v>19.83095502144327</v>
      </c>
      <c r="O66" s="232">
        <v>6.6709555947825994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402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2.1550905069023041</v>
      </c>
      <c r="K67" s="232">
        <v>1.4289287436629909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39.260652252947168</v>
      </c>
      <c r="C68" s="232">
        <v>40.637874753755597</v>
      </c>
      <c r="D68" s="232">
        <v>39.475436911701237</v>
      </c>
      <c r="E68" s="232">
        <v>42.705881663199428</v>
      </c>
      <c r="F68" s="232">
        <v>42.209392333914352</v>
      </c>
      <c r="G68" s="232">
        <v>44.150626008657873</v>
      </c>
      <c r="H68" s="232">
        <v>44.353979609965663</v>
      </c>
      <c r="I68" s="232">
        <v>45.139614502715688</v>
      </c>
      <c r="J68" s="232">
        <v>40.890968353654372</v>
      </c>
      <c r="K68" s="232">
        <v>36.17080876052303</v>
      </c>
      <c r="L68" s="232">
        <v>42.059093912145499</v>
      </c>
      <c r="M68" s="232">
        <v>13.353984490086029</v>
      </c>
      <c r="N68" s="232">
        <v>18.947645264187528</v>
      </c>
      <c r="O68" s="232">
        <v>6.6214313708723962</v>
      </c>
      <c r="P68" s="232">
        <v>0.36818928409375568</v>
      </c>
      <c r="Q68" s="232">
        <v>5.0402308577498962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404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144.22172075744379</v>
      </c>
      <c r="C72" s="263">
        <v>147.36192769385309</v>
      </c>
      <c r="D72" s="263">
        <v>141.04025184371329</v>
      </c>
      <c r="E72" s="263">
        <v>141.4275564920587</v>
      </c>
      <c r="F72" s="263">
        <v>144.20813226064621</v>
      </c>
      <c r="G72" s="263">
        <v>148.73264799213339</v>
      </c>
      <c r="H72" s="263">
        <v>145.4603164734676</v>
      </c>
      <c r="I72" s="263">
        <v>146.02824890474199</v>
      </c>
      <c r="J72" s="263">
        <v>142.1462272423334</v>
      </c>
      <c r="K72" s="263">
        <v>125.1607062855189</v>
      </c>
      <c r="L72" s="263">
        <v>136.0854568923819</v>
      </c>
      <c r="M72" s="263">
        <v>39.063127217184963</v>
      </c>
      <c r="N72" s="263">
        <v>45.368664900403893</v>
      </c>
      <c r="O72" s="263">
        <v>17.878628926649039</v>
      </c>
      <c r="P72" s="263">
        <v>0.21131849587635071</v>
      </c>
      <c r="Q72" s="263">
        <v>13.032249260777681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407</v>
      </c>
    </row>
    <row r="73" spans="1:105" ht="12" customHeight="1" x14ac:dyDescent="0.25">
      <c r="A73" s="60" t="s">
        <v>183</v>
      </c>
      <c r="B73" s="264">
        <v>144.22172075744379</v>
      </c>
      <c r="C73" s="264">
        <v>147.36192769385309</v>
      </c>
      <c r="D73" s="264">
        <v>141.04025184371329</v>
      </c>
      <c r="E73" s="264">
        <v>141.4275564920587</v>
      </c>
      <c r="F73" s="264">
        <v>144.20813226064621</v>
      </c>
      <c r="G73" s="264">
        <v>148.73264799213339</v>
      </c>
      <c r="H73" s="264">
        <v>145.4603164734676</v>
      </c>
      <c r="I73" s="264">
        <v>146.02824890474199</v>
      </c>
      <c r="J73" s="264">
        <v>142.1462272423334</v>
      </c>
      <c r="K73" s="264">
        <v>125.1607062855189</v>
      </c>
      <c r="L73" s="264">
        <v>136.0854568923819</v>
      </c>
      <c r="M73" s="264">
        <v>39.063127217184963</v>
      </c>
      <c r="N73" s="264">
        <v>45.368664900403893</v>
      </c>
      <c r="O73" s="264">
        <v>17.878628926649039</v>
      </c>
      <c r="P73" s="264">
        <v>0.21131849587635071</v>
      </c>
      <c r="Q73" s="264">
        <v>13.032249260777681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408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409</v>
      </c>
    </row>
    <row r="75" spans="1:105" ht="12" customHeight="1" x14ac:dyDescent="0.25">
      <c r="A75" s="59" t="s">
        <v>160</v>
      </c>
      <c r="B75" s="232">
        <v>2.4825496522965649</v>
      </c>
      <c r="C75" s="232">
        <v>0</v>
      </c>
      <c r="D75" s="232">
        <v>0</v>
      </c>
      <c r="E75" s="232">
        <v>0</v>
      </c>
      <c r="F75" s="232">
        <v>0</v>
      </c>
      <c r="G75" s="232">
        <v>2.4596145431688758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410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7.1165164252151678</v>
      </c>
      <c r="K76" s="232">
        <v>4.7565686002097252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141.73917110514719</v>
      </c>
      <c r="C77" s="232">
        <v>147.36192769385309</v>
      </c>
      <c r="D77" s="232">
        <v>141.04025184371329</v>
      </c>
      <c r="E77" s="232">
        <v>141.4275564920587</v>
      </c>
      <c r="F77" s="232">
        <v>144.20813226064621</v>
      </c>
      <c r="G77" s="232">
        <v>146.27303344896461</v>
      </c>
      <c r="H77" s="232">
        <v>145.4603164734676</v>
      </c>
      <c r="I77" s="232">
        <v>146.02824890474199</v>
      </c>
      <c r="J77" s="232">
        <v>135.02971081711831</v>
      </c>
      <c r="K77" s="232">
        <v>120.40413768530919</v>
      </c>
      <c r="L77" s="232">
        <v>136.0854568923819</v>
      </c>
      <c r="M77" s="232">
        <v>39.063127217184963</v>
      </c>
      <c r="N77" s="232">
        <v>45.368664900403893</v>
      </c>
      <c r="O77" s="232">
        <v>17.878628926649039</v>
      </c>
      <c r="P77" s="232">
        <v>0.21131849587635071</v>
      </c>
      <c r="Q77" s="232">
        <v>13.032249260777681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119.52559931081529</v>
      </c>
      <c r="C79" s="263">
        <f t="shared" si="3"/>
        <v>118.35957369146804</v>
      </c>
      <c r="D79" s="263">
        <f t="shared" si="3"/>
        <v>108.30424758210685</v>
      </c>
      <c r="E79" s="263">
        <f t="shared" si="3"/>
        <v>103.03124501154608</v>
      </c>
      <c r="F79" s="263">
        <f t="shared" si="3"/>
        <v>102.21560821487938</v>
      </c>
      <c r="G79" s="263">
        <f t="shared" si="3"/>
        <v>88.974284300261544</v>
      </c>
      <c r="H79" s="263">
        <f t="shared" si="3"/>
        <v>104.86047261631472</v>
      </c>
      <c r="I79" s="263">
        <f t="shared" si="3"/>
        <v>104.8777069152772</v>
      </c>
      <c r="J79" s="263">
        <f t="shared" si="3"/>
        <v>91.553351066771228</v>
      </c>
      <c r="K79" s="263">
        <f t="shared" si="3"/>
        <v>83.394408306077622</v>
      </c>
      <c r="L79" s="263">
        <f t="shared" si="3"/>
        <v>107.64076990914396</v>
      </c>
      <c r="M79" s="263">
        <f t="shared" si="3"/>
        <v>15.789319378258797</v>
      </c>
      <c r="N79" s="263">
        <f t="shared" si="3"/>
        <v>21.972996683128322</v>
      </c>
      <c r="O79" s="263">
        <f t="shared" si="3"/>
        <v>7.9560498886551141</v>
      </c>
      <c r="P79" s="263">
        <f t="shared" si="3"/>
        <v>0.12612310998385184</v>
      </c>
      <c r="Q79" s="263">
        <f t="shared" si="3"/>
        <v>4.5722193394242998</v>
      </c>
      <c r="R79" s="263">
        <f t="shared" si="3"/>
        <v>0</v>
      </c>
      <c r="S79" s="263">
        <f t="shared" si="3"/>
        <v>0</v>
      </c>
      <c r="T79" s="263">
        <f t="shared" si="3"/>
        <v>0</v>
      </c>
      <c r="U79" s="263">
        <f t="shared" si="3"/>
        <v>0</v>
      </c>
      <c r="V79" s="263">
        <f t="shared" si="3"/>
        <v>0</v>
      </c>
      <c r="W79" s="263">
        <f t="shared" si="3"/>
        <v>0</v>
      </c>
      <c r="DA79" s="70"/>
    </row>
    <row r="80" spans="1:105" ht="12" customHeight="1" x14ac:dyDescent="0.25">
      <c r="A80" s="60" t="s">
        <v>192</v>
      </c>
      <c r="B80" s="264">
        <v>35.87045487008286</v>
      </c>
      <c r="C80" s="264">
        <v>36.651479050099638</v>
      </c>
      <c r="D80" s="264">
        <v>35.079168117358073</v>
      </c>
      <c r="E80" s="264">
        <v>35.175497531793582</v>
      </c>
      <c r="F80" s="264">
        <v>35.867075174163467</v>
      </c>
      <c r="G80" s="264">
        <v>36.992401071697657</v>
      </c>
      <c r="H80" s="264">
        <v>36.178515205936392</v>
      </c>
      <c r="I80" s="264">
        <v>36.319769897242878</v>
      </c>
      <c r="J80" s="264">
        <v>34.695726079358451</v>
      </c>
      <c r="K80" s="264">
        <v>30.68735306735778</v>
      </c>
      <c r="L80" s="264">
        <v>33.846824280668152</v>
      </c>
      <c r="M80" s="264">
        <v>9.7156803744211118</v>
      </c>
      <c r="N80" s="264">
        <v>11.28397746385823</v>
      </c>
      <c r="O80" s="264">
        <v>4.4467265310951571</v>
      </c>
      <c r="P80" s="264">
        <v>5.2558591935640858E-2</v>
      </c>
      <c r="Q80" s="264">
        <v>3.2413474649259348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414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415</v>
      </c>
    </row>
    <row r="82" spans="1:105" ht="12" customHeight="1" x14ac:dyDescent="0.25">
      <c r="A82" s="59" t="s">
        <v>160</v>
      </c>
      <c r="B82" s="232">
        <v>0.61745335444451543</v>
      </c>
      <c r="C82" s="232">
        <v>0</v>
      </c>
      <c r="D82" s="232">
        <v>0</v>
      </c>
      <c r="E82" s="232">
        <v>0</v>
      </c>
      <c r="F82" s="232">
        <v>0</v>
      </c>
      <c r="G82" s="232">
        <v>0.61174899318336506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416</v>
      </c>
    </row>
    <row r="83" spans="1:105" ht="12" customHeight="1" x14ac:dyDescent="0.25">
      <c r="A83" s="59" t="s">
        <v>162</v>
      </c>
      <c r="B83" s="232">
        <v>35.253001515638353</v>
      </c>
      <c r="C83" s="232">
        <v>36.651479050099638</v>
      </c>
      <c r="D83" s="232">
        <v>35.079168117358073</v>
      </c>
      <c r="E83" s="232">
        <v>35.175497531793582</v>
      </c>
      <c r="F83" s="232">
        <v>35.867075174163467</v>
      </c>
      <c r="G83" s="232">
        <v>36.380652078514302</v>
      </c>
      <c r="H83" s="232">
        <v>36.178515205936392</v>
      </c>
      <c r="I83" s="232">
        <v>36.319769897242878</v>
      </c>
      <c r="J83" s="232">
        <v>34.695726079358451</v>
      </c>
      <c r="K83" s="232">
        <v>30.68735306735778</v>
      </c>
      <c r="L83" s="232">
        <v>33.846824280668152</v>
      </c>
      <c r="M83" s="232">
        <v>9.7156803744211118</v>
      </c>
      <c r="N83" s="232">
        <v>11.28397746385823</v>
      </c>
      <c r="O83" s="232">
        <v>4.4467265310951571</v>
      </c>
      <c r="P83" s="232">
        <v>5.2558591935640858E-2</v>
      </c>
      <c r="Q83" s="232">
        <v>3.2413474649259348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417</v>
      </c>
    </row>
    <row r="84" spans="1:105" ht="12" customHeight="1" x14ac:dyDescent="0.25">
      <c r="A84" s="60" t="s">
        <v>197</v>
      </c>
      <c r="B84" s="264">
        <v>83.655144440732442</v>
      </c>
      <c r="C84" s="264">
        <v>81.708094641368405</v>
      </c>
      <c r="D84" s="264">
        <v>73.225079464748774</v>
      </c>
      <c r="E84" s="264">
        <v>67.855747479752495</v>
      </c>
      <c r="F84" s="264">
        <v>66.348533040715907</v>
      </c>
      <c r="G84" s="264">
        <v>51.981883228563888</v>
      </c>
      <c r="H84" s="264">
        <v>68.681957410378331</v>
      </c>
      <c r="I84" s="264">
        <v>68.557937018034323</v>
      </c>
      <c r="J84" s="264">
        <v>56.857624987412777</v>
      </c>
      <c r="K84" s="264">
        <v>52.707055238719839</v>
      </c>
      <c r="L84" s="264">
        <v>73.793945628475811</v>
      </c>
      <c r="M84" s="264">
        <v>6.0736390038376857</v>
      </c>
      <c r="N84" s="264">
        <v>10.68901921927009</v>
      </c>
      <c r="O84" s="264">
        <v>3.5093233575599569</v>
      </c>
      <c r="P84" s="264">
        <v>7.3564518048211E-2</v>
      </c>
      <c r="Q84" s="264">
        <v>1.330871874498365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418</v>
      </c>
    </row>
    <row r="85" spans="1:105" ht="12" customHeight="1" x14ac:dyDescent="0.25">
      <c r="A85" s="64" t="s">
        <v>30</v>
      </c>
      <c r="B85" s="231">
        <v>1.334894435110022</v>
      </c>
      <c r="C85" s="231">
        <v>1.4193087362987551</v>
      </c>
      <c r="D85" s="231">
        <v>1.3961283324053211</v>
      </c>
      <c r="E85" s="231">
        <v>0.80191451349238485</v>
      </c>
      <c r="F85" s="231">
        <v>1.214859887119814</v>
      </c>
      <c r="G85" s="231">
        <v>1.3441918909038959</v>
      </c>
      <c r="H85" s="231">
        <v>0.81967131924456038</v>
      </c>
      <c r="I85" s="231">
        <v>0.64873005433700415</v>
      </c>
      <c r="J85" s="231">
        <v>0.96585841941480755</v>
      </c>
      <c r="K85" s="231">
        <v>0.93367880599310815</v>
      </c>
      <c r="L85" s="231">
        <v>0.53924136795126876</v>
      </c>
      <c r="M85" s="231">
        <v>2.3927171599088259</v>
      </c>
      <c r="N85" s="231">
        <v>5.4662483379843243</v>
      </c>
      <c r="O85" s="231">
        <v>1.761199124469085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421</v>
      </c>
    </row>
    <row r="88" spans="1:105" ht="12" customHeight="1" x14ac:dyDescent="0.25">
      <c r="A88" s="64" t="s">
        <v>160</v>
      </c>
      <c r="B88" s="231">
        <v>3.412581594084118E-2</v>
      </c>
      <c r="C88" s="231">
        <v>0</v>
      </c>
      <c r="D88" s="231">
        <v>0</v>
      </c>
      <c r="E88" s="231">
        <v>0</v>
      </c>
      <c r="F88" s="231">
        <v>0</v>
      </c>
      <c r="G88" s="231">
        <v>6.2898685682110642E-2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422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0.15562018783402939</v>
      </c>
      <c r="K89" s="231">
        <v>9.9506496097296199E-2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80.337738238864006</v>
      </c>
      <c r="C90" s="231">
        <v>78.137770678990705</v>
      </c>
      <c r="D90" s="231">
        <v>69.571961999211894</v>
      </c>
      <c r="E90" s="231">
        <v>64.524465359307726</v>
      </c>
      <c r="F90" s="231">
        <v>62.415272519419823</v>
      </c>
      <c r="G90" s="231">
        <v>46.834214039679622</v>
      </c>
      <c r="H90" s="231">
        <v>65.173610159335965</v>
      </c>
      <c r="I90" s="231">
        <v>65.203956359315455</v>
      </c>
      <c r="J90" s="231">
        <v>52.783388639581723</v>
      </c>
      <c r="K90" s="231">
        <v>49.155038639598779</v>
      </c>
      <c r="L90" s="231">
        <v>71.101674359023619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1.9483859508175601</v>
      </c>
      <c r="C91" s="231">
        <v>2.151015226078941</v>
      </c>
      <c r="D91" s="231">
        <v>2.2569891331315519</v>
      </c>
      <c r="E91" s="231">
        <v>2.5293676069523721</v>
      </c>
      <c r="F91" s="231">
        <v>2.7184006341762732</v>
      </c>
      <c r="G91" s="231">
        <v>3.7405786122982709</v>
      </c>
      <c r="H91" s="231">
        <v>2.6886759317978051</v>
      </c>
      <c r="I91" s="231">
        <v>2.7052506043818538</v>
      </c>
      <c r="J91" s="231">
        <v>2.952757740582221</v>
      </c>
      <c r="K91" s="231">
        <v>2.518831297030653</v>
      </c>
      <c r="L91" s="231">
        <v>2.1530299015009269</v>
      </c>
      <c r="M91" s="231">
        <v>3.6809218439288589</v>
      </c>
      <c r="N91" s="231">
        <v>5.2227708812857649</v>
      </c>
      <c r="O91" s="231">
        <v>1.7481242330908731</v>
      </c>
      <c r="P91" s="231">
        <v>7.3564518048211E-2</v>
      </c>
      <c r="Q91" s="231">
        <v>1.330871874498365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425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61.102088162107023</v>
      </c>
      <c r="C96" s="281">
        <v>60.273000144176457</v>
      </c>
      <c r="D96" s="281">
        <v>60.330343552797778</v>
      </c>
      <c r="E96" s="281">
        <v>64.631408558874668</v>
      </c>
      <c r="F96" s="281">
        <v>68.520804031362019</v>
      </c>
      <c r="G96" s="281">
        <v>49.976670459956637</v>
      </c>
      <c r="H96" s="281">
        <v>48.362990761085378</v>
      </c>
      <c r="I96" s="281">
        <v>44.40685129984189</v>
      </c>
      <c r="J96" s="281">
        <v>37.732261542768363</v>
      </c>
      <c r="K96" s="281">
        <v>39.01010437606071</v>
      </c>
      <c r="L96" s="281">
        <v>38.640622528753738</v>
      </c>
      <c r="M96" s="281">
        <v>13.70627475398668</v>
      </c>
      <c r="N96" s="281">
        <v>53.337726626912712</v>
      </c>
      <c r="O96" s="281">
        <v>13.875422870204741</v>
      </c>
      <c r="P96" s="281">
        <v>9.0324334343499998E-3</v>
      </c>
      <c r="Q96" s="281">
        <v>0.81208661849659003</v>
      </c>
      <c r="R96" s="281">
        <v>0</v>
      </c>
      <c r="S96" s="281">
        <v>0</v>
      </c>
      <c r="T96" s="281">
        <v>0</v>
      </c>
      <c r="U96" s="281">
        <v>0</v>
      </c>
      <c r="V96" s="281">
        <v>0</v>
      </c>
      <c r="W96" s="281">
        <v>0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0</v>
      </c>
      <c r="C100" s="234">
        <f t="shared" si="4"/>
        <v>0</v>
      </c>
      <c r="D100" s="234">
        <f t="shared" si="4"/>
        <v>0</v>
      </c>
      <c r="E100" s="234">
        <f t="shared" si="4"/>
        <v>0</v>
      </c>
      <c r="F100" s="234">
        <f t="shared" si="4"/>
        <v>0</v>
      </c>
      <c r="G100" s="234">
        <f t="shared" si="4"/>
        <v>0</v>
      </c>
      <c r="H100" s="234">
        <f t="shared" si="4"/>
        <v>0</v>
      </c>
      <c r="I100" s="234">
        <f t="shared" si="4"/>
        <v>0</v>
      </c>
      <c r="J100" s="234">
        <f t="shared" si="4"/>
        <v>0</v>
      </c>
      <c r="K100" s="234">
        <f t="shared" si="4"/>
        <v>0</v>
      </c>
      <c r="L100" s="234">
        <f t="shared" si="4"/>
        <v>0</v>
      </c>
      <c r="M100" s="234">
        <f t="shared" si="4"/>
        <v>0</v>
      </c>
      <c r="N100" s="234">
        <f t="shared" si="4"/>
        <v>0</v>
      </c>
      <c r="O100" s="234">
        <f t="shared" si="4"/>
        <v>0</v>
      </c>
      <c r="P100" s="234">
        <f t="shared" si="4"/>
        <v>0</v>
      </c>
      <c r="Q100" s="234">
        <f t="shared" si="4"/>
        <v>0</v>
      </c>
      <c r="R100" s="234">
        <f t="shared" si="4"/>
        <v>0</v>
      </c>
      <c r="S100" s="234">
        <f t="shared" si="4"/>
        <v>0</v>
      </c>
      <c r="T100" s="234">
        <f t="shared" si="4"/>
        <v>0</v>
      </c>
      <c r="U100" s="234">
        <f t="shared" si="4"/>
        <v>0</v>
      </c>
      <c r="V100" s="234">
        <f t="shared" si="4"/>
        <v>0</v>
      </c>
      <c r="W100" s="234">
        <f t="shared" si="4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0</v>
      </c>
      <c r="C105" s="270">
        <f t="shared" si="9"/>
        <v>0</v>
      </c>
      <c r="D105" s="270">
        <f t="shared" si="9"/>
        <v>0</v>
      </c>
      <c r="E105" s="270">
        <f t="shared" si="9"/>
        <v>0</v>
      </c>
      <c r="F105" s="270">
        <f t="shared" si="9"/>
        <v>0</v>
      </c>
      <c r="G105" s="270">
        <f t="shared" si="9"/>
        <v>0</v>
      </c>
      <c r="H105" s="270">
        <f t="shared" si="9"/>
        <v>0</v>
      </c>
      <c r="I105" s="270">
        <f t="shared" si="9"/>
        <v>0</v>
      </c>
      <c r="J105" s="270">
        <f t="shared" si="9"/>
        <v>0</v>
      </c>
      <c r="K105" s="270">
        <f t="shared" si="9"/>
        <v>0</v>
      </c>
      <c r="L105" s="270">
        <f t="shared" si="9"/>
        <v>0</v>
      </c>
      <c r="M105" s="270">
        <f t="shared" si="9"/>
        <v>0</v>
      </c>
      <c r="N105" s="270">
        <f t="shared" si="9"/>
        <v>0</v>
      </c>
      <c r="O105" s="270">
        <f t="shared" si="9"/>
        <v>0</v>
      </c>
      <c r="P105" s="270">
        <f t="shared" si="9"/>
        <v>0</v>
      </c>
      <c r="Q105" s="270">
        <f t="shared" si="9"/>
        <v>0</v>
      </c>
      <c r="R105" s="270">
        <f t="shared" si="9"/>
        <v>0</v>
      </c>
      <c r="S105" s="270">
        <f t="shared" si="9"/>
        <v>0</v>
      </c>
      <c r="T105" s="270">
        <f t="shared" si="9"/>
        <v>0</v>
      </c>
      <c r="U105" s="270">
        <f t="shared" si="9"/>
        <v>0</v>
      </c>
      <c r="V105" s="270">
        <f t="shared" si="9"/>
        <v>0</v>
      </c>
      <c r="W105" s="270">
        <f t="shared" si="9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</v>
      </c>
      <c r="C106" s="271">
        <f t="shared" si="10"/>
        <v>0</v>
      </c>
      <c r="D106" s="271">
        <f t="shared" si="10"/>
        <v>0</v>
      </c>
      <c r="E106" s="271">
        <f t="shared" si="10"/>
        <v>0</v>
      </c>
      <c r="F106" s="271">
        <f t="shared" si="10"/>
        <v>0</v>
      </c>
      <c r="G106" s="271">
        <f t="shared" si="10"/>
        <v>0</v>
      </c>
      <c r="H106" s="271">
        <f t="shared" si="10"/>
        <v>0</v>
      </c>
      <c r="I106" s="271">
        <f t="shared" si="10"/>
        <v>0</v>
      </c>
      <c r="J106" s="271">
        <f t="shared" si="10"/>
        <v>0</v>
      </c>
      <c r="K106" s="271">
        <f t="shared" si="10"/>
        <v>0</v>
      </c>
      <c r="L106" s="271">
        <f t="shared" si="10"/>
        <v>0</v>
      </c>
      <c r="M106" s="271">
        <f t="shared" si="10"/>
        <v>0</v>
      </c>
      <c r="N106" s="271">
        <f t="shared" si="10"/>
        <v>0</v>
      </c>
      <c r="O106" s="271">
        <f t="shared" si="10"/>
        <v>0</v>
      </c>
      <c r="P106" s="271">
        <f t="shared" si="10"/>
        <v>0</v>
      </c>
      <c r="Q106" s="271">
        <f t="shared" si="10"/>
        <v>0</v>
      </c>
      <c r="R106" s="271">
        <f t="shared" si="10"/>
        <v>0</v>
      </c>
      <c r="S106" s="271">
        <f t="shared" si="10"/>
        <v>0</v>
      </c>
      <c r="T106" s="271">
        <f t="shared" si="10"/>
        <v>0</v>
      </c>
      <c r="U106" s="271">
        <f t="shared" si="10"/>
        <v>0</v>
      </c>
      <c r="V106" s="271">
        <f t="shared" si="10"/>
        <v>0</v>
      </c>
      <c r="W106" s="271">
        <f t="shared" si="10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</v>
      </c>
      <c r="C107" s="271">
        <f t="shared" si="11"/>
        <v>0</v>
      </c>
      <c r="D107" s="271">
        <f t="shared" si="11"/>
        <v>0</v>
      </c>
      <c r="E107" s="271">
        <f t="shared" si="11"/>
        <v>0</v>
      </c>
      <c r="F107" s="271">
        <f t="shared" si="11"/>
        <v>0</v>
      </c>
      <c r="G107" s="271">
        <f t="shared" si="11"/>
        <v>0</v>
      </c>
      <c r="H107" s="271">
        <f t="shared" si="11"/>
        <v>0</v>
      </c>
      <c r="I107" s="271">
        <f t="shared" si="11"/>
        <v>0</v>
      </c>
      <c r="J107" s="271">
        <f t="shared" si="11"/>
        <v>0</v>
      </c>
      <c r="K107" s="271">
        <f t="shared" si="11"/>
        <v>0</v>
      </c>
      <c r="L107" s="271">
        <f t="shared" si="11"/>
        <v>0</v>
      </c>
      <c r="M107" s="271">
        <f t="shared" si="11"/>
        <v>0</v>
      </c>
      <c r="N107" s="271">
        <f t="shared" si="11"/>
        <v>0</v>
      </c>
      <c r="O107" s="271">
        <f t="shared" si="11"/>
        <v>0</v>
      </c>
      <c r="P107" s="271">
        <f t="shared" si="11"/>
        <v>0</v>
      </c>
      <c r="Q107" s="271">
        <f t="shared" si="11"/>
        <v>0</v>
      </c>
      <c r="R107" s="271">
        <f t="shared" si="11"/>
        <v>0</v>
      </c>
      <c r="S107" s="271">
        <f t="shared" si="11"/>
        <v>0</v>
      </c>
      <c r="T107" s="271">
        <f t="shared" si="11"/>
        <v>0</v>
      </c>
      <c r="U107" s="271">
        <f t="shared" si="11"/>
        <v>0</v>
      </c>
      <c r="V107" s="271">
        <f t="shared" si="11"/>
        <v>0</v>
      </c>
      <c r="W107" s="271">
        <f t="shared" si="11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0</v>
      </c>
      <c r="C108" s="271">
        <f t="shared" si="12"/>
        <v>0</v>
      </c>
      <c r="D108" s="271">
        <f t="shared" si="12"/>
        <v>0</v>
      </c>
      <c r="E108" s="271">
        <f t="shared" si="12"/>
        <v>0</v>
      </c>
      <c r="F108" s="271">
        <f t="shared" si="12"/>
        <v>0</v>
      </c>
      <c r="G108" s="271">
        <f t="shared" si="12"/>
        <v>0</v>
      </c>
      <c r="H108" s="271">
        <f t="shared" si="12"/>
        <v>0</v>
      </c>
      <c r="I108" s="271">
        <f t="shared" si="12"/>
        <v>0</v>
      </c>
      <c r="J108" s="271">
        <f t="shared" si="12"/>
        <v>0</v>
      </c>
      <c r="K108" s="271">
        <f t="shared" si="12"/>
        <v>0</v>
      </c>
      <c r="L108" s="271">
        <f t="shared" si="12"/>
        <v>0</v>
      </c>
      <c r="M108" s="271">
        <f t="shared" si="12"/>
        <v>0</v>
      </c>
      <c r="N108" s="271">
        <f t="shared" si="12"/>
        <v>0</v>
      </c>
      <c r="O108" s="271">
        <f t="shared" si="12"/>
        <v>0</v>
      </c>
      <c r="P108" s="271">
        <f t="shared" si="12"/>
        <v>0</v>
      </c>
      <c r="Q108" s="271">
        <f t="shared" si="12"/>
        <v>0</v>
      </c>
      <c r="R108" s="271">
        <f t="shared" si="12"/>
        <v>0</v>
      </c>
      <c r="S108" s="271">
        <f t="shared" si="12"/>
        <v>0</v>
      </c>
      <c r="T108" s="271">
        <f t="shared" si="12"/>
        <v>0</v>
      </c>
      <c r="U108" s="271">
        <f t="shared" si="12"/>
        <v>0</v>
      </c>
      <c r="V108" s="271">
        <f t="shared" si="12"/>
        <v>0</v>
      </c>
      <c r="W108" s="271">
        <f t="shared" si="12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0</v>
      </c>
      <c r="C109" s="272">
        <f t="shared" si="13"/>
        <v>0</v>
      </c>
      <c r="D109" s="272">
        <f t="shared" si="13"/>
        <v>0</v>
      </c>
      <c r="E109" s="272">
        <f t="shared" si="13"/>
        <v>0</v>
      </c>
      <c r="F109" s="272">
        <f t="shared" si="13"/>
        <v>0</v>
      </c>
      <c r="G109" s="272">
        <f t="shared" si="13"/>
        <v>0</v>
      </c>
      <c r="H109" s="272">
        <f t="shared" si="13"/>
        <v>0</v>
      </c>
      <c r="I109" s="272">
        <f t="shared" si="13"/>
        <v>0</v>
      </c>
      <c r="J109" s="272">
        <f t="shared" si="13"/>
        <v>0</v>
      </c>
      <c r="K109" s="272">
        <f t="shared" si="13"/>
        <v>0</v>
      </c>
      <c r="L109" s="272">
        <f t="shared" si="13"/>
        <v>0</v>
      </c>
      <c r="M109" s="272">
        <f t="shared" si="13"/>
        <v>0</v>
      </c>
      <c r="N109" s="272">
        <f t="shared" si="13"/>
        <v>0</v>
      </c>
      <c r="O109" s="272">
        <f t="shared" si="13"/>
        <v>0</v>
      </c>
      <c r="P109" s="272">
        <f t="shared" si="13"/>
        <v>0</v>
      </c>
      <c r="Q109" s="272">
        <f t="shared" si="13"/>
        <v>0</v>
      </c>
      <c r="R109" s="272">
        <f t="shared" si="13"/>
        <v>0</v>
      </c>
      <c r="S109" s="272">
        <f t="shared" si="13"/>
        <v>0</v>
      </c>
      <c r="T109" s="272">
        <f t="shared" si="13"/>
        <v>0</v>
      </c>
      <c r="U109" s="272">
        <f t="shared" si="13"/>
        <v>0</v>
      </c>
      <c r="V109" s="272">
        <f t="shared" si="13"/>
        <v>0</v>
      </c>
      <c r="W109" s="272">
        <f t="shared" si="13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0</v>
      </c>
      <c r="C111" s="271">
        <f t="shared" si="15"/>
        <v>0</v>
      </c>
      <c r="D111" s="271">
        <f t="shared" si="15"/>
        <v>0</v>
      </c>
      <c r="E111" s="271">
        <f t="shared" si="15"/>
        <v>0</v>
      </c>
      <c r="F111" s="271">
        <f t="shared" si="15"/>
        <v>0</v>
      </c>
      <c r="G111" s="271">
        <f t="shared" si="15"/>
        <v>0</v>
      </c>
      <c r="H111" s="271">
        <f t="shared" si="15"/>
        <v>0</v>
      </c>
      <c r="I111" s="271">
        <f t="shared" si="15"/>
        <v>0</v>
      </c>
      <c r="J111" s="271">
        <f t="shared" si="15"/>
        <v>0</v>
      </c>
      <c r="K111" s="271">
        <f t="shared" si="15"/>
        <v>0</v>
      </c>
      <c r="L111" s="271">
        <f t="shared" si="15"/>
        <v>0</v>
      </c>
      <c r="M111" s="271">
        <f t="shared" si="15"/>
        <v>0</v>
      </c>
      <c r="N111" s="271">
        <f t="shared" si="15"/>
        <v>0</v>
      </c>
      <c r="O111" s="271">
        <f t="shared" si="15"/>
        <v>0</v>
      </c>
      <c r="P111" s="271">
        <f t="shared" si="15"/>
        <v>0</v>
      </c>
      <c r="Q111" s="271">
        <f t="shared" si="15"/>
        <v>0</v>
      </c>
      <c r="R111" s="271">
        <f t="shared" si="15"/>
        <v>0</v>
      </c>
      <c r="S111" s="271">
        <f t="shared" si="15"/>
        <v>0</v>
      </c>
      <c r="T111" s="271">
        <f t="shared" si="15"/>
        <v>0</v>
      </c>
      <c r="U111" s="271">
        <f t="shared" si="15"/>
        <v>0</v>
      </c>
      <c r="V111" s="271">
        <f t="shared" si="15"/>
        <v>0</v>
      </c>
      <c r="W111" s="271">
        <f t="shared" si="15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0</v>
      </c>
      <c r="C112" s="272">
        <f t="shared" si="16"/>
        <v>0</v>
      </c>
      <c r="D112" s="272">
        <f t="shared" si="16"/>
        <v>0</v>
      </c>
      <c r="E112" s="272">
        <f t="shared" si="16"/>
        <v>0</v>
      </c>
      <c r="F112" s="272">
        <f t="shared" si="16"/>
        <v>0</v>
      </c>
      <c r="G112" s="272">
        <f t="shared" si="16"/>
        <v>0</v>
      </c>
      <c r="H112" s="272">
        <f t="shared" si="16"/>
        <v>0</v>
      </c>
      <c r="I112" s="272">
        <f t="shared" si="16"/>
        <v>0</v>
      </c>
      <c r="J112" s="272">
        <f t="shared" si="16"/>
        <v>0</v>
      </c>
      <c r="K112" s="272">
        <f t="shared" si="16"/>
        <v>0</v>
      </c>
      <c r="L112" s="272">
        <f t="shared" si="16"/>
        <v>0</v>
      </c>
      <c r="M112" s="272">
        <f t="shared" si="16"/>
        <v>0</v>
      </c>
      <c r="N112" s="272">
        <f t="shared" si="16"/>
        <v>0</v>
      </c>
      <c r="O112" s="272">
        <f t="shared" si="16"/>
        <v>0</v>
      </c>
      <c r="P112" s="272">
        <f t="shared" si="16"/>
        <v>0</v>
      </c>
      <c r="Q112" s="272">
        <f t="shared" si="16"/>
        <v>0</v>
      </c>
      <c r="R112" s="272">
        <f t="shared" si="16"/>
        <v>0</v>
      </c>
      <c r="S112" s="272">
        <f t="shared" si="16"/>
        <v>0</v>
      </c>
      <c r="T112" s="272">
        <f t="shared" si="16"/>
        <v>0</v>
      </c>
      <c r="U112" s="272">
        <f t="shared" si="16"/>
        <v>0</v>
      </c>
      <c r="V112" s="272">
        <f t="shared" si="16"/>
        <v>0</v>
      </c>
      <c r="W112" s="272">
        <f t="shared" si="16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0</v>
      </c>
      <c r="C113" s="272">
        <f t="shared" si="17"/>
        <v>0</v>
      </c>
      <c r="D113" s="272">
        <f t="shared" si="17"/>
        <v>0</v>
      </c>
      <c r="E113" s="272">
        <f t="shared" si="17"/>
        <v>0</v>
      </c>
      <c r="F113" s="272">
        <f t="shared" si="17"/>
        <v>0</v>
      </c>
      <c r="G113" s="272">
        <f t="shared" si="17"/>
        <v>0</v>
      </c>
      <c r="H113" s="272">
        <f t="shared" si="17"/>
        <v>0</v>
      </c>
      <c r="I113" s="272">
        <f t="shared" si="17"/>
        <v>0</v>
      </c>
      <c r="J113" s="272">
        <f t="shared" si="17"/>
        <v>0</v>
      </c>
      <c r="K113" s="272">
        <f t="shared" si="17"/>
        <v>0</v>
      </c>
      <c r="L113" s="272">
        <f t="shared" si="17"/>
        <v>0</v>
      </c>
      <c r="M113" s="272">
        <f t="shared" si="17"/>
        <v>0</v>
      </c>
      <c r="N113" s="272">
        <f t="shared" si="17"/>
        <v>0</v>
      </c>
      <c r="O113" s="272">
        <f t="shared" si="17"/>
        <v>0</v>
      </c>
      <c r="P113" s="272">
        <f t="shared" si="17"/>
        <v>0</v>
      </c>
      <c r="Q113" s="272">
        <f t="shared" si="17"/>
        <v>0</v>
      </c>
      <c r="R113" s="272">
        <f t="shared" si="17"/>
        <v>0</v>
      </c>
      <c r="S113" s="272">
        <f t="shared" si="17"/>
        <v>0</v>
      </c>
      <c r="T113" s="272">
        <f t="shared" si="17"/>
        <v>0</v>
      </c>
      <c r="U113" s="272">
        <f t="shared" si="17"/>
        <v>0</v>
      </c>
      <c r="V113" s="272">
        <f t="shared" si="17"/>
        <v>0</v>
      </c>
      <c r="W113" s="272">
        <f t="shared" si="17"/>
        <v>0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</v>
      </c>
      <c r="C115" s="283">
        <f t="shared" si="19"/>
        <v>0</v>
      </c>
      <c r="D115" s="283">
        <f t="shared" si="19"/>
        <v>0</v>
      </c>
      <c r="E115" s="283">
        <f t="shared" si="19"/>
        <v>0</v>
      </c>
      <c r="F115" s="283">
        <f t="shared" si="19"/>
        <v>0</v>
      </c>
      <c r="G115" s="283">
        <f t="shared" si="19"/>
        <v>0</v>
      </c>
      <c r="H115" s="283">
        <f t="shared" si="19"/>
        <v>0</v>
      </c>
      <c r="I115" s="283">
        <f t="shared" si="19"/>
        <v>0</v>
      </c>
      <c r="J115" s="283">
        <f t="shared" si="19"/>
        <v>0</v>
      </c>
      <c r="K115" s="283">
        <f t="shared" si="19"/>
        <v>0</v>
      </c>
      <c r="L115" s="283">
        <f t="shared" si="19"/>
        <v>0</v>
      </c>
      <c r="M115" s="283">
        <f t="shared" si="19"/>
        <v>0</v>
      </c>
      <c r="N115" s="283">
        <f t="shared" si="19"/>
        <v>0</v>
      </c>
      <c r="O115" s="283">
        <f t="shared" si="19"/>
        <v>0</v>
      </c>
      <c r="P115" s="283">
        <f t="shared" si="19"/>
        <v>0</v>
      </c>
      <c r="Q115" s="283">
        <f t="shared" si="19"/>
        <v>0</v>
      </c>
      <c r="R115" s="283">
        <f t="shared" si="19"/>
        <v>0</v>
      </c>
      <c r="S115" s="283">
        <f t="shared" si="19"/>
        <v>0</v>
      </c>
      <c r="T115" s="283">
        <f t="shared" si="19"/>
        <v>0</v>
      </c>
      <c r="U115" s="283">
        <f t="shared" si="19"/>
        <v>0</v>
      </c>
      <c r="V115" s="283">
        <f t="shared" si="19"/>
        <v>0</v>
      </c>
      <c r="W115" s="283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</v>
      </c>
      <c r="D117" s="234">
        <f t="shared" si="20"/>
        <v>1</v>
      </c>
      <c r="E117" s="234">
        <f t="shared" si="20"/>
        <v>1</v>
      </c>
      <c r="F117" s="234">
        <f t="shared" si="20"/>
        <v>0.99999999999999989</v>
      </c>
      <c r="G117" s="234">
        <f t="shared" si="20"/>
        <v>1</v>
      </c>
      <c r="H117" s="234">
        <f t="shared" si="20"/>
        <v>0.99999999999999989</v>
      </c>
      <c r="I117" s="234">
        <f t="shared" si="20"/>
        <v>1</v>
      </c>
      <c r="J117" s="234">
        <f t="shared" si="20"/>
        <v>1</v>
      </c>
      <c r="K117" s="234">
        <f t="shared" si="20"/>
        <v>1</v>
      </c>
      <c r="L117" s="234">
        <f t="shared" si="20"/>
        <v>1</v>
      </c>
      <c r="M117" s="234">
        <f t="shared" si="20"/>
        <v>1.0000000000000002</v>
      </c>
      <c r="N117" s="234">
        <f t="shared" si="20"/>
        <v>1</v>
      </c>
      <c r="O117" s="234">
        <f t="shared" si="20"/>
        <v>0.99999999999999989</v>
      </c>
      <c r="P117" s="234">
        <f t="shared" si="20"/>
        <v>1</v>
      </c>
      <c r="Q117" s="234">
        <f t="shared" si="20"/>
        <v>1</v>
      </c>
      <c r="R117" s="234">
        <f t="shared" si="20"/>
        <v>0</v>
      </c>
      <c r="S117" s="234">
        <f t="shared" si="20"/>
        <v>0</v>
      </c>
      <c r="T117" s="234">
        <f t="shared" si="20"/>
        <v>0</v>
      </c>
      <c r="U117" s="234">
        <f t="shared" si="20"/>
        <v>0</v>
      </c>
      <c r="V117" s="234">
        <f t="shared" si="20"/>
        <v>0</v>
      </c>
      <c r="W117" s="234">
        <f t="shared" si="20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2.1407528267991215E-3</v>
      </c>
      <c r="C122" s="270">
        <f t="shared" si="25"/>
        <v>2.1737390757933465E-3</v>
      </c>
      <c r="D122" s="270">
        <f t="shared" si="25"/>
        <v>2.1911521148597433E-3</v>
      </c>
      <c r="E122" s="270">
        <f t="shared" si="25"/>
        <v>2.2465607702012455E-3</v>
      </c>
      <c r="F122" s="270">
        <f t="shared" si="25"/>
        <v>2.2257020712126772E-3</v>
      </c>
      <c r="G122" s="270">
        <f t="shared" si="25"/>
        <v>2.4818494732109656E-3</v>
      </c>
      <c r="H122" s="270">
        <f t="shared" si="25"/>
        <v>2.3672063217052004E-3</v>
      </c>
      <c r="I122" s="270">
        <f t="shared" si="25"/>
        <v>2.4120770071035303E-3</v>
      </c>
      <c r="J122" s="270">
        <f t="shared" si="25"/>
        <v>2.4687062267944944E-3</v>
      </c>
      <c r="K122" s="270">
        <f t="shared" si="25"/>
        <v>2.3978024844939776E-3</v>
      </c>
      <c r="L122" s="270">
        <f t="shared" si="25"/>
        <v>2.3574730190684297E-3</v>
      </c>
      <c r="M122" s="270">
        <f t="shared" si="25"/>
        <v>2.5017066491774022E-3</v>
      </c>
      <c r="N122" s="270">
        <f t="shared" si="25"/>
        <v>1.6521312295273648E-3</v>
      </c>
      <c r="O122" s="270">
        <f t="shared" si="25"/>
        <v>1.9581215248281117E-3</v>
      </c>
      <c r="P122" s="270">
        <f t="shared" si="25"/>
        <v>1.7168907735597659E-3</v>
      </c>
      <c r="Q122" s="270">
        <f t="shared" si="25"/>
        <v>3.2210883687369997E-3</v>
      </c>
      <c r="R122" s="270">
        <f t="shared" si="25"/>
        <v>0</v>
      </c>
      <c r="S122" s="270">
        <f t="shared" si="25"/>
        <v>0</v>
      </c>
      <c r="T122" s="270">
        <f t="shared" si="25"/>
        <v>0</v>
      </c>
      <c r="U122" s="270">
        <f t="shared" si="25"/>
        <v>0</v>
      </c>
      <c r="V122" s="270">
        <f t="shared" si="25"/>
        <v>0</v>
      </c>
      <c r="W122" s="270">
        <f t="shared" si="25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0.16883925179039685</v>
      </c>
      <c r="C123" s="271">
        <f t="shared" si="26"/>
        <v>0.17106624340411261</v>
      </c>
      <c r="D123" s="271">
        <f t="shared" si="26"/>
        <v>0.17066231815203275</v>
      </c>
      <c r="E123" s="271">
        <f t="shared" si="26"/>
        <v>0.15360960033738463</v>
      </c>
      <c r="F123" s="271">
        <f t="shared" si="26"/>
        <v>0.16205883047342376</v>
      </c>
      <c r="G123" s="271">
        <f t="shared" si="26"/>
        <v>0.17218116243568876</v>
      </c>
      <c r="H123" s="271">
        <f t="shared" si="26"/>
        <v>0.16193300002845615</v>
      </c>
      <c r="I123" s="271">
        <f t="shared" si="26"/>
        <v>0.15893233381277239</v>
      </c>
      <c r="J123" s="271">
        <f t="shared" si="26"/>
        <v>0.1716692513058691</v>
      </c>
      <c r="K123" s="271">
        <f t="shared" si="26"/>
        <v>0.17042817146146447</v>
      </c>
      <c r="L123" s="271">
        <f t="shared" si="26"/>
        <v>0.1566429145941822</v>
      </c>
      <c r="M123" s="271">
        <f t="shared" si="26"/>
        <v>0.24261614278287802</v>
      </c>
      <c r="N123" s="271">
        <f t="shared" si="26"/>
        <v>0.24278829373301866</v>
      </c>
      <c r="O123" s="271">
        <f t="shared" si="26"/>
        <v>0.25029690481014572</v>
      </c>
      <c r="P123" s="271">
        <f t="shared" si="26"/>
        <v>0.51430811023901035</v>
      </c>
      <c r="Q123" s="271">
        <f t="shared" si="26"/>
        <v>0.2141809117576656</v>
      </c>
      <c r="R123" s="271">
        <f t="shared" si="26"/>
        <v>0</v>
      </c>
      <c r="S123" s="271">
        <f t="shared" si="26"/>
        <v>0</v>
      </c>
      <c r="T123" s="271">
        <f t="shared" si="26"/>
        <v>0</v>
      </c>
      <c r="U123" s="271">
        <f t="shared" si="26"/>
        <v>0</v>
      </c>
      <c r="V123" s="271">
        <f t="shared" si="26"/>
        <v>0</v>
      </c>
      <c r="W123" s="271">
        <f t="shared" si="26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0.36805574289871734</v>
      </c>
      <c r="C125" s="271">
        <f t="shared" si="28"/>
        <v>0.37372700873895187</v>
      </c>
      <c r="D125" s="271">
        <f t="shared" si="28"/>
        <v>0.37672080089910964</v>
      </c>
      <c r="E125" s="271">
        <f t="shared" si="28"/>
        <v>0.38624711031205966</v>
      </c>
      <c r="F125" s="271">
        <f t="shared" si="28"/>
        <v>0.38266091210363928</v>
      </c>
      <c r="G125" s="271">
        <f t="shared" si="28"/>
        <v>0.42669986940587901</v>
      </c>
      <c r="H125" s="271">
        <f t="shared" si="28"/>
        <v>0.40698948072042068</v>
      </c>
      <c r="I125" s="271">
        <f t="shared" si="28"/>
        <v>0.41470401611279029</v>
      </c>
      <c r="J125" s="271">
        <f t="shared" si="28"/>
        <v>0.43249595781925926</v>
      </c>
      <c r="K125" s="271">
        <f t="shared" si="28"/>
        <v>0.41819156080840869</v>
      </c>
      <c r="L125" s="271">
        <f t="shared" si="28"/>
        <v>0.40531605168742463</v>
      </c>
      <c r="M125" s="271">
        <f t="shared" si="28"/>
        <v>0.43011387758127689</v>
      </c>
      <c r="N125" s="271">
        <f t="shared" si="28"/>
        <v>0.28404791970265358</v>
      </c>
      <c r="O125" s="271">
        <f t="shared" si="28"/>
        <v>0.33665627506570905</v>
      </c>
      <c r="P125" s="271">
        <f t="shared" si="28"/>
        <v>0.29518191041388658</v>
      </c>
      <c r="Q125" s="271">
        <f t="shared" si="28"/>
        <v>0.55379586921790835</v>
      </c>
      <c r="R125" s="271">
        <f t="shared" si="28"/>
        <v>0</v>
      </c>
      <c r="S125" s="271">
        <f t="shared" si="28"/>
        <v>0</v>
      </c>
      <c r="T125" s="271">
        <f t="shared" si="28"/>
        <v>0</v>
      </c>
      <c r="U125" s="271">
        <f t="shared" si="28"/>
        <v>0</v>
      </c>
      <c r="V125" s="271">
        <f t="shared" si="28"/>
        <v>0</v>
      </c>
      <c r="W125" s="271">
        <f t="shared" si="28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0.36805574289871734</v>
      </c>
      <c r="C126" s="272">
        <f t="shared" si="29"/>
        <v>0.37372700873895187</v>
      </c>
      <c r="D126" s="272">
        <f t="shared" si="29"/>
        <v>0.37672080089910964</v>
      </c>
      <c r="E126" s="272">
        <f t="shared" si="29"/>
        <v>0.38624711031205966</v>
      </c>
      <c r="F126" s="272">
        <f t="shared" si="29"/>
        <v>0.38266091210363928</v>
      </c>
      <c r="G126" s="272">
        <f t="shared" si="29"/>
        <v>0.42669986940587901</v>
      </c>
      <c r="H126" s="272">
        <f t="shared" si="29"/>
        <v>0.40698948072042068</v>
      </c>
      <c r="I126" s="272">
        <f t="shared" si="29"/>
        <v>0.41470401611279029</v>
      </c>
      <c r="J126" s="272">
        <f t="shared" si="29"/>
        <v>0.43249595781925926</v>
      </c>
      <c r="K126" s="272">
        <f t="shared" si="29"/>
        <v>0.41819156080840869</v>
      </c>
      <c r="L126" s="272">
        <f t="shared" si="29"/>
        <v>0.40531605168742463</v>
      </c>
      <c r="M126" s="272">
        <f t="shared" si="29"/>
        <v>0.43011387758127689</v>
      </c>
      <c r="N126" s="272">
        <f t="shared" si="29"/>
        <v>0.28404791970265358</v>
      </c>
      <c r="O126" s="272">
        <f t="shared" si="29"/>
        <v>0.33665627506570905</v>
      </c>
      <c r="P126" s="272">
        <f t="shared" si="29"/>
        <v>0.29518191041388658</v>
      </c>
      <c r="Q126" s="272">
        <f t="shared" si="29"/>
        <v>0.55379586921790835</v>
      </c>
      <c r="R126" s="272">
        <f t="shared" si="29"/>
        <v>0</v>
      </c>
      <c r="S126" s="272">
        <f t="shared" si="29"/>
        <v>0</v>
      </c>
      <c r="T126" s="272">
        <f t="shared" si="29"/>
        <v>0</v>
      </c>
      <c r="U126" s="272">
        <f t="shared" si="29"/>
        <v>0</v>
      </c>
      <c r="V126" s="272">
        <f t="shared" si="29"/>
        <v>0</v>
      </c>
      <c r="W126" s="272">
        <f t="shared" si="29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0.30503091364263835</v>
      </c>
      <c r="C128" s="271">
        <f t="shared" si="31"/>
        <v>0.30017366170200444</v>
      </c>
      <c r="D128" s="271">
        <f t="shared" si="31"/>
        <v>0.28928240241032571</v>
      </c>
      <c r="E128" s="271">
        <f t="shared" si="31"/>
        <v>0.28138448860069248</v>
      </c>
      <c r="F128" s="271">
        <f t="shared" si="31"/>
        <v>0.27123240040331631</v>
      </c>
      <c r="G128" s="271">
        <f t="shared" si="31"/>
        <v>0.25525878819431208</v>
      </c>
      <c r="H128" s="271">
        <f t="shared" si="31"/>
        <v>0.29339348581711805</v>
      </c>
      <c r="I128" s="271">
        <f t="shared" si="31"/>
        <v>0.29784104503531617</v>
      </c>
      <c r="J128" s="271">
        <f t="shared" si="31"/>
        <v>0.27856141544777963</v>
      </c>
      <c r="K128" s="271">
        <f t="shared" si="31"/>
        <v>0.27864046798086295</v>
      </c>
      <c r="L128" s="271">
        <f t="shared" si="31"/>
        <v>0.32059657847694017</v>
      </c>
      <c r="M128" s="271">
        <f t="shared" si="31"/>
        <v>0.17385206628220093</v>
      </c>
      <c r="N128" s="271">
        <f t="shared" si="31"/>
        <v>0.13757036957506641</v>
      </c>
      <c r="O128" s="271">
        <f t="shared" si="31"/>
        <v>0.14981317251678081</v>
      </c>
      <c r="P128" s="271">
        <f t="shared" si="31"/>
        <v>0.17617606257314156</v>
      </c>
      <c r="Q128" s="271">
        <f t="shared" si="31"/>
        <v>0.19429310571522268</v>
      </c>
      <c r="R128" s="271">
        <f t="shared" si="31"/>
        <v>0</v>
      </c>
      <c r="S128" s="271">
        <f t="shared" si="31"/>
        <v>0</v>
      </c>
      <c r="T128" s="271">
        <f t="shared" si="31"/>
        <v>0</v>
      </c>
      <c r="U128" s="271">
        <f t="shared" si="31"/>
        <v>0</v>
      </c>
      <c r="V128" s="271">
        <f t="shared" si="31"/>
        <v>0</v>
      </c>
      <c r="W128" s="271">
        <f t="shared" si="31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9.1541876258204632E-2</v>
      </c>
      <c r="C129" s="272">
        <f t="shared" si="32"/>
        <v>9.295241888874578E-2</v>
      </c>
      <c r="D129" s="272">
        <f t="shared" si="32"/>
        <v>9.3697027162779348E-2</v>
      </c>
      <c r="E129" s="272">
        <f t="shared" si="32"/>
        <v>9.6066386300092441E-2</v>
      </c>
      <c r="F129" s="272">
        <f t="shared" si="32"/>
        <v>9.5174436319779343E-2</v>
      </c>
      <c r="G129" s="272">
        <f t="shared" si="32"/>
        <v>0.10612769233516339</v>
      </c>
      <c r="H129" s="272">
        <f t="shared" si="32"/>
        <v>0.10122537523549008</v>
      </c>
      <c r="I129" s="272">
        <f t="shared" si="32"/>
        <v>0.10314411460555381</v>
      </c>
      <c r="J129" s="272">
        <f t="shared" si="32"/>
        <v>0.10556566694763343</v>
      </c>
      <c r="K129" s="272">
        <f t="shared" si="32"/>
        <v>0.10253371411185348</v>
      </c>
      <c r="L129" s="272">
        <f t="shared" si="32"/>
        <v>0.10080916427717447</v>
      </c>
      <c r="M129" s="272">
        <f t="shared" si="32"/>
        <v>0.10697681565402638</v>
      </c>
      <c r="N129" s="272">
        <f t="shared" si="32"/>
        <v>7.0647666877938511E-2</v>
      </c>
      <c r="O129" s="272">
        <f t="shared" si="32"/>
        <v>8.3732281504146702E-2</v>
      </c>
      <c r="P129" s="272">
        <f t="shared" si="32"/>
        <v>7.3416884366356211E-2</v>
      </c>
      <c r="Q129" s="272">
        <f t="shared" si="32"/>
        <v>0.13773868200774461</v>
      </c>
      <c r="R129" s="272">
        <f t="shared" si="32"/>
        <v>0</v>
      </c>
      <c r="S129" s="272">
        <f t="shared" si="32"/>
        <v>0</v>
      </c>
      <c r="T129" s="272">
        <f t="shared" si="32"/>
        <v>0</v>
      </c>
      <c r="U129" s="272">
        <f t="shared" si="32"/>
        <v>0</v>
      </c>
      <c r="V129" s="272">
        <f t="shared" si="32"/>
        <v>0</v>
      </c>
      <c r="W129" s="272">
        <f t="shared" si="32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0.21348903738443376</v>
      </c>
      <c r="C130" s="272">
        <f t="shared" si="33"/>
        <v>0.20722124281325865</v>
      </c>
      <c r="D130" s="272">
        <f t="shared" si="33"/>
        <v>0.19558537524754632</v>
      </c>
      <c r="E130" s="272">
        <f t="shared" si="33"/>
        <v>0.18531810230060003</v>
      </c>
      <c r="F130" s="272">
        <f t="shared" si="33"/>
        <v>0.17605796408353694</v>
      </c>
      <c r="G130" s="272">
        <f t="shared" si="33"/>
        <v>0.14913109585914869</v>
      </c>
      <c r="H130" s="272">
        <f t="shared" si="33"/>
        <v>0.192168110581628</v>
      </c>
      <c r="I130" s="272">
        <f t="shared" si="33"/>
        <v>0.19469693042976233</v>
      </c>
      <c r="J130" s="272">
        <f t="shared" si="33"/>
        <v>0.17299574850014618</v>
      </c>
      <c r="K130" s="272">
        <f t="shared" si="33"/>
        <v>0.17610675386900948</v>
      </c>
      <c r="L130" s="272">
        <f t="shared" si="33"/>
        <v>0.21978741419976575</v>
      </c>
      <c r="M130" s="272">
        <f t="shared" si="33"/>
        <v>6.6875250628174537E-2</v>
      </c>
      <c r="N130" s="272">
        <f t="shared" si="33"/>
        <v>6.6922702697127898E-2</v>
      </c>
      <c r="O130" s="272">
        <f t="shared" si="33"/>
        <v>6.6080891012634105E-2</v>
      </c>
      <c r="P130" s="272">
        <f t="shared" si="33"/>
        <v>0.10275917820678537</v>
      </c>
      <c r="Q130" s="272">
        <f t="shared" si="33"/>
        <v>5.6554423707478083E-2</v>
      </c>
      <c r="R130" s="272">
        <f t="shared" si="33"/>
        <v>0</v>
      </c>
      <c r="S130" s="272">
        <f t="shared" si="33"/>
        <v>0</v>
      </c>
      <c r="T130" s="272">
        <f t="shared" si="33"/>
        <v>0</v>
      </c>
      <c r="U130" s="272">
        <f t="shared" si="33"/>
        <v>0</v>
      </c>
      <c r="V130" s="272">
        <f t="shared" si="33"/>
        <v>0</v>
      </c>
      <c r="W130" s="272">
        <f t="shared" si="33"/>
        <v>0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0.15593333884144833</v>
      </c>
      <c r="C132" s="283">
        <f t="shared" si="35"/>
        <v>0.1528593470791377</v>
      </c>
      <c r="D132" s="283">
        <f t="shared" si="35"/>
        <v>0.1611433264236721</v>
      </c>
      <c r="E132" s="283">
        <f t="shared" si="35"/>
        <v>0.17651223997966192</v>
      </c>
      <c r="F132" s="283">
        <f t="shared" si="35"/>
        <v>0.18182215494840789</v>
      </c>
      <c r="G132" s="283">
        <f t="shared" si="35"/>
        <v>0.14337833049090909</v>
      </c>
      <c r="H132" s="283">
        <f t="shared" si="35"/>
        <v>0.13531682711229989</v>
      </c>
      <c r="I132" s="283">
        <f t="shared" si="35"/>
        <v>0.12611052803201764</v>
      </c>
      <c r="J132" s="283">
        <f t="shared" si="35"/>
        <v>0.11480466920029751</v>
      </c>
      <c r="K132" s="283">
        <f t="shared" si="35"/>
        <v>0.1303419972647698</v>
      </c>
      <c r="L132" s="283">
        <f t="shared" si="35"/>
        <v>0.11508698222238441</v>
      </c>
      <c r="M132" s="283">
        <f t="shared" si="35"/>
        <v>0.1509162067044669</v>
      </c>
      <c r="N132" s="283">
        <f t="shared" si="35"/>
        <v>0.33394128575973403</v>
      </c>
      <c r="O132" s="283">
        <f t="shared" si="35"/>
        <v>0.26127552608253624</v>
      </c>
      <c r="P132" s="283">
        <f t="shared" si="35"/>
        <v>1.2617026000401696E-2</v>
      </c>
      <c r="Q132" s="283">
        <f t="shared" si="35"/>
        <v>3.4509024940466336E-2</v>
      </c>
      <c r="R132" s="283">
        <f t="shared" si="35"/>
        <v>0</v>
      </c>
      <c r="S132" s="283">
        <f t="shared" si="35"/>
        <v>0</v>
      </c>
      <c r="T132" s="283">
        <f t="shared" si="35"/>
        <v>0</v>
      </c>
      <c r="U132" s="283">
        <f t="shared" si="35"/>
        <v>0</v>
      </c>
      <c r="V132" s="283">
        <f t="shared" si="35"/>
        <v>0</v>
      </c>
      <c r="W132" s="283">
        <f t="shared" si="35"/>
        <v>0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0</v>
      </c>
      <c r="C136" s="274">
        <f>IF(C$5=0,0,(C$5-C$52)/ISI_fec!C$5)</f>
        <v>0</v>
      </c>
      <c r="D136" s="274">
        <f>IF(D$5=0,0,(D$5-D$52)/ISI_fec!D$5)</f>
        <v>0</v>
      </c>
      <c r="E136" s="274">
        <f>IF(E$5=0,0,(E$5-E$52)/ISI_fec!E$5)</f>
        <v>0</v>
      </c>
      <c r="F136" s="274">
        <f>IF(F$5=0,0,(F$5-F$52)/ISI_fec!F$5)</f>
        <v>0</v>
      </c>
      <c r="G136" s="274">
        <f>IF(G$5=0,0,(G$5-G$52)/ISI_fec!G$5)</f>
        <v>0</v>
      </c>
      <c r="H136" s="274">
        <f>IF(H$5=0,0,(H$5-H$52)/ISI_fec!H$5)</f>
        <v>0</v>
      </c>
      <c r="I136" s="274">
        <f>IF(I$5=0,0,(I$5-I$52)/ISI_fec!I$5)</f>
        <v>0</v>
      </c>
      <c r="J136" s="274">
        <f>IF(J$5=0,0,(J$5-J$52)/ISI_fec!J$5)</f>
        <v>0</v>
      </c>
      <c r="K136" s="274">
        <f>IF(K$5=0,0,(K$5-K$52)/ISI_fec!K$5)</f>
        <v>0</v>
      </c>
      <c r="L136" s="274">
        <f>IF(L$5=0,0,(L$5-L$52)/ISI_fec!L$5)</f>
        <v>0</v>
      </c>
      <c r="M136" s="274">
        <f>IF(M$5=0,0,(M$5-M$52)/ISI_fec!M$5)</f>
        <v>0</v>
      </c>
      <c r="N136" s="274">
        <f>IF(N$5=0,0,(N$5-N$52)/ISI_fec!N$5)</f>
        <v>0</v>
      </c>
      <c r="O136" s="274">
        <f>IF(O$5=0,0,(O$5-O$52)/ISI_fec!O$5)</f>
        <v>0</v>
      </c>
      <c r="P136" s="274">
        <f>IF(P$5=0,0,(P$5-P$52)/ISI_fec!P$5)</f>
        <v>0</v>
      </c>
      <c r="Q136" s="274">
        <f>IF(Q$5=0,0,(Q$5-Q$52)/ISI_fec!Q$5)</f>
        <v>0</v>
      </c>
      <c r="R136" s="274">
        <f>IF(R$5=0,0,(R$5-R$52)/ISI_fec!R$5)</f>
        <v>0</v>
      </c>
      <c r="S136" s="274">
        <f>IF(S$5=0,0,(S$5-S$52)/ISI_fec!S$5)</f>
        <v>0</v>
      </c>
      <c r="T136" s="274">
        <f>IF(T$5=0,0,(T$5-T$52)/ISI_fec!T$5)</f>
        <v>0</v>
      </c>
      <c r="U136" s="274">
        <f>IF(U$5=0,0,(U$5-U$52)/ISI_fec!U$5)</f>
        <v>0</v>
      </c>
      <c r="V136" s="274">
        <f>IF(V$5=0,0,(V$5-V$52)/ISI_fec!V$5)</f>
        <v>0</v>
      </c>
      <c r="W136" s="274">
        <f>IF(W$5=0,0,(W$5-W$52)/ISI_fec!W$5)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2.4086203313604342</v>
      </c>
      <c r="C147" s="274">
        <f>IF(C$54=0,0,(C$54-C$96)/ISI_fec!C$54)</f>
        <v>2.3866339483548078</v>
      </c>
      <c r="D147" s="274">
        <f>IF(D$54=0,0,(D$54-D$96)/ISI_fec!D$54)</f>
        <v>2.3541985705692641</v>
      </c>
      <c r="E147" s="274">
        <f>IF(E$54=0,0,(E$54-E$96)/ISI_fec!E$54)</f>
        <v>2.3035291569322345</v>
      </c>
      <c r="F147" s="274">
        <f>IF(F$54=0,0,(F$54-F$96)/ISI_fec!F$54)</f>
        <v>2.3077465917502185</v>
      </c>
      <c r="G147" s="274">
        <f>IF(G$54=0,0,(G$54-G$96)/ISI_fec!G$54)</f>
        <v>2.2774064291454232</v>
      </c>
      <c r="H147" s="274">
        <f>IF(H$54=0,0,(H$54-H$96)/ISI_fec!H$54)</f>
        <v>2.2765158227783497</v>
      </c>
      <c r="I147" s="274">
        <f>IF(I$54=0,0,(I$54-I$96)/ISI_fec!I$54)</f>
        <v>2.2809661200389759</v>
      </c>
      <c r="J147" s="274">
        <f>IF(J$54=0,0,(J$54-J$96)/ISI_fec!J$54)</f>
        <v>2.2928725893467976</v>
      </c>
      <c r="K147" s="274">
        <f>IF(K$54=0,0,(K$54-K$96)/ISI_fec!K$54)</f>
        <v>2.2875219303854371</v>
      </c>
      <c r="L147" s="274">
        <f>IF(L$54=0,0,(L$54-L$96)/ISI_fec!L$54)</f>
        <v>2.2863677828648177</v>
      </c>
      <c r="M147" s="274">
        <f>IF(M$54=0,0,(M$54-M$96)/ISI_fec!M$54)</f>
        <v>1.6437398699747254</v>
      </c>
      <c r="N147" s="274">
        <f>IF(N$54=0,0,(N$54-N$96)/ISI_fec!N$54)</f>
        <v>1.295532289429725</v>
      </c>
      <c r="O147" s="274">
        <f>IF(O$54=0,0,(O$54-O$96)/ISI_fec!O$54)</f>
        <v>1.4387796387683522</v>
      </c>
      <c r="P147" s="274">
        <f>IF(P$54=0,0,(P$54-P$96)/ISI_fec!P$54)</f>
        <v>0.43778793210883316</v>
      </c>
      <c r="Q147" s="274">
        <f>IF(Q$54=0,0,(Q$54-Q$96)/ISI_fec!Q$54)</f>
        <v>1.6305438551381886</v>
      </c>
      <c r="R147" s="274">
        <f>IF(R$54=0,0,(R$54-R$96)/ISI_fec!R$54)</f>
        <v>0</v>
      </c>
      <c r="S147" s="274">
        <f>IF(S$54=0,0,(S$54-S$96)/ISI_fec!S$54)</f>
        <v>0</v>
      </c>
      <c r="T147" s="274">
        <f>IF(T$54=0,0,(T$54-T$96)/ISI_fec!T$54)</f>
        <v>0</v>
      </c>
      <c r="U147" s="274">
        <f>IF(U$54=0,0,(U$54-U$96)/ISI_fec!U$54)</f>
        <v>0</v>
      </c>
      <c r="V147" s="274">
        <f>IF(V$54=0,0,(V$54-V$96)/ISI_fec!V$54)</f>
        <v>0</v>
      </c>
      <c r="W147" s="274">
        <f>IF(W$54=0,0,(W$54-W$96)/ISI_fec!W$54)</f>
        <v>0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2.3550003833725617</v>
      </c>
      <c r="C152" s="277">
        <f>IF(C$59=0,0,C$59/ISI_fec!C$59)</f>
        <v>2.3448402641560477</v>
      </c>
      <c r="D152" s="277">
        <f>IF(D$59=0,0,D$59/ISI_fec!D$59)</f>
        <v>2.3436160666797052</v>
      </c>
      <c r="E152" s="277">
        <f>IF(E$59=0,0,E$59/ISI_fec!E$59)</f>
        <v>2.3437233670033937</v>
      </c>
      <c r="F152" s="277">
        <f>IF(F$59=0,0,F$59/ISI_fec!F$59)</f>
        <v>2.342912801796615</v>
      </c>
      <c r="G152" s="277">
        <f>IF(G$59=0,0,G$59/ISI_fec!G$59)</f>
        <v>2.3531364117626197</v>
      </c>
      <c r="H152" s="277">
        <f>IF(H$59=0,0,H$59/ISI_fec!H$59)</f>
        <v>2.3419331469951756</v>
      </c>
      <c r="I152" s="277">
        <f>IF(I$59=0,0,I$59/ISI_fec!I$59)</f>
        <v>2.343166275394005</v>
      </c>
      <c r="J152" s="277">
        <f>IF(J$59=0,0,J$59/ISI_fec!J$59)</f>
        <v>2.3428363364309299</v>
      </c>
      <c r="K152" s="277">
        <f>IF(K$59=0,0,K$59/ISI_fec!K$59)</f>
        <v>2.3416790574597837</v>
      </c>
      <c r="L152" s="277">
        <f>IF(L$59=0,0,L$59/ISI_fec!L$59)</f>
        <v>2.3417914071934725</v>
      </c>
      <c r="M152" s="277">
        <f>IF(M$59=0,0,M$59/ISI_fec!M$59)</f>
        <v>2.0999683706233432</v>
      </c>
      <c r="N152" s="277">
        <f>IF(N$59=0,0,N$59/ISI_fec!N$59)</f>
        <v>1.58937656751979</v>
      </c>
      <c r="O152" s="277">
        <f>IF(O$59=0,0,O$59/ISI_fec!O$59)</f>
        <v>1.8157851353602104</v>
      </c>
      <c r="P152" s="277">
        <f>IF(P$59=0,0,P$59/ISI_fec!P$59)</f>
        <v>0.39897049609177154</v>
      </c>
      <c r="Q152" s="277">
        <f>IF(Q$59=0,0,Q$59/ISI_fec!Q$59)</f>
        <v>2.199187540308301</v>
      </c>
      <c r="R152" s="277">
        <f>IF(R$59=0,0,R$59/ISI_fec!R$59)</f>
        <v>0</v>
      </c>
      <c r="S152" s="277">
        <f>IF(S$59=0,0,S$59/ISI_fec!S$59)</f>
        <v>0</v>
      </c>
      <c r="T152" s="277">
        <f>IF(T$59=0,0,T$59/ISI_fec!T$59)</f>
        <v>0</v>
      </c>
      <c r="U152" s="277">
        <f>IF(U$59=0,0,U$59/ISI_fec!U$59)</f>
        <v>0</v>
      </c>
      <c r="V152" s="277">
        <f>IF(V$59=0,0,V$59/ISI_fec!V$59)</f>
        <v>0</v>
      </c>
      <c r="W152" s="277">
        <f>IF(W$59=0,0,W$59/ISI_fec!W$59)</f>
        <v>0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2.9124755236817546</v>
      </c>
      <c r="C153" s="278">
        <f>IF(C$65=0,0,C$65/ISI_fec!C$65)</f>
        <v>2.8970101893982827</v>
      </c>
      <c r="D153" s="278">
        <f>IF(D$65=0,0,D$65/ISI_fec!D$65)</f>
        <v>2.871125906328766</v>
      </c>
      <c r="E153" s="278">
        <f>IF(E$65=0,0,E$65/ISI_fec!E$65)</f>
        <v>2.6527779472741742</v>
      </c>
      <c r="F153" s="278">
        <f>IF(F$65=0,0,F$65/ISI_fec!F$65)</f>
        <v>2.7536657876479982</v>
      </c>
      <c r="G153" s="278">
        <f>IF(G$65=0,0,G$65/ISI_fec!G$65)</f>
        <v>2.6869191631452103</v>
      </c>
      <c r="H153" s="278">
        <f>IF(H$65=0,0,H$65/ISI_fec!H$65)</f>
        <v>2.6427073935102419</v>
      </c>
      <c r="I153" s="278">
        <f>IF(I$65=0,0,I$65/ISI_fec!I$65)</f>
        <v>2.5869882830474875</v>
      </c>
      <c r="J153" s="278">
        <f>IF(J$65=0,0,J$65/ISI_fec!J$65)</f>
        <v>2.679317350928176</v>
      </c>
      <c r="K153" s="278">
        <f>IF(K$65=0,0,K$65/ISI_fec!K$65)</f>
        <v>2.7085975625506671</v>
      </c>
      <c r="L153" s="278">
        <f>IF(L$65=0,0,L$65/ISI_fec!L$65)</f>
        <v>2.5871572350940331</v>
      </c>
      <c r="M153" s="278">
        <f>IF(M$65=0,0,M$65/ISI_fec!M$65)</f>
        <v>2.8686326978375392</v>
      </c>
      <c r="N153" s="278">
        <f>IF(N$65=0,0,N$65/ISI_fec!N$65)</f>
        <v>3.0733892056014791</v>
      </c>
      <c r="O153" s="278">
        <f>IF(O$65=0,0,O$65/ISI_fec!O$65)</f>
        <v>3.055828619275796</v>
      </c>
      <c r="P153" s="278">
        <f>IF(P$65=0,0,P$65/ISI_fec!P$65)</f>
        <v>2.3487948000000007</v>
      </c>
      <c r="Q153" s="278">
        <f>IF(Q$65=0,0,Q$65/ISI_fec!Q$65)</f>
        <v>2.3487947999999998</v>
      </c>
      <c r="R153" s="278">
        <f>IF(R$65=0,0,R$65/ISI_fec!R$65)</f>
        <v>0</v>
      </c>
      <c r="S153" s="278">
        <f>IF(S$65=0,0,S$65/ISI_fec!S$65)</f>
        <v>0</v>
      </c>
      <c r="T153" s="278">
        <f>IF(T$65=0,0,T$65/ISI_fec!T$65)</f>
        <v>0</v>
      </c>
      <c r="U153" s="278">
        <f>IF(U$65=0,0,U$65/ISI_fec!U$65)</f>
        <v>0</v>
      </c>
      <c r="V153" s="278">
        <f>IF(V$65=0,0,V$65/ISI_fec!V$65)</f>
        <v>0</v>
      </c>
      <c r="W153" s="278">
        <f>IF(W$65=0,0,W$65/ISI_fec!W$65)</f>
        <v>0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2.3550003833725621</v>
      </c>
      <c r="C155" s="278">
        <f>IF(C$72=0,0,C$72/ISI_fec!C$72)</f>
        <v>2.3448402641560468</v>
      </c>
      <c r="D155" s="278">
        <f>IF(D$72=0,0,D$72/ISI_fec!D$72)</f>
        <v>2.3436160666797048</v>
      </c>
      <c r="E155" s="278">
        <f>IF(E$72=0,0,E$72/ISI_fec!E$72)</f>
        <v>2.3437233670033941</v>
      </c>
      <c r="F155" s="278">
        <f>IF(F$72=0,0,F$72/ISI_fec!F$72)</f>
        <v>2.3429128017966163</v>
      </c>
      <c r="G155" s="278">
        <f>IF(G$72=0,0,G$72/ISI_fec!G$72)</f>
        <v>2.3531364117626192</v>
      </c>
      <c r="H155" s="278">
        <f>IF(H$72=0,0,H$72/ISI_fec!H$72)</f>
        <v>2.3419331469951752</v>
      </c>
      <c r="I155" s="278">
        <f>IF(I$72=0,0,I$72/ISI_fec!I$72)</f>
        <v>2.3431662753940046</v>
      </c>
      <c r="J155" s="278">
        <f>IF(J$72=0,0,J$72/ISI_fec!J$72)</f>
        <v>2.3757874751502199</v>
      </c>
      <c r="K155" s="278">
        <f>IF(K$72=0,0,K$72/ISI_fec!K$72)</f>
        <v>2.366627641237514</v>
      </c>
      <c r="L155" s="278">
        <f>IF(L$72=0,0,L$72/ISI_fec!L$72)</f>
        <v>2.3417914071934738</v>
      </c>
      <c r="M155" s="278">
        <f>IF(M$72=0,0,M$72/ISI_fec!M$72)</f>
        <v>2.0999683706233427</v>
      </c>
      <c r="N155" s="278">
        <f>IF(N$72=0,0,N$72/ISI_fec!N$72)</f>
        <v>1.5893765675197908</v>
      </c>
      <c r="O155" s="278">
        <f>IF(O$72=0,0,O$72/ISI_fec!O$72)</f>
        <v>1.8157851353602097</v>
      </c>
      <c r="P155" s="278">
        <f>IF(P$72=0,0,P$72/ISI_fec!P$72)</f>
        <v>0.39897049609177143</v>
      </c>
      <c r="Q155" s="278">
        <f>IF(Q$72=0,0,Q$72/ISI_fec!Q$72)</f>
        <v>2.1991875403083014</v>
      </c>
      <c r="R155" s="278">
        <f>IF(R$72=0,0,R$72/ISI_fec!R$72)</f>
        <v>0</v>
      </c>
      <c r="S155" s="278">
        <f>IF(S$72=0,0,S$72/ISI_fec!S$72)</f>
        <v>0</v>
      </c>
      <c r="T155" s="278">
        <f>IF(T$72=0,0,T$72/ISI_fec!T$72)</f>
        <v>0</v>
      </c>
      <c r="U155" s="278">
        <f>IF(U$72=0,0,U$72/ISI_fec!U$72)</f>
        <v>0</v>
      </c>
      <c r="V155" s="278">
        <f>IF(V$72=0,0,V$72/ISI_fec!V$72)</f>
        <v>0</v>
      </c>
      <c r="W155" s="278">
        <f>IF(W$72=0,0,W$72/ISI_fec!W$72)</f>
        <v>0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2.8092111445036663</v>
      </c>
      <c r="C156" s="279">
        <f>IF(C$79=0,0,C$79/ISI_fec!C$79)</f>
        <v>2.7902094388852601</v>
      </c>
      <c r="D156" s="279">
        <f>IF(D$79=0,0,D$79/ISI_fec!D$79)</f>
        <v>2.7766276419956082</v>
      </c>
      <c r="E156" s="279">
        <f>IF(E$79=0,0,E$79/ISI_fec!E$79)</f>
        <v>2.755966910036717</v>
      </c>
      <c r="F156" s="279">
        <f>IF(F$79=0,0,F$79/ISI_fec!F$79)</f>
        <v>2.7569985155338563</v>
      </c>
      <c r="G156" s="279">
        <f>IF(G$79=0,0,G$79/ISI_fec!G$79)</f>
        <v>2.6970504965901068</v>
      </c>
      <c r="H156" s="279">
        <f>IF(H$79=0,0,H$79/ISI_fec!H$79)</f>
        <v>2.7516758574676432</v>
      </c>
      <c r="I156" s="279">
        <f>IF(I$79=0,0,I$79/ISI_fec!I$79)</f>
        <v>2.7498936548451165</v>
      </c>
      <c r="J156" s="279">
        <f>IF(J$79=0,0,J$79/ISI_fec!J$79)</f>
        <v>2.7227965972357167</v>
      </c>
      <c r="K156" s="279">
        <f>IF(K$79=0,0,K$79/ISI_fec!K$79)</f>
        <v>2.7402389935673019</v>
      </c>
      <c r="L156" s="279">
        <f>IF(L$79=0,0,L$79/ISI_fec!L$79)</f>
        <v>2.7841280933917982</v>
      </c>
      <c r="M156" s="279">
        <f>IF(M$79=0,0,M$79/ISI_fec!M$79)</f>
        <v>2.3412939086916502</v>
      </c>
      <c r="N156" s="279">
        <f>IF(N$79=0,0,N$79/ISI_fec!N$79)</f>
        <v>2.0773237168920007</v>
      </c>
      <c r="O156" s="279">
        <f>IF(O$79=0,0,O$79/ISI_fec!O$79)</f>
        <v>2.1544414115551715</v>
      </c>
      <c r="P156" s="279">
        <f>IF(P$79=0,0,P$79/ISI_fec!P$79)</f>
        <v>0.67460179454208002</v>
      </c>
      <c r="Q156" s="279">
        <f>IF(Q$79=0,0,Q$79/ISI_fec!Q$79)</f>
        <v>2.1894346307130532</v>
      </c>
      <c r="R156" s="279">
        <f>IF(R$79=0,0,R$79/ISI_fec!R$79)</f>
        <v>0</v>
      </c>
      <c r="S156" s="279">
        <f>IF(S$79=0,0,S$79/ISI_fec!S$79)</f>
        <v>0</v>
      </c>
      <c r="T156" s="279">
        <f>IF(T$79=0,0,T$79/ISI_fec!T$79)</f>
        <v>0</v>
      </c>
      <c r="U156" s="279">
        <f>IF(U$79=0,0,U$79/ISI_fec!U$79)</f>
        <v>0</v>
      </c>
      <c r="V156" s="279">
        <f>IF(V$79=0,0,V$79/ISI_fec!V$79)</f>
        <v>0</v>
      </c>
      <c r="W156" s="279">
        <f>IF(W$79=0,0,W$79/ISI_fec!W$79)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LV: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0</v>
      </c>
      <c r="C3" s="205">
        <f t="shared" si="0"/>
        <v>0</v>
      </c>
      <c r="D3" s="205">
        <f t="shared" si="0"/>
        <v>0</v>
      </c>
      <c r="E3" s="205">
        <f t="shared" si="0"/>
        <v>0</v>
      </c>
      <c r="F3" s="205">
        <f t="shared" si="0"/>
        <v>0</v>
      </c>
      <c r="G3" s="205">
        <f t="shared" si="0"/>
        <v>0</v>
      </c>
      <c r="H3" s="205">
        <f t="shared" si="0"/>
        <v>0</v>
      </c>
      <c r="I3" s="205">
        <f t="shared" si="0"/>
        <v>0</v>
      </c>
      <c r="J3" s="205">
        <f t="shared" si="0"/>
        <v>0</v>
      </c>
      <c r="K3" s="205">
        <f t="shared" si="0"/>
        <v>0</v>
      </c>
      <c r="L3" s="205">
        <f t="shared" si="0"/>
        <v>0</v>
      </c>
      <c r="M3" s="205">
        <f t="shared" si="0"/>
        <v>0</v>
      </c>
      <c r="N3" s="205">
        <f t="shared" si="0"/>
        <v>0</v>
      </c>
      <c r="O3" s="205">
        <f t="shared" si="0"/>
        <v>0</v>
      </c>
      <c r="P3" s="205">
        <f t="shared" si="0"/>
        <v>0</v>
      </c>
      <c r="Q3" s="205">
        <f t="shared" si="0"/>
        <v>0</v>
      </c>
      <c r="R3" s="205">
        <f t="shared" si="0"/>
        <v>0</v>
      </c>
      <c r="S3" s="205">
        <f t="shared" si="0"/>
        <v>0</v>
      </c>
      <c r="T3" s="205">
        <f t="shared" si="0"/>
        <v>0</v>
      </c>
      <c r="U3" s="205">
        <f t="shared" si="0"/>
        <v>0</v>
      </c>
      <c r="V3" s="205">
        <f t="shared" si="0"/>
        <v>0</v>
      </c>
      <c r="W3" s="205">
        <f t="shared" si="0"/>
        <v>0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0</v>
      </c>
      <c r="C5" s="284">
        <f t="shared" si="1"/>
        <v>0</v>
      </c>
      <c r="D5" s="284">
        <f t="shared" si="1"/>
        <v>0</v>
      </c>
      <c r="E5" s="284">
        <f t="shared" si="1"/>
        <v>0</v>
      </c>
      <c r="F5" s="284">
        <f t="shared" si="1"/>
        <v>0</v>
      </c>
      <c r="G5" s="284">
        <f t="shared" si="1"/>
        <v>0</v>
      </c>
      <c r="H5" s="284">
        <f t="shared" si="1"/>
        <v>0</v>
      </c>
      <c r="I5" s="284">
        <f t="shared" si="1"/>
        <v>0</v>
      </c>
      <c r="J5" s="284">
        <f t="shared" si="1"/>
        <v>0</v>
      </c>
      <c r="K5" s="284">
        <f t="shared" si="1"/>
        <v>0</v>
      </c>
      <c r="L5" s="284">
        <f t="shared" si="1"/>
        <v>0</v>
      </c>
      <c r="M5" s="284">
        <f t="shared" si="1"/>
        <v>0</v>
      </c>
      <c r="N5" s="284">
        <f t="shared" si="1"/>
        <v>0</v>
      </c>
      <c r="O5" s="284">
        <f t="shared" si="1"/>
        <v>0</v>
      </c>
      <c r="P5" s="284">
        <f t="shared" si="1"/>
        <v>0</v>
      </c>
      <c r="Q5" s="284">
        <f t="shared" si="1"/>
        <v>0</v>
      </c>
      <c r="R5" s="284">
        <f t="shared" si="1"/>
        <v>0</v>
      </c>
      <c r="S5" s="284">
        <f t="shared" si="1"/>
        <v>0</v>
      </c>
      <c r="T5" s="284">
        <f t="shared" si="1"/>
        <v>0</v>
      </c>
      <c r="U5" s="284">
        <f t="shared" si="1"/>
        <v>0</v>
      </c>
      <c r="V5" s="284">
        <f t="shared" si="1"/>
        <v>0</v>
      </c>
      <c r="W5" s="284">
        <f t="shared" si="1"/>
        <v>0</v>
      </c>
      <c r="DA5" s="94"/>
    </row>
    <row r="6" spans="1:105" ht="12" customHeight="1" x14ac:dyDescent="0.25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0</v>
      </c>
      <c r="C7" s="284">
        <v>0</v>
      </c>
      <c r="D7" s="284">
        <v>0</v>
      </c>
      <c r="E7" s="284">
        <v>0</v>
      </c>
      <c r="F7" s="284">
        <v>0</v>
      </c>
      <c r="G7" s="284">
        <v>0</v>
      </c>
      <c r="H7" s="284">
        <v>0</v>
      </c>
      <c r="I7" s="284">
        <v>0</v>
      </c>
      <c r="J7" s="284">
        <v>0</v>
      </c>
      <c r="K7" s="284">
        <v>0</v>
      </c>
      <c r="L7" s="284">
        <v>0</v>
      </c>
      <c r="M7" s="284">
        <v>0</v>
      </c>
      <c r="N7" s="284">
        <v>0</v>
      </c>
      <c r="O7" s="284">
        <v>0</v>
      </c>
      <c r="P7" s="284">
        <v>0</v>
      </c>
      <c r="Q7" s="284">
        <v>0</v>
      </c>
      <c r="R7" s="284">
        <v>0</v>
      </c>
      <c r="S7" s="284">
        <v>0</v>
      </c>
      <c r="T7" s="284">
        <v>0</v>
      </c>
      <c r="U7" s="284">
        <v>0</v>
      </c>
      <c r="V7" s="284">
        <v>0</v>
      </c>
      <c r="W7" s="284">
        <v>0</v>
      </c>
      <c r="DA7" s="94" t="s">
        <v>437</v>
      </c>
    </row>
    <row r="8" spans="1:105" ht="12" customHeight="1" x14ac:dyDescent="0.25">
      <c r="A8" s="49" t="s">
        <v>45</v>
      </c>
      <c r="B8" s="244">
        <v>0</v>
      </c>
      <c r="C8" s="244">
        <v>0</v>
      </c>
      <c r="D8" s="244">
        <v>0</v>
      </c>
      <c r="E8" s="244">
        <v>0</v>
      </c>
      <c r="F8" s="244">
        <v>0</v>
      </c>
      <c r="G8" s="244">
        <v>0</v>
      </c>
      <c r="H8" s="244">
        <v>0</v>
      </c>
      <c r="I8" s="244">
        <v>0</v>
      </c>
      <c r="J8" s="244">
        <v>0</v>
      </c>
      <c r="K8" s="244">
        <v>0</v>
      </c>
      <c r="L8" s="244">
        <v>0</v>
      </c>
      <c r="M8" s="244">
        <v>0</v>
      </c>
      <c r="N8" s="244">
        <v>0</v>
      </c>
      <c r="O8" s="244">
        <v>0</v>
      </c>
      <c r="P8" s="244">
        <v>0</v>
      </c>
      <c r="Q8" s="244">
        <v>0</v>
      </c>
      <c r="R8" s="244">
        <v>0</v>
      </c>
      <c r="S8" s="244">
        <v>0</v>
      </c>
      <c r="T8" s="244">
        <v>0</v>
      </c>
      <c r="U8" s="244">
        <v>0</v>
      </c>
      <c r="V8" s="244">
        <v>0</v>
      </c>
      <c r="W8" s="244">
        <v>0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0</v>
      </c>
      <c r="C12" s="284">
        <f t="shared" si="2"/>
        <v>0</v>
      </c>
      <c r="D12" s="284">
        <f t="shared" si="2"/>
        <v>0</v>
      </c>
      <c r="E12" s="284">
        <f t="shared" si="2"/>
        <v>0</v>
      </c>
      <c r="F12" s="284">
        <f t="shared" si="2"/>
        <v>0</v>
      </c>
      <c r="G12" s="284">
        <f t="shared" si="2"/>
        <v>0</v>
      </c>
      <c r="H12" s="284">
        <f t="shared" si="2"/>
        <v>0</v>
      </c>
      <c r="I12" s="284">
        <f t="shared" si="2"/>
        <v>0</v>
      </c>
      <c r="J12" s="284">
        <f t="shared" si="2"/>
        <v>0</v>
      </c>
      <c r="K12" s="284">
        <f t="shared" si="2"/>
        <v>0</v>
      </c>
      <c r="L12" s="284">
        <f t="shared" si="2"/>
        <v>0</v>
      </c>
      <c r="M12" s="284">
        <f t="shared" si="2"/>
        <v>0</v>
      </c>
      <c r="N12" s="284">
        <f t="shared" si="2"/>
        <v>0</v>
      </c>
      <c r="O12" s="284">
        <f t="shared" si="2"/>
        <v>0</v>
      </c>
      <c r="P12" s="284">
        <f t="shared" si="2"/>
        <v>0</v>
      </c>
      <c r="Q12" s="284">
        <f t="shared" si="2"/>
        <v>0</v>
      </c>
      <c r="R12" s="284">
        <f t="shared" si="2"/>
        <v>0</v>
      </c>
      <c r="S12" s="284">
        <f t="shared" si="2"/>
        <v>0</v>
      </c>
      <c r="T12" s="284">
        <f t="shared" si="2"/>
        <v>0</v>
      </c>
      <c r="U12" s="284">
        <f t="shared" si="2"/>
        <v>0</v>
      </c>
      <c r="V12" s="284">
        <f t="shared" si="2"/>
        <v>0</v>
      </c>
      <c r="W12" s="284">
        <f t="shared" si="2"/>
        <v>0</v>
      </c>
      <c r="DA12" s="94"/>
    </row>
    <row r="13" spans="1:105" ht="12" customHeight="1" x14ac:dyDescent="0.25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0</v>
      </c>
      <c r="C14" s="284">
        <v>0</v>
      </c>
      <c r="D14" s="284">
        <v>0</v>
      </c>
      <c r="E14" s="284">
        <v>0</v>
      </c>
      <c r="F14" s="284">
        <v>0</v>
      </c>
      <c r="G14" s="284">
        <v>0</v>
      </c>
      <c r="H14" s="284">
        <v>0</v>
      </c>
      <c r="I14" s="284">
        <v>0</v>
      </c>
      <c r="J14" s="284">
        <v>0</v>
      </c>
      <c r="K14" s="284">
        <v>0</v>
      </c>
      <c r="L14" s="284">
        <v>0</v>
      </c>
      <c r="M14" s="284">
        <v>0</v>
      </c>
      <c r="N14" s="284">
        <v>0</v>
      </c>
      <c r="O14" s="284">
        <v>0</v>
      </c>
      <c r="P14" s="284">
        <v>0</v>
      </c>
      <c r="Q14" s="284">
        <v>0</v>
      </c>
      <c r="R14" s="284">
        <v>0</v>
      </c>
      <c r="S14" s="284">
        <v>0</v>
      </c>
      <c r="T14" s="284">
        <v>0</v>
      </c>
      <c r="U14" s="284">
        <v>0</v>
      </c>
      <c r="V14" s="284">
        <v>0</v>
      </c>
      <c r="W14" s="284">
        <v>0</v>
      </c>
      <c r="DA14" s="94" t="s">
        <v>444</v>
      </c>
    </row>
    <row r="15" spans="1:105" ht="12" customHeight="1" x14ac:dyDescent="0.25">
      <c r="A15" s="49" t="s">
        <v>445</v>
      </c>
      <c r="B15" s="244">
        <v>0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244">
        <v>0</v>
      </c>
      <c r="I15" s="244">
        <v>0</v>
      </c>
      <c r="J15" s="244">
        <v>0</v>
      </c>
      <c r="K15" s="244">
        <v>0</v>
      </c>
      <c r="L15" s="244">
        <v>0</v>
      </c>
      <c r="M15" s="244">
        <v>0</v>
      </c>
      <c r="N15" s="244">
        <v>0</v>
      </c>
      <c r="O15" s="244">
        <v>0</v>
      </c>
      <c r="P15" s="244">
        <v>0</v>
      </c>
      <c r="Q15" s="244">
        <v>0</v>
      </c>
      <c r="R15" s="244">
        <v>0</v>
      </c>
      <c r="S15" s="244">
        <v>0</v>
      </c>
      <c r="T15" s="244">
        <v>0</v>
      </c>
      <c r="U15" s="244">
        <v>0</v>
      </c>
      <c r="V15" s="244">
        <v>0</v>
      </c>
      <c r="W15" s="244">
        <v>0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0</v>
      </c>
      <c r="C19" s="284">
        <f t="shared" si="3"/>
        <v>0</v>
      </c>
      <c r="D19" s="284">
        <f t="shared" si="3"/>
        <v>0</v>
      </c>
      <c r="E19" s="284">
        <f t="shared" si="3"/>
        <v>0</v>
      </c>
      <c r="F19" s="284">
        <f t="shared" si="3"/>
        <v>0</v>
      </c>
      <c r="G19" s="284">
        <f t="shared" si="3"/>
        <v>0</v>
      </c>
      <c r="H19" s="284">
        <f t="shared" si="3"/>
        <v>0</v>
      </c>
      <c r="I19" s="284">
        <f t="shared" si="3"/>
        <v>0</v>
      </c>
      <c r="J19" s="284">
        <f t="shared" si="3"/>
        <v>0</v>
      </c>
      <c r="K19" s="284">
        <f t="shared" si="3"/>
        <v>0</v>
      </c>
      <c r="L19" s="284">
        <f t="shared" si="3"/>
        <v>0</v>
      </c>
      <c r="M19" s="284">
        <f t="shared" si="3"/>
        <v>0</v>
      </c>
      <c r="N19" s="284">
        <f t="shared" si="3"/>
        <v>0</v>
      </c>
      <c r="O19" s="284">
        <f t="shared" si="3"/>
        <v>0</v>
      </c>
      <c r="P19" s="284">
        <f t="shared" si="3"/>
        <v>0</v>
      </c>
      <c r="Q19" s="284">
        <f t="shared" si="3"/>
        <v>0</v>
      </c>
      <c r="R19" s="284">
        <f t="shared" si="3"/>
        <v>0</v>
      </c>
      <c r="S19" s="284">
        <f t="shared" si="3"/>
        <v>0</v>
      </c>
      <c r="T19" s="284">
        <f t="shared" si="3"/>
        <v>0</v>
      </c>
      <c r="U19" s="284">
        <f t="shared" si="3"/>
        <v>0</v>
      </c>
      <c r="V19" s="284">
        <f t="shared" si="3"/>
        <v>0</v>
      </c>
      <c r="W19" s="284">
        <f t="shared" si="3"/>
        <v>0</v>
      </c>
      <c r="DA19" s="94"/>
    </row>
    <row r="20" spans="1:105" ht="12" customHeight="1" x14ac:dyDescent="0.25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25">
      <c r="A21" s="99" t="s">
        <v>81</v>
      </c>
      <c r="B21" s="284">
        <v>0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284">
        <v>0</v>
      </c>
      <c r="N21" s="284">
        <v>0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DA21" s="94" t="s">
        <v>450</v>
      </c>
    </row>
    <row r="22" spans="1:105" ht="12" customHeight="1" x14ac:dyDescent="0.25">
      <c r="A22" s="49" t="s">
        <v>445</v>
      </c>
      <c r="B22" s="244">
        <v>0</v>
      </c>
      <c r="C22" s="244">
        <v>0</v>
      </c>
      <c r="D22" s="244">
        <v>0</v>
      </c>
      <c r="E22" s="244">
        <v>0</v>
      </c>
      <c r="F22" s="244">
        <v>0</v>
      </c>
      <c r="G22" s="244">
        <v>0</v>
      </c>
      <c r="H22" s="244">
        <v>0</v>
      </c>
      <c r="I22" s="244">
        <v>0</v>
      </c>
      <c r="J22" s="244">
        <v>0</v>
      </c>
      <c r="K22" s="244">
        <v>0</v>
      </c>
      <c r="L22" s="244">
        <v>0</v>
      </c>
      <c r="M22" s="244">
        <v>0</v>
      </c>
      <c r="N22" s="244">
        <v>0</v>
      </c>
      <c r="O22" s="244">
        <v>0</v>
      </c>
      <c r="P22" s="244">
        <v>0</v>
      </c>
      <c r="Q22" s="244">
        <v>0</v>
      </c>
      <c r="R22" s="244">
        <v>0</v>
      </c>
      <c r="S22" s="244">
        <v>0</v>
      </c>
      <c r="T22" s="244">
        <v>0</v>
      </c>
      <c r="U22" s="244">
        <v>0</v>
      </c>
      <c r="V22" s="244">
        <v>0</v>
      </c>
      <c r="W22" s="244">
        <v>0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0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0</v>
      </c>
      <c r="G28" s="244">
        <v>0</v>
      </c>
      <c r="H28" s="244">
        <v>0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0</v>
      </c>
      <c r="S28" s="244">
        <v>0</v>
      </c>
      <c r="T28" s="244">
        <v>0</v>
      </c>
      <c r="U28" s="244">
        <v>0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0</v>
      </c>
      <c r="E31" s="284">
        <f t="shared" si="6"/>
        <v>0</v>
      </c>
      <c r="F31" s="284">
        <f t="shared" si="6"/>
        <v>0</v>
      </c>
      <c r="G31" s="284">
        <f t="shared" si="6"/>
        <v>0</v>
      </c>
      <c r="H31" s="284">
        <f t="shared" si="6"/>
        <v>0</v>
      </c>
      <c r="I31" s="284">
        <f t="shared" si="6"/>
        <v>0</v>
      </c>
      <c r="J31" s="284">
        <f t="shared" si="6"/>
        <v>0</v>
      </c>
      <c r="K31" s="284">
        <f t="shared" si="6"/>
        <v>0</v>
      </c>
      <c r="L31" s="284">
        <f t="shared" si="6"/>
        <v>0</v>
      </c>
      <c r="M31" s="284">
        <f t="shared" si="6"/>
        <v>0</v>
      </c>
      <c r="N31" s="284">
        <f t="shared" si="6"/>
        <v>0</v>
      </c>
      <c r="O31" s="284">
        <f t="shared" si="6"/>
        <v>0</v>
      </c>
      <c r="P31" s="284">
        <f t="shared" si="6"/>
        <v>0</v>
      </c>
      <c r="Q31" s="284">
        <f t="shared" si="6"/>
        <v>0</v>
      </c>
      <c r="R31" s="284">
        <f t="shared" si="6"/>
        <v>0</v>
      </c>
      <c r="S31" s="284">
        <f t="shared" si="6"/>
        <v>0</v>
      </c>
      <c r="T31" s="284">
        <f t="shared" si="6"/>
        <v>0</v>
      </c>
      <c r="U31" s="284">
        <f t="shared" si="6"/>
        <v>0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0</v>
      </c>
      <c r="E33" s="284">
        <f t="shared" si="8"/>
        <v>0</v>
      </c>
      <c r="F33" s="284">
        <f t="shared" si="8"/>
        <v>0</v>
      </c>
      <c r="G33" s="284">
        <f t="shared" si="8"/>
        <v>0</v>
      </c>
      <c r="H33" s="284">
        <f t="shared" si="8"/>
        <v>0</v>
      </c>
      <c r="I33" s="284">
        <f t="shared" si="8"/>
        <v>0</v>
      </c>
      <c r="J33" s="284">
        <f t="shared" si="8"/>
        <v>0</v>
      </c>
      <c r="K33" s="284">
        <f t="shared" si="8"/>
        <v>0</v>
      </c>
      <c r="L33" s="284">
        <f t="shared" si="8"/>
        <v>0</v>
      </c>
      <c r="M33" s="284">
        <f t="shared" si="8"/>
        <v>0</v>
      </c>
      <c r="N33" s="284">
        <f t="shared" si="8"/>
        <v>0</v>
      </c>
      <c r="O33" s="284">
        <f t="shared" si="8"/>
        <v>0</v>
      </c>
      <c r="P33" s="284">
        <f t="shared" si="8"/>
        <v>0</v>
      </c>
      <c r="Q33" s="284">
        <f t="shared" si="8"/>
        <v>0</v>
      </c>
      <c r="R33" s="284">
        <f t="shared" si="8"/>
        <v>0</v>
      </c>
      <c r="S33" s="284">
        <f t="shared" si="8"/>
        <v>0</v>
      </c>
      <c r="T33" s="284">
        <f t="shared" si="8"/>
        <v>0</v>
      </c>
      <c r="U33" s="284">
        <f t="shared" si="8"/>
        <v>0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0</v>
      </c>
      <c r="E34" s="244">
        <f t="shared" si="9"/>
        <v>0</v>
      </c>
      <c r="F34" s="244">
        <f t="shared" si="9"/>
        <v>0</v>
      </c>
      <c r="G34" s="244">
        <f t="shared" si="9"/>
        <v>0</v>
      </c>
      <c r="H34" s="244">
        <f t="shared" si="9"/>
        <v>0</v>
      </c>
      <c r="I34" s="244">
        <f t="shared" si="9"/>
        <v>0</v>
      </c>
      <c r="J34" s="244">
        <f t="shared" si="9"/>
        <v>0</v>
      </c>
      <c r="K34" s="244">
        <f t="shared" si="9"/>
        <v>0</v>
      </c>
      <c r="L34" s="244">
        <f t="shared" si="9"/>
        <v>0</v>
      </c>
      <c r="M34" s="244">
        <f t="shared" si="9"/>
        <v>0</v>
      </c>
      <c r="N34" s="244">
        <f t="shared" si="9"/>
        <v>0</v>
      </c>
      <c r="O34" s="244">
        <f t="shared" si="9"/>
        <v>0</v>
      </c>
      <c r="P34" s="244">
        <f t="shared" si="9"/>
        <v>0</v>
      </c>
      <c r="Q34" s="244">
        <f t="shared" si="9"/>
        <v>0</v>
      </c>
      <c r="R34" s="244">
        <f t="shared" si="9"/>
        <v>0</v>
      </c>
      <c r="S34" s="244">
        <f t="shared" si="9"/>
        <v>0</v>
      </c>
      <c r="T34" s="244">
        <f t="shared" si="9"/>
        <v>0</v>
      </c>
      <c r="U34" s="244">
        <f t="shared" si="9"/>
        <v>0</v>
      </c>
      <c r="V34" s="244">
        <f t="shared" si="9"/>
        <v>0</v>
      </c>
      <c r="W34" s="244">
        <f t="shared" si="9"/>
        <v>0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0</v>
      </c>
      <c r="C37" s="284">
        <f t="shared" si="11"/>
        <v>0</v>
      </c>
      <c r="D37" s="284">
        <f t="shared" si="11"/>
        <v>0</v>
      </c>
      <c r="E37" s="284">
        <f t="shared" si="11"/>
        <v>0</v>
      </c>
      <c r="F37" s="284">
        <f t="shared" si="11"/>
        <v>0</v>
      </c>
      <c r="G37" s="284">
        <f t="shared" si="11"/>
        <v>0</v>
      </c>
      <c r="H37" s="284">
        <f t="shared" si="11"/>
        <v>0</v>
      </c>
      <c r="I37" s="284">
        <f t="shared" si="11"/>
        <v>0</v>
      </c>
      <c r="J37" s="284">
        <f t="shared" si="11"/>
        <v>0</v>
      </c>
      <c r="K37" s="284">
        <f t="shared" si="11"/>
        <v>0</v>
      </c>
      <c r="L37" s="284">
        <f t="shared" si="11"/>
        <v>0</v>
      </c>
      <c r="M37" s="284">
        <f t="shared" si="11"/>
        <v>0</v>
      </c>
      <c r="N37" s="284">
        <f t="shared" si="11"/>
        <v>0</v>
      </c>
      <c r="O37" s="284">
        <f t="shared" si="11"/>
        <v>0</v>
      </c>
      <c r="P37" s="284">
        <f t="shared" si="11"/>
        <v>0</v>
      </c>
      <c r="Q37" s="284">
        <f t="shared" si="11"/>
        <v>0</v>
      </c>
      <c r="R37" s="284">
        <f t="shared" si="11"/>
        <v>0</v>
      </c>
      <c r="S37" s="284">
        <f t="shared" si="11"/>
        <v>0</v>
      </c>
      <c r="T37" s="284">
        <f t="shared" si="11"/>
        <v>0</v>
      </c>
      <c r="U37" s="284">
        <f t="shared" si="11"/>
        <v>0</v>
      </c>
      <c r="V37" s="284">
        <f t="shared" si="11"/>
        <v>0</v>
      </c>
      <c r="W37" s="284">
        <f t="shared" si="11"/>
        <v>0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0</v>
      </c>
      <c r="C39" s="284">
        <f t="shared" si="13"/>
        <v>0</v>
      </c>
      <c r="D39" s="284">
        <f t="shared" si="13"/>
        <v>0</v>
      </c>
      <c r="E39" s="284">
        <f t="shared" si="13"/>
        <v>0</v>
      </c>
      <c r="F39" s="284">
        <f t="shared" si="13"/>
        <v>0</v>
      </c>
      <c r="G39" s="284">
        <f t="shared" si="13"/>
        <v>0</v>
      </c>
      <c r="H39" s="284">
        <f t="shared" si="13"/>
        <v>0</v>
      </c>
      <c r="I39" s="284">
        <f t="shared" si="13"/>
        <v>0</v>
      </c>
      <c r="J39" s="284">
        <f t="shared" si="13"/>
        <v>0</v>
      </c>
      <c r="K39" s="284">
        <f t="shared" si="13"/>
        <v>0</v>
      </c>
      <c r="L39" s="284">
        <f t="shared" si="13"/>
        <v>0</v>
      </c>
      <c r="M39" s="284">
        <f t="shared" si="13"/>
        <v>0</v>
      </c>
      <c r="N39" s="284">
        <f t="shared" si="13"/>
        <v>0</v>
      </c>
      <c r="O39" s="284">
        <f t="shared" si="13"/>
        <v>0</v>
      </c>
      <c r="P39" s="284">
        <f t="shared" si="13"/>
        <v>0</v>
      </c>
      <c r="Q39" s="284">
        <f t="shared" si="13"/>
        <v>0</v>
      </c>
      <c r="R39" s="284">
        <f t="shared" si="13"/>
        <v>0</v>
      </c>
      <c r="S39" s="284">
        <f t="shared" si="13"/>
        <v>0</v>
      </c>
      <c r="T39" s="284">
        <f t="shared" si="13"/>
        <v>0</v>
      </c>
      <c r="U39" s="284">
        <f t="shared" si="13"/>
        <v>0</v>
      </c>
      <c r="V39" s="284">
        <f t="shared" si="13"/>
        <v>0</v>
      </c>
      <c r="W39" s="284">
        <f t="shared" si="13"/>
        <v>0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0</v>
      </c>
      <c r="C40" s="244">
        <f t="shared" si="14"/>
        <v>0</v>
      </c>
      <c r="D40" s="244">
        <f t="shared" si="14"/>
        <v>0</v>
      </c>
      <c r="E40" s="244">
        <f t="shared" si="14"/>
        <v>0</v>
      </c>
      <c r="F40" s="244">
        <f t="shared" si="14"/>
        <v>0</v>
      </c>
      <c r="G40" s="244">
        <f t="shared" si="14"/>
        <v>0</v>
      </c>
      <c r="H40" s="244">
        <f t="shared" si="14"/>
        <v>0</v>
      </c>
      <c r="I40" s="244">
        <f t="shared" si="14"/>
        <v>0</v>
      </c>
      <c r="J40" s="244">
        <f t="shared" si="14"/>
        <v>0</v>
      </c>
      <c r="K40" s="244">
        <f t="shared" si="14"/>
        <v>0</v>
      </c>
      <c r="L40" s="244">
        <f t="shared" si="14"/>
        <v>0</v>
      </c>
      <c r="M40" s="244">
        <f t="shared" si="14"/>
        <v>0</v>
      </c>
      <c r="N40" s="244">
        <f t="shared" si="14"/>
        <v>0</v>
      </c>
      <c r="O40" s="244">
        <f t="shared" si="14"/>
        <v>0</v>
      </c>
      <c r="P40" s="244">
        <f t="shared" si="14"/>
        <v>0</v>
      </c>
      <c r="Q40" s="244">
        <f t="shared" si="14"/>
        <v>0</v>
      </c>
      <c r="R40" s="244">
        <f t="shared" si="14"/>
        <v>0</v>
      </c>
      <c r="S40" s="244">
        <f t="shared" si="14"/>
        <v>0</v>
      </c>
      <c r="T40" s="244">
        <f t="shared" si="14"/>
        <v>0</v>
      </c>
      <c r="U40" s="244">
        <f t="shared" si="14"/>
        <v>0</v>
      </c>
      <c r="V40" s="244">
        <f t="shared" si="14"/>
        <v>0</v>
      </c>
      <c r="W40" s="244">
        <f t="shared" si="14"/>
        <v>0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0</v>
      </c>
      <c r="C43" s="212">
        <v>0</v>
      </c>
      <c r="D43" s="212">
        <v>0</v>
      </c>
      <c r="E43" s="212">
        <v>0</v>
      </c>
      <c r="F43" s="212">
        <v>0</v>
      </c>
      <c r="G43" s="212">
        <v>0</v>
      </c>
      <c r="H43" s="212">
        <v>0</v>
      </c>
      <c r="I43" s="212">
        <v>0</v>
      </c>
      <c r="J43" s="212">
        <v>0</v>
      </c>
      <c r="K43" s="212">
        <v>0</v>
      </c>
      <c r="L43" s="212">
        <v>0</v>
      </c>
      <c r="M43" s="212">
        <v>0</v>
      </c>
      <c r="N43" s="212">
        <v>0</v>
      </c>
      <c r="O43" s="212">
        <v>0</v>
      </c>
      <c r="P43" s="212">
        <v>0</v>
      </c>
      <c r="Q43" s="212">
        <v>0</v>
      </c>
      <c r="R43" s="212">
        <v>0</v>
      </c>
      <c r="S43" s="212">
        <v>0</v>
      </c>
      <c r="T43" s="212">
        <v>0</v>
      </c>
      <c r="U43" s="212">
        <v>0</v>
      </c>
      <c r="V43" s="212">
        <v>0</v>
      </c>
      <c r="W43" s="212">
        <v>0</v>
      </c>
      <c r="DA43" s="109" t="s">
        <v>459</v>
      </c>
    </row>
    <row r="44" spans="1:105" ht="12" customHeight="1" x14ac:dyDescent="0.25">
      <c r="A44" s="24" t="s">
        <v>30</v>
      </c>
      <c r="B44" s="215">
        <v>0</v>
      </c>
      <c r="C44" s="215">
        <v>0</v>
      </c>
      <c r="D44" s="215">
        <v>0</v>
      </c>
      <c r="E44" s="215">
        <v>0</v>
      </c>
      <c r="F44" s="215">
        <v>0</v>
      </c>
      <c r="G44" s="215">
        <v>0</v>
      </c>
      <c r="H44" s="215">
        <v>0</v>
      </c>
      <c r="I44" s="215">
        <v>0</v>
      </c>
      <c r="J44" s="215">
        <v>0</v>
      </c>
      <c r="K44" s="215">
        <v>0</v>
      </c>
      <c r="L44" s="215">
        <v>0</v>
      </c>
      <c r="M44" s="215">
        <v>0</v>
      </c>
      <c r="N44" s="215">
        <v>0</v>
      </c>
      <c r="O44" s="215">
        <v>0</v>
      </c>
      <c r="P44" s="215">
        <v>0</v>
      </c>
      <c r="Q44" s="215">
        <v>0</v>
      </c>
      <c r="R44" s="215">
        <v>0</v>
      </c>
      <c r="S44" s="215">
        <v>0</v>
      </c>
      <c r="T44" s="215">
        <v>0</v>
      </c>
      <c r="U44" s="215">
        <v>0</v>
      </c>
      <c r="V44" s="215">
        <v>0</v>
      </c>
      <c r="W44" s="215">
        <v>0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0</v>
      </c>
      <c r="C45" s="206">
        <f t="shared" si="15"/>
        <v>0</v>
      </c>
      <c r="D45" s="206">
        <f t="shared" si="15"/>
        <v>0</v>
      </c>
      <c r="E45" s="206">
        <f t="shared" si="15"/>
        <v>0</v>
      </c>
      <c r="F45" s="206">
        <f t="shared" si="15"/>
        <v>0</v>
      </c>
      <c r="G45" s="206">
        <f t="shared" si="15"/>
        <v>0</v>
      </c>
      <c r="H45" s="206">
        <f t="shared" si="15"/>
        <v>0</v>
      </c>
      <c r="I45" s="206">
        <f t="shared" si="15"/>
        <v>0</v>
      </c>
      <c r="J45" s="206">
        <f t="shared" si="15"/>
        <v>0</v>
      </c>
      <c r="K45" s="206">
        <f t="shared" si="15"/>
        <v>0</v>
      </c>
      <c r="L45" s="206">
        <f t="shared" si="15"/>
        <v>0</v>
      </c>
      <c r="M45" s="206">
        <f t="shared" si="15"/>
        <v>0</v>
      </c>
      <c r="N45" s="206">
        <f t="shared" si="15"/>
        <v>0</v>
      </c>
      <c r="O45" s="206">
        <f t="shared" si="15"/>
        <v>0</v>
      </c>
      <c r="P45" s="206">
        <f t="shared" si="15"/>
        <v>0</v>
      </c>
      <c r="Q45" s="206">
        <f t="shared" si="15"/>
        <v>0</v>
      </c>
      <c r="R45" s="206">
        <f t="shared" si="15"/>
        <v>0</v>
      </c>
      <c r="S45" s="206">
        <f t="shared" si="15"/>
        <v>0</v>
      </c>
      <c r="T45" s="206">
        <f t="shared" si="15"/>
        <v>0</v>
      </c>
      <c r="U45" s="206">
        <f t="shared" si="15"/>
        <v>0</v>
      </c>
      <c r="V45" s="206">
        <f t="shared" si="15"/>
        <v>0</v>
      </c>
      <c r="W45" s="206">
        <f t="shared" si="15"/>
        <v>0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462</v>
      </c>
    </row>
    <row r="48" spans="1:105" ht="12" customHeight="1" x14ac:dyDescent="0.25">
      <c r="A48" s="18" t="s">
        <v>69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463</v>
      </c>
    </row>
    <row r="49" spans="1:105" ht="12" customHeight="1" x14ac:dyDescent="0.25">
      <c r="A49" s="18" t="s">
        <v>70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0</v>
      </c>
      <c r="C51" s="206">
        <f t="shared" si="16"/>
        <v>0</v>
      </c>
      <c r="D51" s="206">
        <f t="shared" si="16"/>
        <v>0</v>
      </c>
      <c r="E51" s="206">
        <f t="shared" si="16"/>
        <v>0</v>
      </c>
      <c r="F51" s="206">
        <f t="shared" si="16"/>
        <v>0</v>
      </c>
      <c r="G51" s="206">
        <f t="shared" si="16"/>
        <v>0</v>
      </c>
      <c r="H51" s="206">
        <f t="shared" si="16"/>
        <v>0</v>
      </c>
      <c r="I51" s="206">
        <f t="shared" si="16"/>
        <v>0</v>
      </c>
      <c r="J51" s="206">
        <f t="shared" si="16"/>
        <v>0</v>
      </c>
      <c r="K51" s="206">
        <f t="shared" si="16"/>
        <v>0</v>
      </c>
      <c r="L51" s="206">
        <f t="shared" si="16"/>
        <v>0</v>
      </c>
      <c r="M51" s="206">
        <f t="shared" si="16"/>
        <v>0</v>
      </c>
      <c r="N51" s="206">
        <f t="shared" si="16"/>
        <v>0</v>
      </c>
      <c r="O51" s="206">
        <f t="shared" si="16"/>
        <v>0</v>
      </c>
      <c r="P51" s="206">
        <f t="shared" si="16"/>
        <v>0</v>
      </c>
      <c r="Q51" s="206">
        <f t="shared" si="16"/>
        <v>0</v>
      </c>
      <c r="R51" s="206">
        <f t="shared" si="16"/>
        <v>0</v>
      </c>
      <c r="S51" s="206">
        <f t="shared" si="16"/>
        <v>0</v>
      </c>
      <c r="T51" s="206">
        <f t="shared" si="16"/>
        <v>0</v>
      </c>
      <c r="U51" s="206">
        <f t="shared" si="16"/>
        <v>0</v>
      </c>
      <c r="V51" s="206">
        <f t="shared" si="16"/>
        <v>0</v>
      </c>
      <c r="W51" s="206">
        <f t="shared" si="16"/>
        <v>0</v>
      </c>
      <c r="DA51" s="71"/>
    </row>
    <row r="52" spans="1:105" ht="12" customHeight="1" x14ac:dyDescent="0.25">
      <c r="A52" s="18" t="s">
        <v>72</v>
      </c>
      <c r="B52" s="206">
        <v>0</v>
      </c>
      <c r="C52" s="206">
        <v>0</v>
      </c>
      <c r="D52" s="206">
        <v>0</v>
      </c>
      <c r="E52" s="206">
        <v>0</v>
      </c>
      <c r="F52" s="206">
        <v>0</v>
      </c>
      <c r="G52" s="206">
        <v>0</v>
      </c>
      <c r="H52" s="206">
        <v>0</v>
      </c>
      <c r="I52" s="206">
        <v>0</v>
      </c>
      <c r="J52" s="206">
        <v>0</v>
      </c>
      <c r="K52" s="206">
        <v>0</v>
      </c>
      <c r="L52" s="206">
        <v>0</v>
      </c>
      <c r="M52" s="206">
        <v>0</v>
      </c>
      <c r="N52" s="206">
        <v>0</v>
      </c>
      <c r="O52" s="206">
        <v>0</v>
      </c>
      <c r="P52" s="206">
        <v>0</v>
      </c>
      <c r="Q52" s="206">
        <v>0</v>
      </c>
      <c r="R52" s="206">
        <v>0</v>
      </c>
      <c r="S52" s="206">
        <v>0</v>
      </c>
      <c r="T52" s="206">
        <v>0</v>
      </c>
      <c r="U52" s="206">
        <v>0</v>
      </c>
      <c r="V52" s="206">
        <v>0</v>
      </c>
      <c r="W52" s="206">
        <v>0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0</v>
      </c>
      <c r="T54" s="206">
        <f t="shared" si="17"/>
        <v>0</v>
      </c>
      <c r="U54" s="206">
        <f t="shared" si="17"/>
        <v>0</v>
      </c>
      <c r="V54" s="206">
        <f t="shared" si="17"/>
        <v>0</v>
      </c>
      <c r="W54" s="206">
        <f t="shared" si="17"/>
        <v>0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474</v>
      </c>
    </row>
    <row r="62" spans="1:105" ht="12" customHeight="1" x14ac:dyDescent="0.25">
      <c r="A62" s="21" t="s">
        <v>38</v>
      </c>
      <c r="B62" s="209">
        <v>0</v>
      </c>
      <c r="C62" s="209">
        <v>0</v>
      </c>
      <c r="D62" s="209">
        <v>0</v>
      </c>
      <c r="E62" s="209">
        <v>0</v>
      </c>
      <c r="F62" s="209">
        <v>0</v>
      </c>
      <c r="G62" s="209">
        <v>0</v>
      </c>
      <c r="H62" s="209">
        <v>0</v>
      </c>
      <c r="I62" s="209">
        <v>0</v>
      </c>
      <c r="J62" s="209">
        <v>0</v>
      </c>
      <c r="K62" s="209">
        <v>0</v>
      </c>
      <c r="L62" s="209">
        <v>0</v>
      </c>
      <c r="M62" s="209">
        <v>0</v>
      </c>
      <c r="N62" s="209">
        <v>0</v>
      </c>
      <c r="O62" s="209">
        <v>0</v>
      </c>
      <c r="P62" s="209">
        <v>0</v>
      </c>
      <c r="Q62" s="209">
        <v>0</v>
      </c>
      <c r="R62" s="209">
        <v>0</v>
      </c>
      <c r="S62" s="209">
        <v>0</v>
      </c>
      <c r="T62" s="209">
        <v>0</v>
      </c>
      <c r="U62" s="209">
        <v>0</v>
      </c>
      <c r="V62" s="209">
        <v>0</v>
      </c>
      <c r="W62" s="209">
        <v>0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0</v>
      </c>
      <c r="C63" s="286">
        <f t="shared" si="18"/>
        <v>0</v>
      </c>
      <c r="D63" s="286">
        <f t="shared" si="18"/>
        <v>0</v>
      </c>
      <c r="E63" s="286">
        <f t="shared" si="18"/>
        <v>0</v>
      </c>
      <c r="F63" s="286">
        <f t="shared" si="18"/>
        <v>0</v>
      </c>
      <c r="G63" s="286">
        <f t="shared" si="18"/>
        <v>0</v>
      </c>
      <c r="H63" s="286">
        <f t="shared" si="18"/>
        <v>0</v>
      </c>
      <c r="I63" s="286">
        <f t="shared" si="18"/>
        <v>0</v>
      </c>
      <c r="J63" s="286">
        <f t="shared" si="18"/>
        <v>0</v>
      </c>
      <c r="K63" s="286">
        <f t="shared" si="18"/>
        <v>0</v>
      </c>
      <c r="L63" s="286">
        <f t="shared" si="18"/>
        <v>0</v>
      </c>
      <c r="M63" s="286">
        <f t="shared" si="18"/>
        <v>0</v>
      </c>
      <c r="N63" s="286">
        <f t="shared" si="18"/>
        <v>0</v>
      </c>
      <c r="O63" s="286">
        <f t="shared" si="18"/>
        <v>0</v>
      </c>
      <c r="P63" s="286">
        <f t="shared" si="18"/>
        <v>0</v>
      </c>
      <c r="Q63" s="286">
        <f t="shared" si="18"/>
        <v>0</v>
      </c>
      <c r="R63" s="286">
        <f t="shared" si="18"/>
        <v>0</v>
      </c>
      <c r="S63" s="286">
        <f t="shared" si="18"/>
        <v>0</v>
      </c>
      <c r="T63" s="286">
        <f t="shared" si="18"/>
        <v>0</v>
      </c>
      <c r="U63" s="286">
        <f t="shared" si="18"/>
        <v>0</v>
      </c>
      <c r="V63" s="286">
        <f t="shared" si="18"/>
        <v>0</v>
      </c>
      <c r="W63" s="286">
        <f t="shared" si="18"/>
        <v>0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0</v>
      </c>
      <c r="C65" s="284">
        <f t="shared" si="19"/>
        <v>0</v>
      </c>
      <c r="D65" s="284">
        <f t="shared" si="19"/>
        <v>0</v>
      </c>
      <c r="E65" s="284">
        <f t="shared" si="19"/>
        <v>0</v>
      </c>
      <c r="F65" s="284">
        <f t="shared" si="19"/>
        <v>0</v>
      </c>
      <c r="G65" s="284">
        <f t="shared" si="19"/>
        <v>0</v>
      </c>
      <c r="H65" s="284">
        <f t="shared" si="19"/>
        <v>0</v>
      </c>
      <c r="I65" s="284">
        <f t="shared" si="19"/>
        <v>0</v>
      </c>
      <c r="J65" s="284">
        <f t="shared" si="19"/>
        <v>0</v>
      </c>
      <c r="K65" s="284">
        <f t="shared" si="19"/>
        <v>0</v>
      </c>
      <c r="L65" s="284">
        <f t="shared" si="19"/>
        <v>0</v>
      </c>
      <c r="M65" s="284">
        <f t="shared" si="19"/>
        <v>0</v>
      </c>
      <c r="N65" s="284">
        <f t="shared" si="19"/>
        <v>0</v>
      </c>
      <c r="O65" s="284">
        <f t="shared" si="19"/>
        <v>0</v>
      </c>
      <c r="P65" s="284">
        <f t="shared" si="19"/>
        <v>0</v>
      </c>
      <c r="Q65" s="284">
        <f t="shared" si="19"/>
        <v>0</v>
      </c>
      <c r="R65" s="284">
        <f t="shared" si="19"/>
        <v>0</v>
      </c>
      <c r="S65" s="284">
        <f t="shared" si="19"/>
        <v>0</v>
      </c>
      <c r="T65" s="284">
        <f t="shared" si="19"/>
        <v>0</v>
      </c>
      <c r="U65" s="284">
        <f t="shared" si="19"/>
        <v>0</v>
      </c>
      <c r="V65" s="284">
        <f t="shared" si="19"/>
        <v>0</v>
      </c>
      <c r="W65" s="284">
        <f t="shared" si="19"/>
        <v>0</v>
      </c>
      <c r="DA65" s="94"/>
    </row>
    <row r="66" spans="1:105" ht="12" customHeight="1" x14ac:dyDescent="0.25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0</v>
      </c>
      <c r="C67" s="284">
        <f>NFM_fec!C72</f>
        <v>0</v>
      </c>
      <c r="D67" s="284">
        <f>NFM_fec!D72</f>
        <v>0</v>
      </c>
      <c r="E67" s="284">
        <f>NFM_fec!E72</f>
        <v>0</v>
      </c>
      <c r="F67" s="284">
        <f>NFM_fec!F72</f>
        <v>0</v>
      </c>
      <c r="G67" s="284">
        <f>NFM_fec!G72</f>
        <v>0</v>
      </c>
      <c r="H67" s="284">
        <f>NFM_fec!H72</f>
        <v>0</v>
      </c>
      <c r="I67" s="284">
        <f>NFM_fec!I72</f>
        <v>0</v>
      </c>
      <c r="J67" s="284">
        <f>NFM_fec!J72</f>
        <v>0</v>
      </c>
      <c r="K67" s="284">
        <f>NFM_fec!K72</f>
        <v>0</v>
      </c>
      <c r="L67" s="284">
        <f>NFM_fec!L72</f>
        <v>0</v>
      </c>
      <c r="M67" s="284">
        <f>NFM_fec!M72</f>
        <v>0</v>
      </c>
      <c r="N67" s="284">
        <f>NFM_fec!N72</f>
        <v>0</v>
      </c>
      <c r="O67" s="284">
        <f>NFM_fec!O72</f>
        <v>0</v>
      </c>
      <c r="P67" s="284">
        <f>NFM_fec!P72</f>
        <v>0</v>
      </c>
      <c r="Q67" s="284">
        <f>NFM_fec!Q72</f>
        <v>0</v>
      </c>
      <c r="R67" s="284">
        <f>NFM_fec!R72</f>
        <v>0</v>
      </c>
      <c r="S67" s="284">
        <f>NFM_fec!S72</f>
        <v>0</v>
      </c>
      <c r="T67" s="284">
        <f>NFM_fec!T72</f>
        <v>0</v>
      </c>
      <c r="U67" s="284">
        <f>NFM_fec!U72</f>
        <v>0</v>
      </c>
      <c r="V67" s="284">
        <f>NFM_fec!V72</f>
        <v>0</v>
      </c>
      <c r="W67" s="284">
        <f>NFM_fec!W72</f>
        <v>0</v>
      </c>
      <c r="DA67" s="94"/>
    </row>
    <row r="68" spans="1:105" ht="12" customHeight="1" x14ac:dyDescent="0.25">
      <c r="A68" s="52" t="s">
        <v>45</v>
      </c>
      <c r="B68" s="244">
        <f>NFM_fec!B115</f>
        <v>0</v>
      </c>
      <c r="C68" s="244">
        <f>NFM_fec!C115</f>
        <v>0</v>
      </c>
      <c r="D68" s="244">
        <f>NFM_fec!D115</f>
        <v>0</v>
      </c>
      <c r="E68" s="244">
        <f>NFM_fec!E115</f>
        <v>0</v>
      </c>
      <c r="F68" s="244">
        <f>NFM_fec!F115</f>
        <v>0</v>
      </c>
      <c r="G68" s="244">
        <f>NFM_fec!G115</f>
        <v>0</v>
      </c>
      <c r="H68" s="244">
        <f>NFM_fec!H115</f>
        <v>0</v>
      </c>
      <c r="I68" s="244">
        <f>NFM_fec!I115</f>
        <v>0</v>
      </c>
      <c r="J68" s="244">
        <f>NFM_fec!J115</f>
        <v>0</v>
      </c>
      <c r="K68" s="244">
        <f>NFM_fec!K115</f>
        <v>0</v>
      </c>
      <c r="L68" s="244">
        <f>NFM_fec!L115</f>
        <v>0</v>
      </c>
      <c r="M68" s="244">
        <f>NFM_fec!M115</f>
        <v>0</v>
      </c>
      <c r="N68" s="244">
        <f>NFM_fec!N115</f>
        <v>0</v>
      </c>
      <c r="O68" s="244">
        <f>NFM_fec!O115</f>
        <v>0</v>
      </c>
      <c r="P68" s="244">
        <f>NFM_fec!P115</f>
        <v>0</v>
      </c>
      <c r="Q68" s="244">
        <f>NFM_fec!Q115</f>
        <v>0</v>
      </c>
      <c r="R68" s="244">
        <f>NFM_fec!R115</f>
        <v>0</v>
      </c>
      <c r="S68" s="244">
        <f>NFM_fec!S115</f>
        <v>0</v>
      </c>
      <c r="T68" s="244">
        <f>NFM_fec!T115</f>
        <v>0</v>
      </c>
      <c r="U68" s="244">
        <f>NFM_fec!U115</f>
        <v>0</v>
      </c>
      <c r="V68" s="244">
        <f>NFM_fec!V115</f>
        <v>0</v>
      </c>
      <c r="W68" s="244">
        <f>NFM_fec!W115</f>
        <v>0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0</v>
      </c>
      <c r="C70" s="205">
        <f t="shared" si="20"/>
        <v>0</v>
      </c>
      <c r="D70" s="205">
        <f t="shared" si="20"/>
        <v>0</v>
      </c>
      <c r="E70" s="205">
        <f t="shared" si="20"/>
        <v>0</v>
      </c>
      <c r="F70" s="205">
        <f t="shared" si="20"/>
        <v>0</v>
      </c>
      <c r="G70" s="205">
        <f t="shared" si="20"/>
        <v>0</v>
      </c>
      <c r="H70" s="205">
        <f t="shared" si="20"/>
        <v>0</v>
      </c>
      <c r="I70" s="205">
        <f t="shared" si="20"/>
        <v>0</v>
      </c>
      <c r="J70" s="205">
        <f t="shared" si="20"/>
        <v>0</v>
      </c>
      <c r="K70" s="205">
        <f t="shared" si="20"/>
        <v>0</v>
      </c>
      <c r="L70" s="205">
        <f t="shared" si="20"/>
        <v>0</v>
      </c>
      <c r="M70" s="205">
        <f t="shared" si="20"/>
        <v>0</v>
      </c>
      <c r="N70" s="205">
        <f t="shared" si="20"/>
        <v>0</v>
      </c>
      <c r="O70" s="205">
        <f t="shared" si="20"/>
        <v>0</v>
      </c>
      <c r="P70" s="205">
        <f t="shared" si="20"/>
        <v>0</v>
      </c>
      <c r="Q70" s="205">
        <f t="shared" si="20"/>
        <v>0</v>
      </c>
      <c r="R70" s="205">
        <f t="shared" si="20"/>
        <v>0</v>
      </c>
      <c r="S70" s="205">
        <f t="shared" si="20"/>
        <v>0</v>
      </c>
      <c r="T70" s="205">
        <f t="shared" si="20"/>
        <v>0</v>
      </c>
      <c r="U70" s="205">
        <f t="shared" si="20"/>
        <v>0</v>
      </c>
      <c r="V70" s="205">
        <f t="shared" si="20"/>
        <v>0</v>
      </c>
      <c r="W70" s="205">
        <f t="shared" si="20"/>
        <v>0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0</v>
      </c>
      <c r="C71" s="215">
        <f>NFM_emi!C5+(NFM_emi!C34-NFM_emi!C70)+NFM_emi!C72+(NFM_emi!C115-NFM_emi!C158)</f>
        <v>0</v>
      </c>
      <c r="D71" s="215">
        <f>NFM_emi!D5+(NFM_emi!D34-NFM_emi!D70)+NFM_emi!D72+(NFM_emi!D115-NFM_emi!D158)</f>
        <v>0</v>
      </c>
      <c r="E71" s="215">
        <f>NFM_emi!E5+(NFM_emi!E34-NFM_emi!E70)+NFM_emi!E72+(NFM_emi!E115-NFM_emi!E158)</f>
        <v>0</v>
      </c>
      <c r="F71" s="215">
        <f>NFM_emi!F5+(NFM_emi!F34-NFM_emi!F70)+NFM_emi!F72+(NFM_emi!F115-NFM_emi!F158)</f>
        <v>0</v>
      </c>
      <c r="G71" s="215">
        <f>NFM_emi!G5+(NFM_emi!G34-NFM_emi!G70)+NFM_emi!G72+(NFM_emi!G115-NFM_emi!G158)</f>
        <v>0</v>
      </c>
      <c r="H71" s="215">
        <f>NFM_emi!H5+(NFM_emi!H34-NFM_emi!H70)+NFM_emi!H72+(NFM_emi!H115-NFM_emi!H158)</f>
        <v>0</v>
      </c>
      <c r="I71" s="215">
        <f>NFM_emi!I5+(NFM_emi!I34-NFM_emi!I70)+NFM_emi!I72+(NFM_emi!I115-NFM_emi!I158)</f>
        <v>0</v>
      </c>
      <c r="J71" s="215">
        <f>NFM_emi!J5+(NFM_emi!J34-NFM_emi!J70)+NFM_emi!J72+(NFM_emi!J115-NFM_emi!J158)</f>
        <v>0</v>
      </c>
      <c r="K71" s="215">
        <f>NFM_emi!K5+(NFM_emi!K34-NFM_emi!K70)+NFM_emi!K72+(NFM_emi!K115-NFM_emi!K158)</f>
        <v>0</v>
      </c>
      <c r="L71" s="215">
        <f>NFM_emi!L5+(NFM_emi!L34-NFM_emi!L70)+NFM_emi!L72+(NFM_emi!L115-NFM_emi!L158)</f>
        <v>0</v>
      </c>
      <c r="M71" s="215">
        <f>NFM_emi!M5+(NFM_emi!M34-NFM_emi!M70)+NFM_emi!M72+(NFM_emi!M115-NFM_emi!M158)</f>
        <v>0</v>
      </c>
      <c r="N71" s="215">
        <f>NFM_emi!N5+(NFM_emi!N34-NFM_emi!N70)+NFM_emi!N72+(NFM_emi!N115-NFM_emi!N158)</f>
        <v>0</v>
      </c>
      <c r="O71" s="215">
        <f>NFM_emi!O5+(NFM_emi!O34-NFM_emi!O70)+NFM_emi!O72+(NFM_emi!O115-NFM_emi!O158)</f>
        <v>0</v>
      </c>
      <c r="P71" s="215">
        <f>NFM_emi!P5+(NFM_emi!P34-NFM_emi!P70)+NFM_emi!P72+(NFM_emi!P115-NFM_emi!P158)</f>
        <v>0</v>
      </c>
      <c r="Q71" s="215">
        <f>NFM_emi!Q5+(NFM_emi!Q34-NFM_emi!Q70)+NFM_emi!Q72+(NFM_emi!Q115-NFM_emi!Q158)</f>
        <v>0</v>
      </c>
      <c r="R71" s="215">
        <f>NFM_emi!R5+(NFM_emi!R34-NFM_emi!R70)+NFM_emi!R72+(NFM_emi!R115-NFM_emi!R158)</f>
        <v>0</v>
      </c>
      <c r="S71" s="215">
        <f>NFM_emi!S5+(NFM_emi!S34-NFM_emi!S70)+NFM_emi!S72+(NFM_emi!S115-NFM_emi!S158)</f>
        <v>0</v>
      </c>
      <c r="T71" s="215">
        <f>NFM_emi!T5+(NFM_emi!T34-NFM_emi!T70)+NFM_emi!T72+(NFM_emi!T115-NFM_emi!T158)</f>
        <v>0</v>
      </c>
      <c r="U71" s="215">
        <f>NFM_emi!U5+(NFM_emi!U34-NFM_emi!U70)+NFM_emi!U72+(NFM_emi!U115-NFM_emi!U158)</f>
        <v>0</v>
      </c>
      <c r="V71" s="215">
        <f>NFM_emi!V5+(NFM_emi!V34-NFM_emi!V70)+NFM_emi!V72+(NFM_emi!V115-NFM_emi!V158)</f>
        <v>0</v>
      </c>
      <c r="W71" s="215">
        <f>NFM_emi!W5+(NFM_emi!W34-NFM_emi!W70)+NFM_emi!W72+(NFM_emi!W115-NFM_emi!W158)</f>
        <v>0</v>
      </c>
      <c r="DA71" s="85"/>
    </row>
    <row r="72" spans="1:105" ht="12" customHeight="1" x14ac:dyDescent="0.25">
      <c r="A72" s="14" t="s">
        <v>147</v>
      </c>
      <c r="B72" s="206">
        <f>NFM_emi!B70+NFM_emi!B158</f>
        <v>0</v>
      </c>
      <c r="C72" s="206">
        <f>NFM_emi!C70+NFM_emi!C158</f>
        <v>0</v>
      </c>
      <c r="D72" s="206">
        <f>NFM_emi!D70+NFM_emi!D158</f>
        <v>0</v>
      </c>
      <c r="E72" s="206">
        <f>NFM_emi!E70+NFM_emi!E158</f>
        <v>0</v>
      </c>
      <c r="F72" s="206">
        <f>NFM_emi!F70+NFM_emi!F158</f>
        <v>0</v>
      </c>
      <c r="G72" s="206">
        <f>NFM_emi!G70+NFM_emi!G158</f>
        <v>0</v>
      </c>
      <c r="H72" s="206">
        <f>NFM_emi!H70+NFM_emi!H158</f>
        <v>0</v>
      </c>
      <c r="I72" s="206">
        <f>NFM_emi!I70+NFM_emi!I158</f>
        <v>0</v>
      </c>
      <c r="J72" s="206">
        <f>NFM_emi!J70+NFM_emi!J158</f>
        <v>0</v>
      </c>
      <c r="K72" s="206">
        <f>NFM_emi!K70+NFM_emi!K158</f>
        <v>0</v>
      </c>
      <c r="L72" s="206">
        <f>NFM_emi!L70+NFM_emi!L158</f>
        <v>0</v>
      </c>
      <c r="M72" s="206">
        <f>NFM_emi!M70+NFM_emi!M158</f>
        <v>0</v>
      </c>
      <c r="N72" s="206">
        <f>NFM_emi!N70+NFM_emi!N158</f>
        <v>0</v>
      </c>
      <c r="O72" s="206">
        <f>NFM_emi!O70+NFM_emi!O158</f>
        <v>0</v>
      </c>
      <c r="P72" s="206">
        <f>NFM_emi!P70+NFM_emi!P158</f>
        <v>0</v>
      </c>
      <c r="Q72" s="206">
        <f>NFM_emi!Q70+NFM_emi!Q158</f>
        <v>0</v>
      </c>
      <c r="R72" s="206">
        <f>NFM_emi!R70+NFM_emi!R158</f>
        <v>0</v>
      </c>
      <c r="S72" s="206">
        <f>NFM_emi!S70+NFM_emi!S158</f>
        <v>0</v>
      </c>
      <c r="T72" s="206">
        <f>NFM_emi!T70+NFM_emi!T158</f>
        <v>0</v>
      </c>
      <c r="U72" s="206">
        <f>NFM_emi!U70+NFM_emi!U158</f>
        <v>0</v>
      </c>
      <c r="V72" s="206">
        <f>NFM_emi!V70+NFM_emi!V158</f>
        <v>0</v>
      </c>
      <c r="W72" s="206">
        <f>NFM_emi!W70+NFM_emi!W158</f>
        <v>0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0</v>
      </c>
      <c r="C73" s="212">
        <f t="shared" si="21"/>
        <v>0</v>
      </c>
      <c r="D73" s="212">
        <f t="shared" si="21"/>
        <v>0</v>
      </c>
      <c r="E73" s="212">
        <f t="shared" si="21"/>
        <v>0</v>
      </c>
      <c r="F73" s="212">
        <f t="shared" si="21"/>
        <v>0</v>
      </c>
      <c r="G73" s="212">
        <f t="shared" si="21"/>
        <v>0</v>
      </c>
      <c r="H73" s="212">
        <f t="shared" si="21"/>
        <v>0</v>
      </c>
      <c r="I73" s="212">
        <f t="shared" si="21"/>
        <v>0</v>
      </c>
      <c r="J73" s="212">
        <f t="shared" si="21"/>
        <v>0</v>
      </c>
      <c r="K73" s="212">
        <f t="shared" si="21"/>
        <v>0</v>
      </c>
      <c r="L73" s="212">
        <f t="shared" si="21"/>
        <v>0</v>
      </c>
      <c r="M73" s="212">
        <f t="shared" si="21"/>
        <v>0</v>
      </c>
      <c r="N73" s="212">
        <f t="shared" si="21"/>
        <v>0</v>
      </c>
      <c r="O73" s="212">
        <f t="shared" si="21"/>
        <v>0</v>
      </c>
      <c r="P73" s="212">
        <f t="shared" si="21"/>
        <v>0</v>
      </c>
      <c r="Q73" s="212">
        <f t="shared" si="21"/>
        <v>0</v>
      </c>
      <c r="R73" s="212">
        <f t="shared" si="21"/>
        <v>0</v>
      </c>
      <c r="S73" s="212">
        <f t="shared" si="21"/>
        <v>0</v>
      </c>
      <c r="T73" s="212">
        <f t="shared" si="21"/>
        <v>0</v>
      </c>
      <c r="U73" s="212">
        <f t="shared" si="21"/>
        <v>0</v>
      </c>
      <c r="V73" s="212">
        <f t="shared" si="21"/>
        <v>0</v>
      </c>
      <c r="W73" s="212">
        <f t="shared" si="21"/>
        <v>0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0</v>
      </c>
      <c r="C75" s="284">
        <f t="shared" si="22"/>
        <v>0</v>
      </c>
      <c r="D75" s="284">
        <f t="shared" si="22"/>
        <v>0</v>
      </c>
      <c r="E75" s="284">
        <f t="shared" si="22"/>
        <v>0</v>
      </c>
      <c r="F75" s="284">
        <f t="shared" si="22"/>
        <v>0</v>
      </c>
      <c r="G75" s="284">
        <f t="shared" si="22"/>
        <v>0</v>
      </c>
      <c r="H75" s="284">
        <f t="shared" si="22"/>
        <v>0</v>
      </c>
      <c r="I75" s="284">
        <f t="shared" si="22"/>
        <v>0</v>
      </c>
      <c r="J75" s="284">
        <f t="shared" si="22"/>
        <v>0</v>
      </c>
      <c r="K75" s="284">
        <f t="shared" si="22"/>
        <v>0</v>
      </c>
      <c r="L75" s="284">
        <f t="shared" si="22"/>
        <v>0</v>
      </c>
      <c r="M75" s="284">
        <f t="shared" si="22"/>
        <v>0</v>
      </c>
      <c r="N75" s="284">
        <f t="shared" si="22"/>
        <v>0</v>
      </c>
      <c r="O75" s="284">
        <f t="shared" si="22"/>
        <v>0</v>
      </c>
      <c r="P75" s="284">
        <f t="shared" si="22"/>
        <v>0</v>
      </c>
      <c r="Q75" s="284">
        <f t="shared" si="22"/>
        <v>0</v>
      </c>
      <c r="R75" s="284">
        <f t="shared" si="22"/>
        <v>0</v>
      </c>
      <c r="S75" s="284">
        <f t="shared" si="22"/>
        <v>0</v>
      </c>
      <c r="T75" s="284">
        <f t="shared" si="22"/>
        <v>0</v>
      </c>
      <c r="U75" s="284">
        <f t="shared" si="22"/>
        <v>0</v>
      </c>
      <c r="V75" s="284">
        <f t="shared" si="22"/>
        <v>0</v>
      </c>
      <c r="W75" s="284">
        <f t="shared" si="22"/>
        <v>0</v>
      </c>
      <c r="DA75" s="94"/>
    </row>
    <row r="76" spans="1:105" ht="12" customHeight="1" x14ac:dyDescent="0.25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0</v>
      </c>
      <c r="C77" s="284">
        <f>NFM_emi!C$72</f>
        <v>0</v>
      </c>
      <c r="D77" s="284">
        <f>NFM_emi!D$72</f>
        <v>0</v>
      </c>
      <c r="E77" s="284">
        <f>NFM_emi!E$72</f>
        <v>0</v>
      </c>
      <c r="F77" s="284">
        <f>NFM_emi!F$72</f>
        <v>0</v>
      </c>
      <c r="G77" s="284">
        <f>NFM_emi!G$72</f>
        <v>0</v>
      </c>
      <c r="H77" s="284">
        <f>NFM_emi!H$72</f>
        <v>0</v>
      </c>
      <c r="I77" s="284">
        <f>NFM_emi!I$72</f>
        <v>0</v>
      </c>
      <c r="J77" s="284">
        <f>NFM_emi!J$72</f>
        <v>0</v>
      </c>
      <c r="K77" s="284">
        <f>NFM_emi!K$72</f>
        <v>0</v>
      </c>
      <c r="L77" s="284">
        <f>NFM_emi!L$72</f>
        <v>0</v>
      </c>
      <c r="M77" s="284">
        <f>NFM_emi!M$72</f>
        <v>0</v>
      </c>
      <c r="N77" s="284">
        <f>NFM_emi!N$72</f>
        <v>0</v>
      </c>
      <c r="O77" s="284">
        <f>NFM_emi!O$72</f>
        <v>0</v>
      </c>
      <c r="P77" s="284">
        <f>NFM_emi!P$72</f>
        <v>0</v>
      </c>
      <c r="Q77" s="284">
        <f>NFM_emi!Q$72</f>
        <v>0</v>
      </c>
      <c r="R77" s="284">
        <f>NFM_emi!R$72</f>
        <v>0</v>
      </c>
      <c r="S77" s="284">
        <f>NFM_emi!S$72</f>
        <v>0</v>
      </c>
      <c r="T77" s="284">
        <f>NFM_emi!T$72</f>
        <v>0</v>
      </c>
      <c r="U77" s="284">
        <f>NFM_emi!U$72</f>
        <v>0</v>
      </c>
      <c r="V77" s="284">
        <f>NFM_emi!V$72</f>
        <v>0</v>
      </c>
      <c r="W77" s="284">
        <f>NFM_emi!W$72</f>
        <v>0</v>
      </c>
      <c r="DA77" s="94"/>
    </row>
    <row r="78" spans="1:105" ht="12" customHeight="1" x14ac:dyDescent="0.25">
      <c r="A78" s="52" t="s">
        <v>45</v>
      </c>
      <c r="B78" s="244">
        <f>NFM_emi!B$115</f>
        <v>0</v>
      </c>
      <c r="C78" s="244">
        <f>NFM_emi!C$115</f>
        <v>0</v>
      </c>
      <c r="D78" s="244">
        <f>NFM_emi!D$115</f>
        <v>0</v>
      </c>
      <c r="E78" s="244">
        <f>NFM_emi!E$115</f>
        <v>0</v>
      </c>
      <c r="F78" s="244">
        <f>NFM_emi!F$115</f>
        <v>0</v>
      </c>
      <c r="G78" s="244">
        <f>NFM_emi!G$115</f>
        <v>0</v>
      </c>
      <c r="H78" s="244">
        <f>NFM_emi!H$115</f>
        <v>0</v>
      </c>
      <c r="I78" s="244">
        <f>NFM_emi!I$115</f>
        <v>0</v>
      </c>
      <c r="J78" s="244">
        <f>NFM_emi!J$115</f>
        <v>0</v>
      </c>
      <c r="K78" s="244">
        <f>NFM_emi!K$115</f>
        <v>0</v>
      </c>
      <c r="L78" s="244">
        <f>NFM_emi!L$115</f>
        <v>0</v>
      </c>
      <c r="M78" s="244">
        <f>NFM_emi!M$115</f>
        <v>0</v>
      </c>
      <c r="N78" s="244">
        <f>NFM_emi!N$115</f>
        <v>0</v>
      </c>
      <c r="O78" s="244">
        <f>NFM_emi!O$115</f>
        <v>0</v>
      </c>
      <c r="P78" s="244">
        <f>NFM_emi!P$115</f>
        <v>0</v>
      </c>
      <c r="Q78" s="244">
        <f>NFM_emi!Q$115</f>
        <v>0</v>
      </c>
      <c r="R78" s="244">
        <f>NFM_emi!R$115</f>
        <v>0</v>
      </c>
      <c r="S78" s="244">
        <f>NFM_emi!S$115</f>
        <v>0</v>
      </c>
      <c r="T78" s="244">
        <f>NFM_emi!T$115</f>
        <v>0</v>
      </c>
      <c r="U78" s="244">
        <f>NFM_emi!U$115</f>
        <v>0</v>
      </c>
      <c r="V78" s="244">
        <f>NFM_emi!V$115</f>
        <v>0</v>
      </c>
      <c r="W78" s="244">
        <f>NFM_emi!W$115</f>
        <v>0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 t="str">
        <f t="shared" ref="B82:W82" si="24">IF(B$5=0,"",B$5/B$12*1000)</f>
        <v/>
      </c>
      <c r="C82" s="290" t="str">
        <f t="shared" si="24"/>
        <v/>
      </c>
      <c r="D82" s="290" t="str">
        <f t="shared" si="24"/>
        <v/>
      </c>
      <c r="E82" s="290" t="str">
        <f t="shared" si="24"/>
        <v/>
      </c>
      <c r="F82" s="290" t="str">
        <f t="shared" si="24"/>
        <v/>
      </c>
      <c r="G82" s="290" t="str">
        <f t="shared" si="24"/>
        <v/>
      </c>
      <c r="H82" s="290" t="str">
        <f t="shared" si="24"/>
        <v/>
      </c>
      <c r="I82" s="290" t="str">
        <f t="shared" si="24"/>
        <v/>
      </c>
      <c r="J82" s="290" t="str">
        <f t="shared" si="24"/>
        <v/>
      </c>
      <c r="K82" s="290" t="str">
        <f t="shared" si="24"/>
        <v/>
      </c>
      <c r="L82" s="290" t="str">
        <f t="shared" si="24"/>
        <v/>
      </c>
      <c r="M82" s="290" t="str">
        <f t="shared" si="24"/>
        <v/>
      </c>
      <c r="N82" s="290" t="str">
        <f t="shared" si="24"/>
        <v/>
      </c>
      <c r="O82" s="290" t="str">
        <f t="shared" si="24"/>
        <v/>
      </c>
      <c r="P82" s="290" t="str">
        <f t="shared" si="24"/>
        <v/>
      </c>
      <c r="Q82" s="290" t="str">
        <f t="shared" si="24"/>
        <v/>
      </c>
      <c r="R82" s="290" t="str">
        <f t="shared" si="24"/>
        <v/>
      </c>
      <c r="S82" s="290" t="str">
        <f t="shared" si="24"/>
        <v/>
      </c>
      <c r="T82" s="290" t="str">
        <f t="shared" si="24"/>
        <v/>
      </c>
      <c r="U82" s="290" t="str">
        <f t="shared" si="24"/>
        <v/>
      </c>
      <c r="V82" s="290" t="str">
        <f t="shared" si="24"/>
        <v/>
      </c>
      <c r="W82" s="290" t="str">
        <f t="shared" si="24"/>
        <v/>
      </c>
      <c r="DA82" s="94"/>
    </row>
    <row r="83" spans="1:105" ht="12" customHeight="1" x14ac:dyDescent="0.25">
      <c r="A83" s="49" t="s">
        <v>45</v>
      </c>
      <c r="B83" s="291" t="str">
        <f t="shared" ref="B83:W83" si="25">IF(B$8=0,"",B$8/B$15*1000)</f>
        <v/>
      </c>
      <c r="C83" s="291" t="str">
        <f t="shared" si="25"/>
        <v/>
      </c>
      <c r="D83" s="291" t="str">
        <f t="shared" si="25"/>
        <v/>
      </c>
      <c r="E83" s="291" t="str">
        <f t="shared" si="25"/>
        <v/>
      </c>
      <c r="F83" s="291" t="str">
        <f t="shared" si="25"/>
        <v/>
      </c>
      <c r="G83" s="291" t="str">
        <f t="shared" si="25"/>
        <v/>
      </c>
      <c r="H83" s="291" t="str">
        <f t="shared" si="25"/>
        <v/>
      </c>
      <c r="I83" s="291" t="str">
        <f t="shared" si="25"/>
        <v/>
      </c>
      <c r="J83" s="291" t="str">
        <f t="shared" si="25"/>
        <v/>
      </c>
      <c r="K83" s="291" t="str">
        <f t="shared" si="25"/>
        <v/>
      </c>
      <c r="L83" s="291" t="str">
        <f t="shared" si="25"/>
        <v/>
      </c>
      <c r="M83" s="291" t="str">
        <f t="shared" si="25"/>
        <v/>
      </c>
      <c r="N83" s="291" t="str">
        <f t="shared" si="25"/>
        <v/>
      </c>
      <c r="O83" s="291" t="str">
        <f t="shared" si="25"/>
        <v/>
      </c>
      <c r="P83" s="291" t="str">
        <f t="shared" si="25"/>
        <v/>
      </c>
      <c r="Q83" s="291" t="str">
        <f t="shared" si="25"/>
        <v/>
      </c>
      <c r="R83" s="291" t="str">
        <f t="shared" si="25"/>
        <v/>
      </c>
      <c r="S83" s="291" t="str">
        <f t="shared" si="25"/>
        <v/>
      </c>
      <c r="T83" s="291" t="str">
        <f t="shared" si="25"/>
        <v/>
      </c>
      <c r="U83" s="291" t="str">
        <f t="shared" si="25"/>
        <v/>
      </c>
      <c r="V83" s="291" t="str">
        <f t="shared" si="25"/>
        <v/>
      </c>
      <c r="W83" s="291" t="str">
        <f t="shared" si="25"/>
        <v/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 t="str">
        <f t="shared" ref="B86:W86" si="27">IF(B$65=0,"",B$65/B$12)</f>
        <v/>
      </c>
      <c r="C86" s="293" t="str">
        <f t="shared" si="27"/>
        <v/>
      </c>
      <c r="D86" s="293" t="str">
        <f t="shared" si="27"/>
        <v/>
      </c>
      <c r="E86" s="293" t="str">
        <f t="shared" si="27"/>
        <v/>
      </c>
      <c r="F86" s="293" t="str">
        <f t="shared" si="27"/>
        <v/>
      </c>
      <c r="G86" s="293" t="str">
        <f t="shared" si="27"/>
        <v/>
      </c>
      <c r="H86" s="293" t="str">
        <f t="shared" si="27"/>
        <v/>
      </c>
      <c r="I86" s="293" t="str">
        <f t="shared" si="27"/>
        <v/>
      </c>
      <c r="J86" s="293" t="str">
        <f t="shared" si="27"/>
        <v/>
      </c>
      <c r="K86" s="293" t="str">
        <f t="shared" si="27"/>
        <v/>
      </c>
      <c r="L86" s="293" t="str">
        <f t="shared" si="27"/>
        <v/>
      </c>
      <c r="M86" s="293" t="str">
        <f t="shared" si="27"/>
        <v/>
      </c>
      <c r="N86" s="293" t="str">
        <f t="shared" si="27"/>
        <v/>
      </c>
      <c r="O86" s="293" t="str">
        <f t="shared" si="27"/>
        <v/>
      </c>
      <c r="P86" s="293" t="str">
        <f t="shared" si="27"/>
        <v/>
      </c>
      <c r="Q86" s="293" t="str">
        <f t="shared" si="27"/>
        <v/>
      </c>
      <c r="R86" s="293" t="str">
        <f t="shared" si="27"/>
        <v/>
      </c>
      <c r="S86" s="293" t="str">
        <f t="shared" si="27"/>
        <v/>
      </c>
      <c r="T86" s="293" t="str">
        <f t="shared" si="27"/>
        <v/>
      </c>
      <c r="U86" s="293" t="str">
        <f t="shared" si="27"/>
        <v/>
      </c>
      <c r="V86" s="293" t="str">
        <f t="shared" si="27"/>
        <v/>
      </c>
      <c r="W86" s="293" t="str">
        <f t="shared" si="27"/>
        <v/>
      </c>
      <c r="DA86" s="94"/>
    </row>
    <row r="87" spans="1:105" ht="12" customHeight="1" x14ac:dyDescent="0.25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 t="str">
        <f t="shared" ref="B88:W88" si="29">IF(B$67=0,"",B$67/B$14)</f>
        <v/>
      </c>
      <c r="C88" s="293" t="str">
        <f t="shared" si="29"/>
        <v/>
      </c>
      <c r="D88" s="293" t="str">
        <f t="shared" si="29"/>
        <v/>
      </c>
      <c r="E88" s="293" t="str">
        <f t="shared" si="29"/>
        <v/>
      </c>
      <c r="F88" s="293" t="str">
        <f t="shared" si="29"/>
        <v/>
      </c>
      <c r="G88" s="293" t="str">
        <f t="shared" si="29"/>
        <v/>
      </c>
      <c r="H88" s="293" t="str">
        <f t="shared" si="29"/>
        <v/>
      </c>
      <c r="I88" s="293" t="str">
        <f t="shared" si="29"/>
        <v/>
      </c>
      <c r="J88" s="293" t="str">
        <f t="shared" si="29"/>
        <v/>
      </c>
      <c r="K88" s="293" t="str">
        <f t="shared" si="29"/>
        <v/>
      </c>
      <c r="L88" s="293" t="str">
        <f t="shared" si="29"/>
        <v/>
      </c>
      <c r="M88" s="293" t="str">
        <f t="shared" si="29"/>
        <v/>
      </c>
      <c r="N88" s="293" t="str">
        <f t="shared" si="29"/>
        <v/>
      </c>
      <c r="O88" s="293" t="str">
        <f t="shared" si="29"/>
        <v/>
      </c>
      <c r="P88" s="293" t="str">
        <f t="shared" si="29"/>
        <v/>
      </c>
      <c r="Q88" s="293" t="str">
        <f t="shared" si="29"/>
        <v/>
      </c>
      <c r="R88" s="293" t="str">
        <f t="shared" si="29"/>
        <v/>
      </c>
      <c r="S88" s="293" t="str">
        <f t="shared" si="29"/>
        <v/>
      </c>
      <c r="T88" s="293" t="str">
        <f t="shared" si="29"/>
        <v/>
      </c>
      <c r="U88" s="293" t="str">
        <f t="shared" si="29"/>
        <v/>
      </c>
      <c r="V88" s="293" t="str">
        <f t="shared" si="29"/>
        <v/>
      </c>
      <c r="W88" s="293" t="str">
        <f t="shared" si="29"/>
        <v/>
      </c>
      <c r="DA88" s="94"/>
    </row>
    <row r="89" spans="1:105" ht="12" customHeight="1" x14ac:dyDescent="0.25">
      <c r="A89" s="49" t="s">
        <v>45</v>
      </c>
      <c r="B89" s="255" t="str">
        <f t="shared" ref="B89:W89" si="30">IF(B$68=0,"",B$68/B$15)</f>
        <v/>
      </c>
      <c r="C89" s="255" t="str">
        <f t="shared" si="30"/>
        <v/>
      </c>
      <c r="D89" s="255" t="str">
        <f t="shared" si="30"/>
        <v/>
      </c>
      <c r="E89" s="255" t="str">
        <f t="shared" si="30"/>
        <v/>
      </c>
      <c r="F89" s="255" t="str">
        <f t="shared" si="30"/>
        <v/>
      </c>
      <c r="G89" s="255" t="str">
        <f t="shared" si="30"/>
        <v/>
      </c>
      <c r="H89" s="255" t="str">
        <f t="shared" si="30"/>
        <v/>
      </c>
      <c r="I89" s="255" t="str">
        <f t="shared" si="30"/>
        <v/>
      </c>
      <c r="J89" s="255" t="str">
        <f t="shared" si="30"/>
        <v/>
      </c>
      <c r="K89" s="255" t="str">
        <f t="shared" si="30"/>
        <v/>
      </c>
      <c r="L89" s="255" t="str">
        <f t="shared" si="30"/>
        <v/>
      </c>
      <c r="M89" s="255" t="str">
        <f t="shared" si="30"/>
        <v/>
      </c>
      <c r="N89" s="255" t="str">
        <f t="shared" si="30"/>
        <v/>
      </c>
      <c r="O89" s="255" t="str">
        <f t="shared" si="30"/>
        <v/>
      </c>
      <c r="P89" s="255" t="str">
        <f t="shared" si="30"/>
        <v/>
      </c>
      <c r="Q89" s="255" t="str">
        <f t="shared" si="30"/>
        <v/>
      </c>
      <c r="R89" s="255" t="str">
        <f t="shared" si="30"/>
        <v/>
      </c>
      <c r="S89" s="255" t="str">
        <f t="shared" si="30"/>
        <v/>
      </c>
      <c r="T89" s="255" t="str">
        <f t="shared" si="30"/>
        <v/>
      </c>
      <c r="U89" s="255" t="str">
        <f t="shared" si="30"/>
        <v/>
      </c>
      <c r="V89" s="255" t="str">
        <f t="shared" si="30"/>
        <v/>
      </c>
      <c r="W89" s="255" t="str">
        <f t="shared" si="30"/>
        <v/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 t="str">
        <f>IF(SUM(NFM_ued!B$34,NFM_ued!B$72)=0,"",SUM(NFM_ued!B$34,NFM_ued!B$72)/B$12)</f>
        <v/>
      </c>
      <c r="C92" s="293" t="str">
        <f>IF(SUM(NFM_ued!C$34,NFM_ued!C$72)=0,"",SUM(NFM_ued!C$34,NFM_ued!C$72)/C$12)</f>
        <v/>
      </c>
      <c r="D92" s="293" t="str">
        <f>IF(SUM(NFM_ued!D$34,NFM_ued!D$72)=0,"",SUM(NFM_ued!D$34,NFM_ued!D$72)/D$12)</f>
        <v/>
      </c>
      <c r="E92" s="293" t="str">
        <f>IF(SUM(NFM_ued!E$34,NFM_ued!E$72)=0,"",SUM(NFM_ued!E$34,NFM_ued!E$72)/E$12)</f>
        <v/>
      </c>
      <c r="F92" s="293" t="str">
        <f>IF(SUM(NFM_ued!F$34,NFM_ued!F$72)=0,"",SUM(NFM_ued!F$34,NFM_ued!F$72)/F$12)</f>
        <v/>
      </c>
      <c r="G92" s="293" t="str">
        <f>IF(SUM(NFM_ued!G$34,NFM_ued!G$72)=0,"",SUM(NFM_ued!G$34,NFM_ued!G$72)/G$12)</f>
        <v/>
      </c>
      <c r="H92" s="293" t="str">
        <f>IF(SUM(NFM_ued!H$34,NFM_ued!H$72)=0,"",SUM(NFM_ued!H$34,NFM_ued!H$72)/H$12)</f>
        <v/>
      </c>
      <c r="I92" s="293" t="str">
        <f>IF(SUM(NFM_ued!I$34,NFM_ued!I$72)=0,"",SUM(NFM_ued!I$34,NFM_ued!I$72)/I$12)</f>
        <v/>
      </c>
      <c r="J92" s="293" t="str">
        <f>IF(SUM(NFM_ued!J$34,NFM_ued!J$72)=0,"",SUM(NFM_ued!J$34,NFM_ued!J$72)/J$12)</f>
        <v/>
      </c>
      <c r="K92" s="293" t="str">
        <f>IF(SUM(NFM_ued!K$34,NFM_ued!K$72)=0,"",SUM(NFM_ued!K$34,NFM_ued!K$72)/K$12)</f>
        <v/>
      </c>
      <c r="L92" s="293" t="str">
        <f>IF(SUM(NFM_ued!L$34,NFM_ued!L$72)=0,"",SUM(NFM_ued!L$34,NFM_ued!L$72)/L$12)</f>
        <v/>
      </c>
      <c r="M92" s="293" t="str">
        <f>IF(SUM(NFM_ued!M$34,NFM_ued!M$72)=0,"",SUM(NFM_ued!M$34,NFM_ued!M$72)/M$12)</f>
        <v/>
      </c>
      <c r="N92" s="293" t="str">
        <f>IF(SUM(NFM_ued!N$34,NFM_ued!N$72)=0,"",SUM(NFM_ued!N$34,NFM_ued!N$72)/N$12)</f>
        <v/>
      </c>
      <c r="O92" s="293" t="str">
        <f>IF(SUM(NFM_ued!O$34,NFM_ued!O$72)=0,"",SUM(NFM_ued!O$34,NFM_ued!O$72)/O$12)</f>
        <v/>
      </c>
      <c r="P92" s="293" t="str">
        <f>IF(SUM(NFM_ued!P$34,NFM_ued!P$72)=0,"",SUM(NFM_ued!P$34,NFM_ued!P$72)/P$12)</f>
        <v/>
      </c>
      <c r="Q92" s="293" t="str">
        <f>IF(SUM(NFM_ued!Q$34,NFM_ued!Q$72)=0,"",SUM(NFM_ued!Q$34,NFM_ued!Q$72)/Q$12)</f>
        <v/>
      </c>
      <c r="R92" s="293" t="str">
        <f>IF(SUM(NFM_ued!R$34,NFM_ued!R$72)=0,"",SUM(NFM_ued!R$34,NFM_ued!R$72)/R$12)</f>
        <v/>
      </c>
      <c r="S92" s="293" t="str">
        <f>IF(SUM(NFM_ued!S$34,NFM_ued!S$72)=0,"",SUM(NFM_ued!S$34,NFM_ued!S$72)/S$12)</f>
        <v/>
      </c>
      <c r="T92" s="293" t="str">
        <f>IF(SUM(NFM_ued!T$34,NFM_ued!T$72)=0,"",SUM(NFM_ued!T$34,NFM_ued!T$72)/T$12)</f>
        <v/>
      </c>
      <c r="U92" s="293" t="str">
        <f>IF(SUM(NFM_ued!U$34,NFM_ued!U$72)=0,"",SUM(NFM_ued!U$34,NFM_ued!U$72)/U$12)</f>
        <v/>
      </c>
      <c r="V92" s="293" t="str">
        <f>IF(SUM(NFM_ued!V$34,NFM_ued!V$72)=0,"",SUM(NFM_ued!V$34,NFM_ued!V$72)/V$12)</f>
        <v/>
      </c>
      <c r="W92" s="293" t="str">
        <f>IF(SUM(NFM_ued!W$34,NFM_ued!W$72)=0,"",SUM(NFM_ued!W$34,NFM_ued!W$72)/W$12)</f>
        <v/>
      </c>
      <c r="DA92" s="94"/>
    </row>
    <row r="93" spans="1:105" ht="12" customHeight="1" x14ac:dyDescent="0.25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 t="str">
        <f>IF(NFM_ued!B$72=0,"",NFM_ued!B$72/B$14)</f>
        <v/>
      </c>
      <c r="C94" s="293" t="str">
        <f>IF(NFM_ued!C$72=0,"",NFM_ued!C$72/C$14)</f>
        <v/>
      </c>
      <c r="D94" s="293" t="str">
        <f>IF(NFM_ued!D$72=0,"",NFM_ued!D$72/D$14)</f>
        <v/>
      </c>
      <c r="E94" s="293" t="str">
        <f>IF(NFM_ued!E$72=0,"",NFM_ued!E$72/E$14)</f>
        <v/>
      </c>
      <c r="F94" s="293" t="str">
        <f>IF(NFM_ued!F$72=0,"",NFM_ued!F$72/F$14)</f>
        <v/>
      </c>
      <c r="G94" s="293" t="str">
        <f>IF(NFM_ued!G$72=0,"",NFM_ued!G$72/G$14)</f>
        <v/>
      </c>
      <c r="H94" s="293" t="str">
        <f>IF(NFM_ued!H$72=0,"",NFM_ued!H$72/H$14)</f>
        <v/>
      </c>
      <c r="I94" s="293" t="str">
        <f>IF(NFM_ued!I$72=0,"",NFM_ued!I$72/I$14)</f>
        <v/>
      </c>
      <c r="J94" s="293" t="str">
        <f>IF(NFM_ued!J$72=0,"",NFM_ued!J$72/J$14)</f>
        <v/>
      </c>
      <c r="K94" s="293" t="str">
        <f>IF(NFM_ued!K$72=0,"",NFM_ued!K$72/K$14)</f>
        <v/>
      </c>
      <c r="L94" s="293" t="str">
        <f>IF(NFM_ued!L$72=0,"",NFM_ued!L$72/L$14)</f>
        <v/>
      </c>
      <c r="M94" s="293" t="str">
        <f>IF(NFM_ued!M$72=0,"",NFM_ued!M$72/M$14)</f>
        <v/>
      </c>
      <c r="N94" s="293" t="str">
        <f>IF(NFM_ued!N$72=0,"",NFM_ued!N$72/N$14)</f>
        <v/>
      </c>
      <c r="O94" s="293" t="str">
        <f>IF(NFM_ued!O$72=0,"",NFM_ued!O$72/O$14)</f>
        <v/>
      </c>
      <c r="P94" s="293" t="str">
        <f>IF(NFM_ued!P$72=0,"",NFM_ued!P$72/P$14)</f>
        <v/>
      </c>
      <c r="Q94" s="293" t="str">
        <f>IF(NFM_ued!Q$72=0,"",NFM_ued!Q$72/Q$14)</f>
        <v/>
      </c>
      <c r="R94" s="293" t="str">
        <f>IF(NFM_ued!R$72=0,"",NFM_ued!R$72/R$14)</f>
        <v/>
      </c>
      <c r="S94" s="293" t="str">
        <f>IF(NFM_ued!S$72=0,"",NFM_ued!S$72/S$14)</f>
        <v/>
      </c>
      <c r="T94" s="293" t="str">
        <f>IF(NFM_ued!T$72=0,"",NFM_ued!T$72/T$14)</f>
        <v/>
      </c>
      <c r="U94" s="293" t="str">
        <f>IF(NFM_ued!U$72=0,"",NFM_ued!U$72/U$14)</f>
        <v/>
      </c>
      <c r="V94" s="293" t="str">
        <f>IF(NFM_ued!V$72=0,"",NFM_ued!V$72/V$14)</f>
        <v/>
      </c>
      <c r="W94" s="293" t="str">
        <f>IF(NFM_ued!W$72=0,"",NFM_ued!W$72/W$14)</f>
        <v/>
      </c>
      <c r="DA94" s="94"/>
    </row>
    <row r="95" spans="1:105" ht="12" customHeight="1" x14ac:dyDescent="0.25">
      <c r="A95" s="49" t="s">
        <v>45</v>
      </c>
      <c r="B95" s="255" t="str">
        <f>IF(NFM_ued!B$115=0,"",NFM_ued!B$115/B$15)</f>
        <v/>
      </c>
      <c r="C95" s="255" t="str">
        <f>IF(NFM_ued!C$115=0,"",NFM_ued!C$115/C$15)</f>
        <v/>
      </c>
      <c r="D95" s="255" t="str">
        <f>IF(NFM_ued!D$115=0,"",NFM_ued!D$115/D$15)</f>
        <v/>
      </c>
      <c r="E95" s="255" t="str">
        <f>IF(NFM_ued!E$115=0,"",NFM_ued!E$115/E$15)</f>
        <v/>
      </c>
      <c r="F95" s="255" t="str">
        <f>IF(NFM_ued!F$115=0,"",NFM_ued!F$115/F$15)</f>
        <v/>
      </c>
      <c r="G95" s="255" t="str">
        <f>IF(NFM_ued!G$115=0,"",NFM_ued!G$115/G$15)</f>
        <v/>
      </c>
      <c r="H95" s="255" t="str">
        <f>IF(NFM_ued!H$115=0,"",NFM_ued!H$115/H$15)</f>
        <v/>
      </c>
      <c r="I95" s="255" t="str">
        <f>IF(NFM_ued!I$115=0,"",NFM_ued!I$115/I$15)</f>
        <v/>
      </c>
      <c r="J95" s="255" t="str">
        <f>IF(NFM_ued!J$115=0,"",NFM_ued!J$115/J$15)</f>
        <v/>
      </c>
      <c r="K95" s="255" t="str">
        <f>IF(NFM_ued!K$115=0,"",NFM_ued!K$115/K$15)</f>
        <v/>
      </c>
      <c r="L95" s="255" t="str">
        <f>IF(NFM_ued!L$115=0,"",NFM_ued!L$115/L$15)</f>
        <v/>
      </c>
      <c r="M95" s="255" t="str">
        <f>IF(NFM_ued!M$115=0,"",NFM_ued!M$115/M$15)</f>
        <v/>
      </c>
      <c r="N95" s="255" t="str">
        <f>IF(NFM_ued!N$115=0,"",NFM_ued!N$115/N$15)</f>
        <v/>
      </c>
      <c r="O95" s="255" t="str">
        <f>IF(NFM_ued!O$115=0,"",NFM_ued!O$115/O$15)</f>
        <v/>
      </c>
      <c r="P95" s="255" t="str">
        <f>IF(NFM_ued!P$115=0,"",NFM_ued!P$115/P$15)</f>
        <v/>
      </c>
      <c r="Q95" s="255" t="str">
        <f>IF(NFM_ued!Q$115=0,"",NFM_ued!Q$115/Q$15)</f>
        <v/>
      </c>
      <c r="R95" s="255" t="str">
        <f>IF(NFM_ued!R$115=0,"",NFM_ued!R$115/R$15)</f>
        <v/>
      </c>
      <c r="S95" s="255" t="str">
        <f>IF(NFM_ued!S$115=0,"",NFM_ued!S$115/S$15)</f>
        <v/>
      </c>
      <c r="T95" s="255" t="str">
        <f>IF(NFM_ued!T$115=0,"",NFM_ued!T$115/T$15)</f>
        <v/>
      </c>
      <c r="U95" s="255" t="str">
        <f>IF(NFM_ued!U$115=0,"",NFM_ued!U$115/U$15)</f>
        <v/>
      </c>
      <c r="V95" s="255" t="str">
        <f>IF(NFM_ued!V$115=0,"",NFM_ued!V$115/V$15)</f>
        <v/>
      </c>
      <c r="W95" s="255" t="str">
        <f>IF(NFM_ued!W$115=0,"",NFM_ued!W$115/W$15)</f>
        <v/>
      </c>
      <c r="DA95" s="84"/>
    </row>
    <row r="96" spans="1:105" ht="12" customHeight="1" x14ac:dyDescent="0.25">
      <c r="A96" s="110" t="s">
        <v>88</v>
      </c>
      <c r="B96" s="294" t="str">
        <f t="shared" ref="B96:W96" si="31">IF(B$63=0,"",B$73/B$63)</f>
        <v/>
      </c>
      <c r="C96" s="294" t="str">
        <f t="shared" si="31"/>
        <v/>
      </c>
      <c r="D96" s="294" t="str">
        <f t="shared" si="31"/>
        <v/>
      </c>
      <c r="E96" s="294" t="str">
        <f t="shared" si="31"/>
        <v/>
      </c>
      <c r="F96" s="294" t="str">
        <f t="shared" si="31"/>
        <v/>
      </c>
      <c r="G96" s="294" t="str">
        <f t="shared" si="31"/>
        <v/>
      </c>
      <c r="H96" s="294" t="str">
        <f t="shared" si="31"/>
        <v/>
      </c>
      <c r="I96" s="294" t="str">
        <f t="shared" si="31"/>
        <v/>
      </c>
      <c r="J96" s="294" t="str">
        <f t="shared" si="31"/>
        <v/>
      </c>
      <c r="K96" s="294" t="str">
        <f t="shared" si="31"/>
        <v/>
      </c>
      <c r="L96" s="294" t="str">
        <f t="shared" si="31"/>
        <v/>
      </c>
      <c r="M96" s="294" t="str">
        <f t="shared" si="31"/>
        <v/>
      </c>
      <c r="N96" s="294" t="str">
        <f t="shared" si="31"/>
        <v/>
      </c>
      <c r="O96" s="294" t="str">
        <f t="shared" si="31"/>
        <v/>
      </c>
      <c r="P96" s="294" t="str">
        <f t="shared" si="31"/>
        <v/>
      </c>
      <c r="Q96" s="294" t="str">
        <f t="shared" si="31"/>
        <v/>
      </c>
      <c r="R96" s="294" t="str">
        <f t="shared" si="31"/>
        <v/>
      </c>
      <c r="S96" s="294" t="str">
        <f t="shared" si="31"/>
        <v/>
      </c>
      <c r="T96" s="294" t="str">
        <f t="shared" si="31"/>
        <v/>
      </c>
      <c r="U96" s="294" t="str">
        <f t="shared" si="31"/>
        <v/>
      </c>
      <c r="V96" s="294" t="str">
        <f t="shared" si="31"/>
        <v/>
      </c>
      <c r="W96" s="294" t="str">
        <f t="shared" si="31"/>
        <v/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 t="str">
        <f t="shared" ref="B98:W98" si="33">IF(B$65=0,"",B$75/B$65)</f>
        <v/>
      </c>
      <c r="C98" s="295" t="str">
        <f t="shared" si="33"/>
        <v/>
      </c>
      <c r="D98" s="295" t="str">
        <f t="shared" si="33"/>
        <v/>
      </c>
      <c r="E98" s="295" t="str">
        <f t="shared" si="33"/>
        <v/>
      </c>
      <c r="F98" s="295" t="str">
        <f t="shared" si="33"/>
        <v/>
      </c>
      <c r="G98" s="295" t="str">
        <f t="shared" si="33"/>
        <v/>
      </c>
      <c r="H98" s="295" t="str">
        <f t="shared" si="33"/>
        <v/>
      </c>
      <c r="I98" s="295" t="str">
        <f t="shared" si="33"/>
        <v/>
      </c>
      <c r="J98" s="295" t="str">
        <f t="shared" si="33"/>
        <v/>
      </c>
      <c r="K98" s="295" t="str">
        <f t="shared" si="33"/>
        <v/>
      </c>
      <c r="L98" s="295" t="str">
        <f t="shared" si="33"/>
        <v/>
      </c>
      <c r="M98" s="295" t="str">
        <f t="shared" si="33"/>
        <v/>
      </c>
      <c r="N98" s="295" t="str">
        <f t="shared" si="33"/>
        <v/>
      </c>
      <c r="O98" s="295" t="str">
        <f t="shared" si="33"/>
        <v/>
      </c>
      <c r="P98" s="295" t="str">
        <f t="shared" si="33"/>
        <v/>
      </c>
      <c r="Q98" s="295" t="str">
        <f t="shared" si="33"/>
        <v/>
      </c>
      <c r="R98" s="295" t="str">
        <f t="shared" si="33"/>
        <v/>
      </c>
      <c r="S98" s="295" t="str">
        <f t="shared" si="33"/>
        <v/>
      </c>
      <c r="T98" s="295" t="str">
        <f t="shared" si="33"/>
        <v/>
      </c>
      <c r="U98" s="295" t="str">
        <f t="shared" si="33"/>
        <v/>
      </c>
      <c r="V98" s="295" t="str">
        <f t="shared" si="33"/>
        <v/>
      </c>
      <c r="W98" s="295" t="str">
        <f t="shared" si="33"/>
        <v/>
      </c>
      <c r="DA98" s="94"/>
    </row>
    <row r="99" spans="1:105" ht="12" customHeight="1" x14ac:dyDescent="0.25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 t="str">
        <f t="shared" ref="B100:W100" si="35">IF(B$67=0,"",B$77/B$67)</f>
        <v/>
      </c>
      <c r="C100" s="295" t="str">
        <f t="shared" si="35"/>
        <v/>
      </c>
      <c r="D100" s="295" t="str">
        <f t="shared" si="35"/>
        <v/>
      </c>
      <c r="E100" s="295" t="str">
        <f t="shared" si="35"/>
        <v/>
      </c>
      <c r="F100" s="295" t="str">
        <f t="shared" si="35"/>
        <v/>
      </c>
      <c r="G100" s="295" t="str">
        <f t="shared" si="35"/>
        <v/>
      </c>
      <c r="H100" s="295" t="str">
        <f t="shared" si="35"/>
        <v/>
      </c>
      <c r="I100" s="295" t="str">
        <f t="shared" si="35"/>
        <v/>
      </c>
      <c r="J100" s="295" t="str">
        <f t="shared" si="35"/>
        <v/>
      </c>
      <c r="K100" s="295" t="str">
        <f t="shared" si="35"/>
        <v/>
      </c>
      <c r="L100" s="295" t="str">
        <f t="shared" si="35"/>
        <v/>
      </c>
      <c r="M100" s="295" t="str">
        <f t="shared" si="35"/>
        <v/>
      </c>
      <c r="N100" s="295" t="str">
        <f t="shared" si="35"/>
        <v/>
      </c>
      <c r="O100" s="295" t="str">
        <f t="shared" si="35"/>
        <v/>
      </c>
      <c r="P100" s="295" t="str">
        <f t="shared" si="35"/>
        <v/>
      </c>
      <c r="Q100" s="295" t="str">
        <f t="shared" si="35"/>
        <v/>
      </c>
      <c r="R100" s="295" t="str">
        <f t="shared" si="35"/>
        <v/>
      </c>
      <c r="S100" s="295" t="str">
        <f t="shared" si="35"/>
        <v/>
      </c>
      <c r="T100" s="295" t="str">
        <f t="shared" si="35"/>
        <v/>
      </c>
      <c r="U100" s="295" t="str">
        <f t="shared" si="35"/>
        <v/>
      </c>
      <c r="V100" s="295" t="str">
        <f t="shared" si="35"/>
        <v/>
      </c>
      <c r="W100" s="295" t="str">
        <f t="shared" si="35"/>
        <v/>
      </c>
      <c r="DA100" s="94"/>
    </row>
    <row r="101" spans="1:105" ht="12" customHeight="1" x14ac:dyDescent="0.25">
      <c r="A101" s="49" t="s">
        <v>45</v>
      </c>
      <c r="B101" s="258" t="str">
        <f t="shared" ref="B101:W101" si="36">IF(B$68=0,"",B$78/B$68)</f>
        <v/>
      </c>
      <c r="C101" s="258" t="str">
        <f t="shared" si="36"/>
        <v/>
      </c>
      <c r="D101" s="258" t="str">
        <f t="shared" si="36"/>
        <v/>
      </c>
      <c r="E101" s="258" t="str">
        <f t="shared" si="36"/>
        <v/>
      </c>
      <c r="F101" s="258" t="str">
        <f t="shared" si="36"/>
        <v/>
      </c>
      <c r="G101" s="258" t="str">
        <f t="shared" si="36"/>
        <v/>
      </c>
      <c r="H101" s="258" t="str">
        <f t="shared" si="36"/>
        <v/>
      </c>
      <c r="I101" s="258" t="str">
        <f t="shared" si="36"/>
        <v/>
      </c>
      <c r="J101" s="258" t="str">
        <f t="shared" si="36"/>
        <v/>
      </c>
      <c r="K101" s="258" t="str">
        <f t="shared" si="36"/>
        <v/>
      </c>
      <c r="L101" s="258" t="str">
        <f t="shared" si="36"/>
        <v/>
      </c>
      <c r="M101" s="258" t="str">
        <f t="shared" si="36"/>
        <v/>
      </c>
      <c r="N101" s="258" t="str">
        <f t="shared" si="36"/>
        <v/>
      </c>
      <c r="O101" s="258" t="str">
        <f t="shared" si="36"/>
        <v/>
      </c>
      <c r="P101" s="258" t="str">
        <f t="shared" si="36"/>
        <v/>
      </c>
      <c r="Q101" s="258" t="str">
        <f t="shared" si="36"/>
        <v/>
      </c>
      <c r="R101" s="258" t="str">
        <f t="shared" si="36"/>
        <v/>
      </c>
      <c r="S101" s="258" t="str">
        <f t="shared" si="36"/>
        <v/>
      </c>
      <c r="T101" s="258" t="str">
        <f t="shared" si="36"/>
        <v/>
      </c>
      <c r="U101" s="258" t="str">
        <f t="shared" si="36"/>
        <v/>
      </c>
      <c r="V101" s="258" t="str">
        <f t="shared" si="36"/>
        <v/>
      </c>
      <c r="W101" s="258" t="str">
        <f t="shared" si="36"/>
        <v/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LV: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549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550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551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552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553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554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559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561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563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567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569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570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571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575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577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580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581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0</v>
      </c>
      <c r="C115" s="225">
        <v>0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5">
        <v>0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DA115" s="89" t="s">
        <v>593</v>
      </c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594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595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596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597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598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599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603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605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607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608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609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610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612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614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616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618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619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620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622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0</v>
      </c>
      <c r="C141" s="263">
        <f t="shared" si="2"/>
        <v>0</v>
      </c>
      <c r="D141" s="263">
        <f t="shared" si="2"/>
        <v>0</v>
      </c>
      <c r="E141" s="263">
        <f t="shared" si="2"/>
        <v>0</v>
      </c>
      <c r="F141" s="263">
        <f t="shared" si="2"/>
        <v>0</v>
      </c>
      <c r="G141" s="263">
        <f t="shared" si="2"/>
        <v>0</v>
      </c>
      <c r="H141" s="263">
        <f t="shared" si="2"/>
        <v>0</v>
      </c>
      <c r="I141" s="263">
        <f t="shared" si="2"/>
        <v>0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0</v>
      </c>
      <c r="Q141" s="263">
        <f t="shared" si="2"/>
        <v>0</v>
      </c>
      <c r="R141" s="263">
        <f t="shared" si="2"/>
        <v>0</v>
      </c>
      <c r="S141" s="263">
        <f t="shared" si="2"/>
        <v>0</v>
      </c>
      <c r="T141" s="263">
        <f t="shared" si="2"/>
        <v>0</v>
      </c>
      <c r="U141" s="263">
        <f t="shared" si="2"/>
        <v>0</v>
      </c>
      <c r="V141" s="263">
        <f t="shared" si="2"/>
        <v>0</v>
      </c>
      <c r="W141" s="263">
        <f t="shared" si="2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627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628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629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630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632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635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636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25">
      <c r="A157" s="61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</v>
      </c>
      <c r="C204" s="234">
        <f t="shared" si="41"/>
        <v>0</v>
      </c>
      <c r="D204" s="234">
        <f t="shared" si="41"/>
        <v>0</v>
      </c>
      <c r="E204" s="234">
        <f t="shared" si="41"/>
        <v>0</v>
      </c>
      <c r="F204" s="234">
        <f t="shared" si="41"/>
        <v>0</v>
      </c>
      <c r="G204" s="234">
        <f t="shared" si="41"/>
        <v>0</v>
      </c>
      <c r="H204" s="234">
        <f t="shared" si="41"/>
        <v>0</v>
      </c>
      <c r="I204" s="234">
        <f t="shared" si="41"/>
        <v>0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</v>
      </c>
      <c r="Q204" s="234">
        <f t="shared" si="41"/>
        <v>0</v>
      </c>
      <c r="R204" s="234">
        <f t="shared" si="41"/>
        <v>0</v>
      </c>
      <c r="S204" s="234">
        <f t="shared" si="41"/>
        <v>0</v>
      </c>
      <c r="T204" s="234">
        <f t="shared" si="41"/>
        <v>0</v>
      </c>
      <c r="U204" s="234">
        <f t="shared" si="41"/>
        <v>0</v>
      </c>
      <c r="V204" s="234">
        <f t="shared" si="41"/>
        <v>0</v>
      </c>
      <c r="W204" s="234">
        <f t="shared" si="41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0</v>
      </c>
      <c r="C205" s="301">
        <f t="shared" si="42"/>
        <v>0</v>
      </c>
      <c r="D205" s="301">
        <f t="shared" si="42"/>
        <v>0</v>
      </c>
      <c r="E205" s="301">
        <f t="shared" si="42"/>
        <v>0</v>
      </c>
      <c r="F205" s="301">
        <f t="shared" si="42"/>
        <v>0</v>
      </c>
      <c r="G205" s="301">
        <f t="shared" si="42"/>
        <v>0</v>
      </c>
      <c r="H205" s="301">
        <f t="shared" si="42"/>
        <v>0</v>
      </c>
      <c r="I205" s="301">
        <f t="shared" si="42"/>
        <v>0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0</v>
      </c>
      <c r="Q205" s="301">
        <f t="shared" si="42"/>
        <v>0</v>
      </c>
      <c r="R205" s="301">
        <f t="shared" si="42"/>
        <v>0</v>
      </c>
      <c r="S205" s="301">
        <f t="shared" si="42"/>
        <v>0</v>
      </c>
      <c r="T205" s="301">
        <f t="shared" si="42"/>
        <v>0</v>
      </c>
      <c r="U205" s="301">
        <f t="shared" si="42"/>
        <v>0</v>
      </c>
      <c r="V205" s="301">
        <f t="shared" si="42"/>
        <v>0</v>
      </c>
      <c r="W205" s="301">
        <f t="shared" si="42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0</v>
      </c>
      <c r="C206" s="235">
        <f t="shared" si="43"/>
        <v>0</v>
      </c>
      <c r="D206" s="235">
        <f t="shared" si="43"/>
        <v>0</v>
      </c>
      <c r="E206" s="235">
        <f t="shared" si="43"/>
        <v>0</v>
      </c>
      <c r="F206" s="235">
        <f t="shared" si="43"/>
        <v>0</v>
      </c>
      <c r="G206" s="235">
        <f t="shared" si="43"/>
        <v>0</v>
      </c>
      <c r="H206" s="235">
        <f t="shared" si="43"/>
        <v>0</v>
      </c>
      <c r="I206" s="235">
        <f t="shared" si="43"/>
        <v>0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0</v>
      </c>
      <c r="Q206" s="235">
        <f t="shared" si="43"/>
        <v>0</v>
      </c>
      <c r="R206" s="235">
        <f t="shared" si="43"/>
        <v>0</v>
      </c>
      <c r="S206" s="235">
        <f t="shared" si="43"/>
        <v>0</v>
      </c>
      <c r="T206" s="235">
        <f t="shared" si="43"/>
        <v>0</v>
      </c>
      <c r="U206" s="235">
        <f t="shared" si="43"/>
        <v>0</v>
      </c>
      <c r="V206" s="235">
        <f t="shared" si="43"/>
        <v>0</v>
      </c>
      <c r="W206" s="235">
        <f t="shared" si="43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0</v>
      </c>
      <c r="C207" s="235">
        <f t="shared" si="44"/>
        <v>0</v>
      </c>
      <c r="D207" s="235">
        <f t="shared" si="44"/>
        <v>0</v>
      </c>
      <c r="E207" s="235">
        <f t="shared" si="44"/>
        <v>0</v>
      </c>
      <c r="F207" s="235">
        <f t="shared" si="44"/>
        <v>0</v>
      </c>
      <c r="G207" s="235">
        <f t="shared" si="44"/>
        <v>0</v>
      </c>
      <c r="H207" s="235">
        <f t="shared" si="44"/>
        <v>0</v>
      </c>
      <c r="I207" s="235">
        <f t="shared" si="44"/>
        <v>0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0</v>
      </c>
      <c r="Q207" s="235">
        <f t="shared" si="44"/>
        <v>0</v>
      </c>
      <c r="R207" s="235">
        <f t="shared" si="44"/>
        <v>0</v>
      </c>
      <c r="S207" s="235">
        <f t="shared" si="44"/>
        <v>0</v>
      </c>
      <c r="T207" s="235">
        <f t="shared" si="44"/>
        <v>0</v>
      </c>
      <c r="U207" s="235">
        <f t="shared" si="44"/>
        <v>0</v>
      </c>
      <c r="V207" s="235">
        <f t="shared" si="44"/>
        <v>0</v>
      </c>
      <c r="W207" s="235">
        <f t="shared" si="44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0</v>
      </c>
      <c r="C208" s="235">
        <f t="shared" si="45"/>
        <v>0</v>
      </c>
      <c r="D208" s="235">
        <f t="shared" si="45"/>
        <v>0</v>
      </c>
      <c r="E208" s="235">
        <f t="shared" si="45"/>
        <v>0</v>
      </c>
      <c r="F208" s="235">
        <f t="shared" si="45"/>
        <v>0</v>
      </c>
      <c r="G208" s="235">
        <f t="shared" si="45"/>
        <v>0</v>
      </c>
      <c r="H208" s="235">
        <f t="shared" si="45"/>
        <v>0</v>
      </c>
      <c r="I208" s="235">
        <f t="shared" si="45"/>
        <v>0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0</v>
      </c>
      <c r="Q208" s="235">
        <f t="shared" si="45"/>
        <v>0</v>
      </c>
      <c r="R208" s="235">
        <f t="shared" si="45"/>
        <v>0</v>
      </c>
      <c r="S208" s="235">
        <f t="shared" si="45"/>
        <v>0</v>
      </c>
      <c r="T208" s="235">
        <f t="shared" si="45"/>
        <v>0</v>
      </c>
      <c r="U208" s="235">
        <f t="shared" si="45"/>
        <v>0</v>
      </c>
      <c r="V208" s="235">
        <f t="shared" si="45"/>
        <v>0</v>
      </c>
      <c r="W208" s="235">
        <f t="shared" si="45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0</v>
      </c>
      <c r="C209" s="302">
        <f t="shared" si="46"/>
        <v>0</v>
      </c>
      <c r="D209" s="302">
        <f t="shared" si="46"/>
        <v>0</v>
      </c>
      <c r="E209" s="302">
        <f t="shared" si="46"/>
        <v>0</v>
      </c>
      <c r="F209" s="302">
        <f t="shared" si="46"/>
        <v>0</v>
      </c>
      <c r="G209" s="302">
        <f t="shared" si="46"/>
        <v>0</v>
      </c>
      <c r="H209" s="302">
        <f t="shared" si="46"/>
        <v>0</v>
      </c>
      <c r="I209" s="302">
        <f t="shared" si="46"/>
        <v>0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0</v>
      </c>
      <c r="Q209" s="302">
        <f t="shared" si="46"/>
        <v>0</v>
      </c>
      <c r="R209" s="302">
        <f t="shared" si="46"/>
        <v>0</v>
      </c>
      <c r="S209" s="302">
        <f t="shared" si="46"/>
        <v>0</v>
      </c>
      <c r="T209" s="302">
        <f t="shared" si="46"/>
        <v>0</v>
      </c>
      <c r="U209" s="302">
        <f t="shared" si="46"/>
        <v>0</v>
      </c>
      <c r="V209" s="302">
        <f t="shared" si="46"/>
        <v>0</v>
      </c>
      <c r="W209" s="302">
        <f t="shared" si="46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</v>
      </c>
      <c r="C210" s="303">
        <f t="shared" si="47"/>
        <v>0</v>
      </c>
      <c r="D210" s="303">
        <f t="shared" si="47"/>
        <v>0</v>
      </c>
      <c r="E210" s="303">
        <f t="shared" si="47"/>
        <v>0</v>
      </c>
      <c r="F210" s="303">
        <f t="shared" si="47"/>
        <v>0</v>
      </c>
      <c r="G210" s="303">
        <f t="shared" si="47"/>
        <v>0</v>
      </c>
      <c r="H210" s="303">
        <f t="shared" si="47"/>
        <v>0</v>
      </c>
      <c r="I210" s="303">
        <f t="shared" si="47"/>
        <v>0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</v>
      </c>
      <c r="Q210" s="303">
        <f t="shared" si="47"/>
        <v>0</v>
      </c>
      <c r="R210" s="303">
        <f t="shared" si="47"/>
        <v>0</v>
      </c>
      <c r="S210" s="303">
        <f t="shared" si="47"/>
        <v>0</v>
      </c>
      <c r="T210" s="303">
        <f t="shared" si="47"/>
        <v>0</v>
      </c>
      <c r="U210" s="303">
        <f t="shared" si="47"/>
        <v>0</v>
      </c>
      <c r="V210" s="303">
        <f t="shared" si="47"/>
        <v>0</v>
      </c>
      <c r="W210" s="303">
        <f t="shared" si="47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</v>
      </c>
      <c r="C211" s="304">
        <f t="shared" si="48"/>
        <v>0</v>
      </c>
      <c r="D211" s="304">
        <f t="shared" si="48"/>
        <v>0</v>
      </c>
      <c r="E211" s="304">
        <f t="shared" si="48"/>
        <v>0</v>
      </c>
      <c r="F211" s="304">
        <f t="shared" si="48"/>
        <v>0</v>
      </c>
      <c r="G211" s="304">
        <f t="shared" si="48"/>
        <v>0</v>
      </c>
      <c r="H211" s="304">
        <f t="shared" si="48"/>
        <v>0</v>
      </c>
      <c r="I211" s="304">
        <f t="shared" si="48"/>
        <v>0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</v>
      </c>
      <c r="Q211" s="304">
        <f t="shared" si="48"/>
        <v>0</v>
      </c>
      <c r="R211" s="304">
        <f t="shared" si="48"/>
        <v>0</v>
      </c>
      <c r="S211" s="304">
        <f t="shared" si="48"/>
        <v>0</v>
      </c>
      <c r="T211" s="304">
        <f t="shared" si="48"/>
        <v>0</v>
      </c>
      <c r="U211" s="304">
        <f t="shared" si="48"/>
        <v>0</v>
      </c>
      <c r="V211" s="304">
        <f t="shared" si="48"/>
        <v>0</v>
      </c>
      <c r="W211" s="304">
        <f t="shared" si="48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</v>
      </c>
      <c r="C212" s="304">
        <f t="shared" si="49"/>
        <v>0</v>
      </c>
      <c r="D212" s="304">
        <f t="shared" si="49"/>
        <v>0</v>
      </c>
      <c r="E212" s="304">
        <f t="shared" si="49"/>
        <v>0</v>
      </c>
      <c r="F212" s="304">
        <f t="shared" si="49"/>
        <v>0</v>
      </c>
      <c r="G212" s="304">
        <f t="shared" si="49"/>
        <v>0</v>
      </c>
      <c r="H212" s="304">
        <f t="shared" si="49"/>
        <v>0</v>
      </c>
      <c r="I212" s="304">
        <f t="shared" si="49"/>
        <v>0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</v>
      </c>
      <c r="Q212" s="304">
        <f t="shared" si="49"/>
        <v>0</v>
      </c>
      <c r="R212" s="304">
        <f t="shared" si="49"/>
        <v>0</v>
      </c>
      <c r="S212" s="304">
        <f t="shared" si="49"/>
        <v>0</v>
      </c>
      <c r="T212" s="304">
        <f t="shared" si="49"/>
        <v>0</v>
      </c>
      <c r="U212" s="304">
        <f t="shared" si="49"/>
        <v>0</v>
      </c>
      <c r="V212" s="304">
        <f t="shared" si="49"/>
        <v>0</v>
      </c>
      <c r="W212" s="304">
        <f t="shared" si="49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</v>
      </c>
      <c r="C213" s="303">
        <f t="shared" si="50"/>
        <v>0</v>
      </c>
      <c r="D213" s="303">
        <f t="shared" si="50"/>
        <v>0</v>
      </c>
      <c r="E213" s="303">
        <f t="shared" si="50"/>
        <v>0</v>
      </c>
      <c r="F213" s="303">
        <f t="shared" si="50"/>
        <v>0</v>
      </c>
      <c r="G213" s="303">
        <f t="shared" si="50"/>
        <v>0</v>
      </c>
      <c r="H213" s="303">
        <f t="shared" si="50"/>
        <v>0</v>
      </c>
      <c r="I213" s="303">
        <f t="shared" si="50"/>
        <v>0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</v>
      </c>
      <c r="Q213" s="303">
        <f t="shared" si="50"/>
        <v>0</v>
      </c>
      <c r="R213" s="303">
        <f t="shared" si="50"/>
        <v>0</v>
      </c>
      <c r="S213" s="303">
        <f t="shared" si="50"/>
        <v>0</v>
      </c>
      <c r="T213" s="303">
        <f t="shared" si="50"/>
        <v>0</v>
      </c>
      <c r="U213" s="303">
        <f t="shared" si="50"/>
        <v>0</v>
      </c>
      <c r="V213" s="303">
        <f t="shared" si="50"/>
        <v>0</v>
      </c>
      <c r="W213" s="303">
        <f t="shared" si="50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</v>
      </c>
      <c r="C214" s="304">
        <f t="shared" si="51"/>
        <v>0</v>
      </c>
      <c r="D214" s="304">
        <f t="shared" si="51"/>
        <v>0</v>
      </c>
      <c r="E214" s="304">
        <f t="shared" si="51"/>
        <v>0</v>
      </c>
      <c r="F214" s="304">
        <f t="shared" si="51"/>
        <v>0</v>
      </c>
      <c r="G214" s="304">
        <f t="shared" si="51"/>
        <v>0</v>
      </c>
      <c r="H214" s="304">
        <f t="shared" si="51"/>
        <v>0</v>
      </c>
      <c r="I214" s="304">
        <f t="shared" si="51"/>
        <v>0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</v>
      </c>
      <c r="Q214" s="304">
        <f t="shared" si="51"/>
        <v>0</v>
      </c>
      <c r="R214" s="304">
        <f t="shared" si="51"/>
        <v>0</v>
      </c>
      <c r="S214" s="304">
        <f t="shared" si="51"/>
        <v>0</v>
      </c>
      <c r="T214" s="304">
        <f t="shared" si="51"/>
        <v>0</v>
      </c>
      <c r="U214" s="304">
        <f t="shared" si="51"/>
        <v>0</v>
      </c>
      <c r="V214" s="304">
        <f t="shared" si="51"/>
        <v>0</v>
      </c>
      <c r="W214" s="304">
        <f t="shared" si="51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</v>
      </c>
      <c r="C215" s="304">
        <f t="shared" si="52"/>
        <v>0</v>
      </c>
      <c r="D215" s="304">
        <f t="shared" si="52"/>
        <v>0</v>
      </c>
      <c r="E215" s="304">
        <f t="shared" si="52"/>
        <v>0</v>
      </c>
      <c r="F215" s="304">
        <f t="shared" si="52"/>
        <v>0</v>
      </c>
      <c r="G215" s="304">
        <f t="shared" si="52"/>
        <v>0</v>
      </c>
      <c r="H215" s="304">
        <f t="shared" si="52"/>
        <v>0</v>
      </c>
      <c r="I215" s="304">
        <f t="shared" si="52"/>
        <v>0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</v>
      </c>
      <c r="Q215" s="304">
        <f t="shared" si="52"/>
        <v>0</v>
      </c>
      <c r="R215" s="304">
        <f t="shared" si="52"/>
        <v>0</v>
      </c>
      <c r="S215" s="304">
        <f t="shared" si="52"/>
        <v>0</v>
      </c>
      <c r="T215" s="304">
        <f t="shared" si="52"/>
        <v>0</v>
      </c>
      <c r="U215" s="304">
        <f t="shared" si="52"/>
        <v>0</v>
      </c>
      <c r="V215" s="304">
        <f t="shared" si="52"/>
        <v>0</v>
      </c>
      <c r="W215" s="304">
        <f t="shared" si="52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</v>
      </c>
      <c r="C216" s="303">
        <f t="shared" si="53"/>
        <v>0</v>
      </c>
      <c r="D216" s="303">
        <f t="shared" si="53"/>
        <v>0</v>
      </c>
      <c r="E216" s="303">
        <f t="shared" si="53"/>
        <v>0</v>
      </c>
      <c r="F216" s="303">
        <f t="shared" si="53"/>
        <v>0</v>
      </c>
      <c r="G216" s="303">
        <f t="shared" si="53"/>
        <v>0</v>
      </c>
      <c r="H216" s="303">
        <f t="shared" si="53"/>
        <v>0</v>
      </c>
      <c r="I216" s="303">
        <f t="shared" si="53"/>
        <v>0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</v>
      </c>
      <c r="Q216" s="303">
        <f t="shared" si="53"/>
        <v>0</v>
      </c>
      <c r="R216" s="303">
        <f t="shared" si="53"/>
        <v>0</v>
      </c>
      <c r="S216" s="303">
        <f t="shared" si="53"/>
        <v>0</v>
      </c>
      <c r="T216" s="303">
        <f t="shared" si="53"/>
        <v>0</v>
      </c>
      <c r="U216" s="303">
        <f t="shared" si="53"/>
        <v>0</v>
      </c>
      <c r="V216" s="303">
        <f t="shared" si="53"/>
        <v>0</v>
      </c>
      <c r="W216" s="303">
        <f t="shared" si="53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0</v>
      </c>
      <c r="C217" s="304">
        <f t="shared" si="54"/>
        <v>0</v>
      </c>
      <c r="D217" s="304">
        <f t="shared" si="54"/>
        <v>0</v>
      </c>
      <c r="E217" s="304">
        <f t="shared" si="54"/>
        <v>0</v>
      </c>
      <c r="F217" s="304">
        <f t="shared" si="54"/>
        <v>0</v>
      </c>
      <c r="G217" s="304">
        <f t="shared" si="54"/>
        <v>0</v>
      </c>
      <c r="H217" s="304">
        <f t="shared" si="54"/>
        <v>0</v>
      </c>
      <c r="I217" s="304">
        <f t="shared" si="54"/>
        <v>0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0</v>
      </c>
      <c r="Q217" s="304">
        <f t="shared" si="54"/>
        <v>0</v>
      </c>
      <c r="R217" s="304">
        <f t="shared" si="54"/>
        <v>0</v>
      </c>
      <c r="S217" s="304">
        <f t="shared" si="54"/>
        <v>0</v>
      </c>
      <c r="T217" s="304">
        <f t="shared" si="54"/>
        <v>0</v>
      </c>
      <c r="U217" s="304">
        <f t="shared" si="54"/>
        <v>0</v>
      </c>
      <c r="V217" s="304">
        <f t="shared" si="54"/>
        <v>0</v>
      </c>
      <c r="W217" s="304">
        <f t="shared" si="54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</v>
      </c>
      <c r="C218" s="304">
        <f t="shared" si="55"/>
        <v>0</v>
      </c>
      <c r="D218" s="304">
        <f t="shared" si="55"/>
        <v>0</v>
      </c>
      <c r="E218" s="304">
        <f t="shared" si="55"/>
        <v>0</v>
      </c>
      <c r="F218" s="304">
        <f t="shared" si="55"/>
        <v>0</v>
      </c>
      <c r="G218" s="304">
        <f t="shared" si="55"/>
        <v>0</v>
      </c>
      <c r="H218" s="304">
        <f t="shared" si="55"/>
        <v>0</v>
      </c>
      <c r="I218" s="304">
        <f t="shared" si="55"/>
        <v>0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</v>
      </c>
      <c r="Q218" s="304">
        <f t="shared" si="55"/>
        <v>0</v>
      </c>
      <c r="R218" s="304">
        <f t="shared" si="55"/>
        <v>0</v>
      </c>
      <c r="S218" s="304">
        <f t="shared" si="55"/>
        <v>0</v>
      </c>
      <c r="T218" s="304">
        <f t="shared" si="55"/>
        <v>0</v>
      </c>
      <c r="U218" s="304">
        <f t="shared" si="55"/>
        <v>0</v>
      </c>
      <c r="V218" s="304">
        <f t="shared" si="55"/>
        <v>0</v>
      </c>
      <c r="W218" s="304">
        <f t="shared" si="55"/>
        <v>0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0</v>
      </c>
      <c r="C219" s="305">
        <f t="shared" si="56"/>
        <v>0</v>
      </c>
      <c r="D219" s="305">
        <f t="shared" si="56"/>
        <v>0</v>
      </c>
      <c r="E219" s="305">
        <f t="shared" si="56"/>
        <v>0</v>
      </c>
      <c r="F219" s="305">
        <f t="shared" si="56"/>
        <v>0</v>
      </c>
      <c r="G219" s="305">
        <f t="shared" si="56"/>
        <v>0</v>
      </c>
      <c r="H219" s="305">
        <f t="shared" si="56"/>
        <v>0</v>
      </c>
      <c r="I219" s="305">
        <f t="shared" si="56"/>
        <v>0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0</v>
      </c>
      <c r="Q219" s="305">
        <f t="shared" si="56"/>
        <v>0</v>
      </c>
      <c r="R219" s="305">
        <f t="shared" si="56"/>
        <v>0</v>
      </c>
      <c r="S219" s="305">
        <f t="shared" si="56"/>
        <v>0</v>
      </c>
      <c r="T219" s="305">
        <f t="shared" si="56"/>
        <v>0</v>
      </c>
      <c r="U219" s="305">
        <f t="shared" si="56"/>
        <v>0</v>
      </c>
      <c r="V219" s="305">
        <f t="shared" si="56"/>
        <v>0</v>
      </c>
      <c r="W219" s="305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0</v>
      </c>
      <c r="C243" s="274">
        <f t="shared" si="59"/>
        <v>0</v>
      </c>
      <c r="D243" s="274">
        <f t="shared" si="59"/>
        <v>0</v>
      </c>
      <c r="E243" s="274">
        <f t="shared" si="59"/>
        <v>0</v>
      </c>
      <c r="F243" s="274">
        <f t="shared" si="59"/>
        <v>0</v>
      </c>
      <c r="G243" s="274">
        <f t="shared" si="59"/>
        <v>0</v>
      </c>
      <c r="H243" s="274">
        <f t="shared" si="59"/>
        <v>0</v>
      </c>
      <c r="I243" s="274">
        <f t="shared" si="59"/>
        <v>0</v>
      </c>
      <c r="J243" s="274">
        <f t="shared" si="59"/>
        <v>0</v>
      </c>
      <c r="K243" s="274">
        <f t="shared" si="59"/>
        <v>0</v>
      </c>
      <c r="L243" s="274">
        <f t="shared" si="59"/>
        <v>0</v>
      </c>
      <c r="M243" s="274">
        <f t="shared" si="59"/>
        <v>0</v>
      </c>
      <c r="N243" s="274">
        <f t="shared" si="59"/>
        <v>0</v>
      </c>
      <c r="O243" s="274">
        <f t="shared" si="59"/>
        <v>0</v>
      </c>
      <c r="P243" s="274">
        <f t="shared" si="59"/>
        <v>0</v>
      </c>
      <c r="Q243" s="274">
        <f t="shared" si="59"/>
        <v>0</v>
      </c>
      <c r="R243" s="274">
        <f t="shared" si="59"/>
        <v>0</v>
      </c>
      <c r="S243" s="274">
        <f t="shared" si="59"/>
        <v>0</v>
      </c>
      <c r="T243" s="274">
        <f t="shared" si="59"/>
        <v>0</v>
      </c>
      <c r="U243" s="274">
        <f t="shared" si="59"/>
        <v>0</v>
      </c>
      <c r="V243" s="274">
        <f t="shared" si="59"/>
        <v>0</v>
      </c>
      <c r="W243" s="274">
        <f t="shared" si="59"/>
        <v>0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</v>
      </c>
      <c r="C244" s="275">
        <f>IF(C$73=0,0,C$73/NFM!C$14*1000)</f>
        <v>0</v>
      </c>
      <c r="D244" s="275">
        <f>IF(D$73=0,0,D$73/NFM!D$14*1000)</f>
        <v>0</v>
      </c>
      <c r="E244" s="275">
        <f>IF(E$73=0,0,E$73/NFM!E$14*1000)</f>
        <v>0</v>
      </c>
      <c r="F244" s="275">
        <f>IF(F$73=0,0,F$73/NFM!F$14*1000)</f>
        <v>0</v>
      </c>
      <c r="G244" s="275">
        <f>IF(G$73=0,0,G$73/NFM!G$14*1000)</f>
        <v>0</v>
      </c>
      <c r="H244" s="275">
        <f>IF(H$73=0,0,H$73/NFM!H$14*1000)</f>
        <v>0</v>
      </c>
      <c r="I244" s="275">
        <f>IF(I$73=0,0,I$73/NFM!I$14*1000)</f>
        <v>0</v>
      </c>
      <c r="J244" s="275">
        <f>IF(J$73=0,0,J$73/NFM!J$14*1000)</f>
        <v>0</v>
      </c>
      <c r="K244" s="275">
        <f>IF(K$73=0,0,K$73/NFM!K$14*1000)</f>
        <v>0</v>
      </c>
      <c r="L244" s="275">
        <f>IF(L$73=0,0,L$73/NFM!L$14*1000)</f>
        <v>0</v>
      </c>
      <c r="M244" s="275">
        <f>IF(M$73=0,0,M$73/NFM!M$14*1000)</f>
        <v>0</v>
      </c>
      <c r="N244" s="275">
        <f>IF(N$73=0,0,N$73/NFM!N$14*1000)</f>
        <v>0</v>
      </c>
      <c r="O244" s="275">
        <f>IF(O$73=0,0,O$73/NFM!O$14*1000)</f>
        <v>0</v>
      </c>
      <c r="P244" s="275">
        <f>IF(P$73=0,0,P$73/NFM!P$14*1000)</f>
        <v>0</v>
      </c>
      <c r="Q244" s="275">
        <f>IF(Q$73=0,0,Q$73/NFM!Q$14*1000)</f>
        <v>0</v>
      </c>
      <c r="R244" s="275">
        <f>IF(R$73=0,0,R$73/NFM!R$14*1000)</f>
        <v>0</v>
      </c>
      <c r="S244" s="275">
        <f>IF(S$73=0,0,S$73/NFM!S$14*1000)</f>
        <v>0</v>
      </c>
      <c r="T244" s="275">
        <f>IF(T$73=0,0,T$73/NFM!T$14*1000)</f>
        <v>0</v>
      </c>
      <c r="U244" s="275">
        <f>IF(U$73=0,0,U$73/NFM!U$14*1000)</f>
        <v>0</v>
      </c>
      <c r="V244" s="275">
        <f>IF(V$73=0,0,V$73/NFM!V$14*1000)</f>
        <v>0</v>
      </c>
      <c r="W244" s="275">
        <f>IF(W$73=0,0,W$73/NFM!W$14*1000)</f>
        <v>0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</v>
      </c>
      <c r="C245" s="276">
        <f>IF(C$74=0,0,C$74/NFM!C$14*1000)</f>
        <v>0</v>
      </c>
      <c r="D245" s="276">
        <f>IF(D$74=0,0,D$74/NFM!D$14*1000)</f>
        <v>0</v>
      </c>
      <c r="E245" s="276">
        <f>IF(E$74=0,0,E$74/NFM!E$14*1000)</f>
        <v>0</v>
      </c>
      <c r="F245" s="276">
        <f>IF(F$74=0,0,F$74/NFM!F$14*1000)</f>
        <v>0</v>
      </c>
      <c r="G245" s="276">
        <f>IF(G$74=0,0,G$74/NFM!G$14*1000)</f>
        <v>0</v>
      </c>
      <c r="H245" s="276">
        <f>IF(H$74=0,0,H$74/NFM!H$14*1000)</f>
        <v>0</v>
      </c>
      <c r="I245" s="276">
        <f>IF(I$74=0,0,I$74/NFM!I$14*1000)</f>
        <v>0</v>
      </c>
      <c r="J245" s="276">
        <f>IF(J$74=0,0,J$74/NFM!J$14*1000)</f>
        <v>0</v>
      </c>
      <c r="K245" s="276">
        <f>IF(K$74=0,0,K$74/NFM!K$14*1000)</f>
        <v>0</v>
      </c>
      <c r="L245" s="276">
        <f>IF(L$74=0,0,L$74/NFM!L$14*1000)</f>
        <v>0</v>
      </c>
      <c r="M245" s="276">
        <f>IF(M$74=0,0,M$74/NFM!M$14*1000)</f>
        <v>0</v>
      </c>
      <c r="N245" s="276">
        <f>IF(N$74=0,0,N$74/NFM!N$14*1000)</f>
        <v>0</v>
      </c>
      <c r="O245" s="276">
        <f>IF(O$74=0,0,O$74/NFM!O$14*1000)</f>
        <v>0</v>
      </c>
      <c r="P245" s="276">
        <f>IF(P$74=0,0,P$74/NFM!P$14*1000)</f>
        <v>0</v>
      </c>
      <c r="Q245" s="276">
        <f>IF(Q$74=0,0,Q$74/NFM!Q$14*1000)</f>
        <v>0</v>
      </c>
      <c r="R245" s="276">
        <f>IF(R$74=0,0,R$74/NFM!R$14*1000)</f>
        <v>0</v>
      </c>
      <c r="S245" s="276">
        <f>IF(S$74=0,0,S$74/NFM!S$14*1000)</f>
        <v>0</v>
      </c>
      <c r="T245" s="276">
        <f>IF(T$74=0,0,T$74/NFM!T$14*1000)</f>
        <v>0</v>
      </c>
      <c r="U245" s="276">
        <f>IF(U$74=0,0,U$74/NFM!U$14*1000)</f>
        <v>0</v>
      </c>
      <c r="V245" s="276">
        <f>IF(V$74=0,0,V$74/NFM!V$14*1000)</f>
        <v>0</v>
      </c>
      <c r="W245" s="276">
        <f>IF(W$74=0,0,W$74/NFM!W$14*1000)</f>
        <v>0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0</v>
      </c>
      <c r="C246" s="276">
        <f>IF(C$75=0,0,C$75/NFM!C$14*1000)</f>
        <v>0</v>
      </c>
      <c r="D246" s="276">
        <f>IF(D$75=0,0,D$75/NFM!D$14*1000)</f>
        <v>0</v>
      </c>
      <c r="E246" s="276">
        <f>IF(E$75=0,0,E$75/NFM!E$14*1000)</f>
        <v>0</v>
      </c>
      <c r="F246" s="276">
        <f>IF(F$75=0,0,F$75/NFM!F$14*1000)</f>
        <v>0</v>
      </c>
      <c r="G246" s="276">
        <f>IF(G$75=0,0,G$75/NFM!G$14*1000)</f>
        <v>0</v>
      </c>
      <c r="H246" s="276">
        <f>IF(H$75=0,0,H$75/NFM!H$14*1000)</f>
        <v>0</v>
      </c>
      <c r="I246" s="276">
        <f>IF(I$75=0,0,I$75/NFM!I$14*1000)</f>
        <v>0</v>
      </c>
      <c r="J246" s="276">
        <f>IF(J$75=0,0,J$75/NFM!J$14*1000)</f>
        <v>0</v>
      </c>
      <c r="K246" s="276">
        <f>IF(K$75=0,0,K$75/NFM!K$14*1000)</f>
        <v>0</v>
      </c>
      <c r="L246" s="276">
        <f>IF(L$75=0,0,L$75/NFM!L$14*1000)</f>
        <v>0</v>
      </c>
      <c r="M246" s="276">
        <f>IF(M$75=0,0,M$75/NFM!M$14*1000)</f>
        <v>0</v>
      </c>
      <c r="N246" s="276">
        <f>IF(N$75=0,0,N$75/NFM!N$14*1000)</f>
        <v>0</v>
      </c>
      <c r="O246" s="276">
        <f>IF(O$75=0,0,O$75/NFM!O$14*1000)</f>
        <v>0</v>
      </c>
      <c r="P246" s="276">
        <f>IF(P$75=0,0,P$75/NFM!P$14*1000)</f>
        <v>0</v>
      </c>
      <c r="Q246" s="276">
        <f>IF(Q$75=0,0,Q$75/NFM!Q$14*1000)</f>
        <v>0</v>
      </c>
      <c r="R246" s="276">
        <f>IF(R$75=0,0,R$75/NFM!R$14*1000)</f>
        <v>0</v>
      </c>
      <c r="S246" s="276">
        <f>IF(S$75=0,0,S$75/NFM!S$14*1000)</f>
        <v>0</v>
      </c>
      <c r="T246" s="276">
        <f>IF(T$75=0,0,T$75/NFM!T$14*1000)</f>
        <v>0</v>
      </c>
      <c r="U246" s="276">
        <f>IF(U$75=0,0,U$75/NFM!U$14*1000)</f>
        <v>0</v>
      </c>
      <c r="V246" s="276">
        <f>IF(V$75=0,0,V$75/NFM!V$14*1000)</f>
        <v>0</v>
      </c>
      <c r="W246" s="276">
        <f>IF(W$75=0,0,W$75/NFM!W$14*1000)</f>
        <v>0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</v>
      </c>
      <c r="C247" s="276">
        <f>IF(C$76=0,0,C$76/NFM!C$14*1000)</f>
        <v>0</v>
      </c>
      <c r="D247" s="276">
        <f>IF(D$76=0,0,D$76/NFM!D$14*1000)</f>
        <v>0</v>
      </c>
      <c r="E247" s="276">
        <f>IF(E$76=0,0,E$76/NFM!E$14*1000)</f>
        <v>0</v>
      </c>
      <c r="F247" s="276">
        <f>IF(F$76=0,0,F$76/NFM!F$14*1000)</f>
        <v>0</v>
      </c>
      <c r="G247" s="276">
        <f>IF(G$76=0,0,G$76/NFM!G$14*1000)</f>
        <v>0</v>
      </c>
      <c r="H247" s="276">
        <f>IF(H$76=0,0,H$76/NFM!H$14*1000)</f>
        <v>0</v>
      </c>
      <c r="I247" s="276">
        <f>IF(I$76=0,0,I$76/NFM!I$14*1000)</f>
        <v>0</v>
      </c>
      <c r="J247" s="276">
        <f>IF(J$76=0,0,J$76/NFM!J$14*1000)</f>
        <v>0</v>
      </c>
      <c r="K247" s="276">
        <f>IF(K$76=0,0,K$76/NFM!K$14*1000)</f>
        <v>0</v>
      </c>
      <c r="L247" s="276">
        <f>IF(L$76=0,0,L$76/NFM!L$14*1000)</f>
        <v>0</v>
      </c>
      <c r="M247" s="276">
        <f>IF(M$76=0,0,M$76/NFM!M$14*1000)</f>
        <v>0</v>
      </c>
      <c r="N247" s="276">
        <f>IF(N$76=0,0,N$76/NFM!N$14*1000)</f>
        <v>0</v>
      </c>
      <c r="O247" s="276">
        <f>IF(O$76=0,0,O$76/NFM!O$14*1000)</f>
        <v>0</v>
      </c>
      <c r="P247" s="276">
        <f>IF(P$76=0,0,P$76/NFM!P$14*1000)</f>
        <v>0</v>
      </c>
      <c r="Q247" s="276">
        <f>IF(Q$76=0,0,Q$76/NFM!Q$14*1000)</f>
        <v>0</v>
      </c>
      <c r="R247" s="276">
        <f>IF(R$76=0,0,R$76/NFM!R$14*1000)</f>
        <v>0</v>
      </c>
      <c r="S247" s="276">
        <f>IF(S$76=0,0,S$76/NFM!S$14*1000)</f>
        <v>0</v>
      </c>
      <c r="T247" s="276">
        <f>IF(T$76=0,0,T$76/NFM!T$14*1000)</f>
        <v>0</v>
      </c>
      <c r="U247" s="276">
        <f>IF(U$76=0,0,U$76/NFM!U$14*1000)</f>
        <v>0</v>
      </c>
      <c r="V247" s="276">
        <f>IF(V$76=0,0,V$76/NFM!V$14*1000)</f>
        <v>0</v>
      </c>
      <c r="W247" s="276">
        <f>IF(W$76=0,0,W$76/NFM!W$14*1000)</f>
        <v>0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</v>
      </c>
      <c r="C248" s="277">
        <f>IF(C$77=0,0,C$77/NFM!C$14*1000)</f>
        <v>0</v>
      </c>
      <c r="D248" s="277">
        <f>IF(D$77=0,0,D$77/NFM!D$14*1000)</f>
        <v>0</v>
      </c>
      <c r="E248" s="277">
        <f>IF(E$77=0,0,E$77/NFM!E$14*1000)</f>
        <v>0</v>
      </c>
      <c r="F248" s="277">
        <f>IF(F$77=0,0,F$77/NFM!F$14*1000)</f>
        <v>0</v>
      </c>
      <c r="G248" s="277">
        <f>IF(G$77=0,0,G$77/NFM!G$14*1000)</f>
        <v>0</v>
      </c>
      <c r="H248" s="277">
        <f>IF(H$77=0,0,H$77/NFM!H$14*1000)</f>
        <v>0</v>
      </c>
      <c r="I248" s="277">
        <f>IF(I$77=0,0,I$77/NFM!I$14*1000)</f>
        <v>0</v>
      </c>
      <c r="J248" s="277">
        <f>IF(J$77=0,0,J$77/NFM!J$14*1000)</f>
        <v>0</v>
      </c>
      <c r="K248" s="277">
        <f>IF(K$77=0,0,K$77/NFM!K$14*1000)</f>
        <v>0</v>
      </c>
      <c r="L248" s="277">
        <f>IF(L$77=0,0,L$77/NFM!L$14*1000)</f>
        <v>0</v>
      </c>
      <c r="M248" s="277">
        <f>IF(M$77=0,0,M$77/NFM!M$14*1000)</f>
        <v>0</v>
      </c>
      <c r="N248" s="277">
        <f>IF(N$77=0,0,N$77/NFM!N$14*1000)</f>
        <v>0</v>
      </c>
      <c r="O248" s="277">
        <f>IF(O$77=0,0,O$77/NFM!O$14*1000)</f>
        <v>0</v>
      </c>
      <c r="P248" s="277">
        <f>IF(P$77=0,0,P$77/NFM!P$14*1000)</f>
        <v>0</v>
      </c>
      <c r="Q248" s="277">
        <f>IF(Q$77=0,0,Q$77/NFM!Q$14*1000)</f>
        <v>0</v>
      </c>
      <c r="R248" s="277">
        <f>IF(R$77=0,0,R$77/NFM!R$14*1000)</f>
        <v>0</v>
      </c>
      <c r="S248" s="277">
        <f>IF(S$77=0,0,S$77/NFM!S$14*1000)</f>
        <v>0</v>
      </c>
      <c r="T248" s="277">
        <f>IF(T$77=0,0,T$77/NFM!T$14*1000)</f>
        <v>0</v>
      </c>
      <c r="U248" s="277">
        <f>IF(U$77=0,0,U$77/NFM!U$14*1000)</f>
        <v>0</v>
      </c>
      <c r="V248" s="277">
        <f>IF(V$77=0,0,V$77/NFM!V$14*1000)</f>
        <v>0</v>
      </c>
      <c r="W248" s="277">
        <f>IF(W$77=0,0,W$77/NFM!W$14*1000)</f>
        <v>0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0</v>
      </c>
      <c r="C249" s="278">
        <f>IF(C$83=0,0,C$83/NFM!C$14*1000)</f>
        <v>0</v>
      </c>
      <c r="D249" s="278">
        <f>IF(D$83=0,0,D$83/NFM!D$14*1000)</f>
        <v>0</v>
      </c>
      <c r="E249" s="278">
        <f>IF(E$83=0,0,E$83/NFM!E$14*1000)</f>
        <v>0</v>
      </c>
      <c r="F249" s="278">
        <f>IF(F$83=0,0,F$83/NFM!F$14*1000)</f>
        <v>0</v>
      </c>
      <c r="G249" s="278">
        <f>IF(G$83=0,0,G$83/NFM!G$14*1000)</f>
        <v>0</v>
      </c>
      <c r="H249" s="278">
        <f>IF(H$83=0,0,H$83/NFM!H$14*1000)</f>
        <v>0</v>
      </c>
      <c r="I249" s="278">
        <f>IF(I$83=0,0,I$83/NFM!I$14*1000)</f>
        <v>0</v>
      </c>
      <c r="J249" s="278">
        <f>IF(J$83=0,0,J$83/NFM!J$14*1000)</f>
        <v>0</v>
      </c>
      <c r="K249" s="278">
        <f>IF(K$83=0,0,K$83/NFM!K$14*1000)</f>
        <v>0</v>
      </c>
      <c r="L249" s="278">
        <f>IF(L$83=0,0,L$83/NFM!L$14*1000)</f>
        <v>0</v>
      </c>
      <c r="M249" s="278">
        <f>IF(M$83=0,0,M$83/NFM!M$14*1000)</f>
        <v>0</v>
      </c>
      <c r="N249" s="278">
        <f>IF(N$83=0,0,N$83/NFM!N$14*1000)</f>
        <v>0</v>
      </c>
      <c r="O249" s="278">
        <f>IF(O$83=0,0,O$83/NFM!O$14*1000)</f>
        <v>0</v>
      </c>
      <c r="P249" s="278">
        <f>IF(P$83=0,0,P$83/NFM!P$14*1000)</f>
        <v>0</v>
      </c>
      <c r="Q249" s="278">
        <f>IF(Q$83=0,0,Q$83/NFM!Q$14*1000)</f>
        <v>0</v>
      </c>
      <c r="R249" s="278">
        <f>IF(R$83=0,0,R$83/NFM!R$14*1000)</f>
        <v>0</v>
      </c>
      <c r="S249" s="278">
        <f>IF(S$83=0,0,S$83/NFM!S$14*1000)</f>
        <v>0</v>
      </c>
      <c r="T249" s="278">
        <f>IF(T$83=0,0,T$83/NFM!T$14*1000)</f>
        <v>0</v>
      </c>
      <c r="U249" s="278">
        <f>IF(U$83=0,0,U$83/NFM!U$14*1000)</f>
        <v>0</v>
      </c>
      <c r="V249" s="278">
        <f>IF(V$83=0,0,V$83/NFM!V$14*1000)</f>
        <v>0</v>
      </c>
      <c r="W249" s="278">
        <f>IF(W$83=0,0,W$83/NFM!W$14*1000)</f>
        <v>0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0</v>
      </c>
      <c r="C250" s="278">
        <f>IF(C$90=0,0,C$90/NFM!C$14*1000)</f>
        <v>0</v>
      </c>
      <c r="D250" s="278">
        <f>IF(D$90=0,0,D$90/NFM!D$14*1000)</f>
        <v>0</v>
      </c>
      <c r="E250" s="278">
        <f>IF(E$90=0,0,E$90/NFM!E$14*1000)</f>
        <v>0</v>
      </c>
      <c r="F250" s="278">
        <f>IF(F$90=0,0,F$90/NFM!F$14*1000)</f>
        <v>0</v>
      </c>
      <c r="G250" s="278">
        <f>IF(G$90=0,0,G$90/NFM!G$14*1000)</f>
        <v>0</v>
      </c>
      <c r="H250" s="278">
        <f>IF(H$90=0,0,H$90/NFM!H$14*1000)</f>
        <v>0</v>
      </c>
      <c r="I250" s="278">
        <f>IF(I$90=0,0,I$90/NFM!I$14*1000)</f>
        <v>0</v>
      </c>
      <c r="J250" s="278">
        <f>IF(J$90=0,0,J$90/NFM!J$14*1000)</f>
        <v>0</v>
      </c>
      <c r="K250" s="278">
        <f>IF(K$90=0,0,K$90/NFM!K$14*1000)</f>
        <v>0</v>
      </c>
      <c r="L250" s="278">
        <f>IF(L$90=0,0,L$90/NFM!L$14*1000)</f>
        <v>0</v>
      </c>
      <c r="M250" s="278">
        <f>IF(M$90=0,0,M$90/NFM!M$14*1000)</f>
        <v>0</v>
      </c>
      <c r="N250" s="278">
        <f>IF(N$90=0,0,N$90/NFM!N$14*1000)</f>
        <v>0</v>
      </c>
      <c r="O250" s="278">
        <f>IF(O$90=0,0,O$90/NFM!O$14*1000)</f>
        <v>0</v>
      </c>
      <c r="P250" s="278">
        <f>IF(P$90=0,0,P$90/NFM!P$14*1000)</f>
        <v>0</v>
      </c>
      <c r="Q250" s="278">
        <f>IF(Q$90=0,0,Q$90/NFM!Q$14*1000)</f>
        <v>0</v>
      </c>
      <c r="R250" s="278">
        <f>IF(R$90=0,0,R$90/NFM!R$14*1000)</f>
        <v>0</v>
      </c>
      <c r="S250" s="278">
        <f>IF(S$90=0,0,S$90/NFM!S$14*1000)</f>
        <v>0</v>
      </c>
      <c r="T250" s="278">
        <f>IF(T$90=0,0,T$90/NFM!T$14*1000)</f>
        <v>0</v>
      </c>
      <c r="U250" s="278">
        <f>IF(U$90=0,0,U$90/NFM!U$14*1000)</f>
        <v>0</v>
      </c>
      <c r="V250" s="278">
        <f>IF(V$90=0,0,V$90/NFM!V$14*1000)</f>
        <v>0</v>
      </c>
      <c r="W250" s="278">
        <f>IF(W$90=0,0,W$90/NFM!W$14*1000)</f>
        <v>0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0</v>
      </c>
      <c r="C251" s="279">
        <f>IF(C$97=0,0,C$97/NFM!C$14*1000)</f>
        <v>0</v>
      </c>
      <c r="D251" s="279">
        <f>IF(D$97=0,0,D$97/NFM!D$14*1000)</f>
        <v>0</v>
      </c>
      <c r="E251" s="279">
        <f>IF(E$97=0,0,E$97/NFM!E$14*1000)</f>
        <v>0</v>
      </c>
      <c r="F251" s="279">
        <f>IF(F$97=0,0,F$97/NFM!F$14*1000)</f>
        <v>0</v>
      </c>
      <c r="G251" s="279">
        <f>IF(G$97=0,0,G$97/NFM!G$14*1000)</f>
        <v>0</v>
      </c>
      <c r="H251" s="279">
        <f>IF(H$97=0,0,H$97/NFM!H$14*1000)</f>
        <v>0</v>
      </c>
      <c r="I251" s="279">
        <f>IF(I$97=0,0,I$97/NFM!I$14*1000)</f>
        <v>0</v>
      </c>
      <c r="J251" s="279">
        <f>IF(J$97=0,0,J$97/NFM!J$14*1000)</f>
        <v>0</v>
      </c>
      <c r="K251" s="279">
        <f>IF(K$97=0,0,K$97/NFM!K$14*1000)</f>
        <v>0</v>
      </c>
      <c r="L251" s="279">
        <f>IF(L$97=0,0,L$97/NFM!L$14*1000)</f>
        <v>0</v>
      </c>
      <c r="M251" s="279">
        <f>IF(M$97=0,0,M$97/NFM!M$14*1000)</f>
        <v>0</v>
      </c>
      <c r="N251" s="279">
        <f>IF(N$97=0,0,N$97/NFM!N$14*1000)</f>
        <v>0</v>
      </c>
      <c r="O251" s="279">
        <f>IF(O$97=0,0,O$97/NFM!O$14*1000)</f>
        <v>0</v>
      </c>
      <c r="P251" s="279">
        <f>IF(P$97=0,0,P$97/NFM!P$14*1000)</f>
        <v>0</v>
      </c>
      <c r="Q251" s="279">
        <f>IF(Q$97=0,0,Q$97/NFM!Q$14*1000)</f>
        <v>0</v>
      </c>
      <c r="R251" s="279">
        <f>IF(R$97=0,0,R$97/NFM!R$14*1000)</f>
        <v>0</v>
      </c>
      <c r="S251" s="279">
        <f>IF(S$97=0,0,S$97/NFM!S$14*1000)</f>
        <v>0</v>
      </c>
      <c r="T251" s="279">
        <f>IF(T$97=0,0,T$97/NFM!T$14*1000)</f>
        <v>0</v>
      </c>
      <c r="U251" s="279">
        <f>IF(U$97=0,0,U$97/NFM!U$14*1000)</f>
        <v>0</v>
      </c>
      <c r="V251" s="279">
        <f>IF(V$97=0,0,V$97/NFM!V$14*1000)</f>
        <v>0</v>
      </c>
      <c r="W251" s="279">
        <f>IF(W$97=0,0,W$97/NFM!W$14*1000)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0</v>
      </c>
      <c r="C253" s="274">
        <f t="shared" si="60"/>
        <v>0</v>
      </c>
      <c r="D253" s="274">
        <f t="shared" si="60"/>
        <v>0</v>
      </c>
      <c r="E253" s="274">
        <f t="shared" si="60"/>
        <v>0</v>
      </c>
      <c r="F253" s="274">
        <f t="shared" si="60"/>
        <v>0</v>
      </c>
      <c r="G253" s="274">
        <f t="shared" si="60"/>
        <v>0</v>
      </c>
      <c r="H253" s="274">
        <f t="shared" si="60"/>
        <v>0</v>
      </c>
      <c r="I253" s="274">
        <f t="shared" si="60"/>
        <v>0</v>
      </c>
      <c r="J253" s="274">
        <f t="shared" si="60"/>
        <v>0</v>
      </c>
      <c r="K253" s="274">
        <f t="shared" si="60"/>
        <v>0</v>
      </c>
      <c r="L253" s="274">
        <f t="shared" si="60"/>
        <v>0</v>
      </c>
      <c r="M253" s="274">
        <f t="shared" si="60"/>
        <v>0</v>
      </c>
      <c r="N253" s="274">
        <f t="shared" si="60"/>
        <v>0</v>
      </c>
      <c r="O253" s="274">
        <f t="shared" si="60"/>
        <v>0</v>
      </c>
      <c r="P253" s="274">
        <f t="shared" si="60"/>
        <v>0</v>
      </c>
      <c r="Q253" s="274">
        <f t="shared" si="60"/>
        <v>0</v>
      </c>
      <c r="R253" s="274">
        <f t="shared" si="60"/>
        <v>0</v>
      </c>
      <c r="S253" s="274">
        <f t="shared" si="60"/>
        <v>0</v>
      </c>
      <c r="T253" s="274">
        <f t="shared" si="60"/>
        <v>0</v>
      </c>
      <c r="U253" s="274">
        <f t="shared" si="60"/>
        <v>0</v>
      </c>
      <c r="V253" s="274">
        <f t="shared" si="60"/>
        <v>0</v>
      </c>
      <c r="W253" s="274">
        <f t="shared" si="60"/>
        <v>0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</v>
      </c>
      <c r="C254" s="275">
        <f>IF(C$116=0,0,C$116/NFM!C$15*1000)</f>
        <v>0</v>
      </c>
      <c r="D254" s="275">
        <f>IF(D$116=0,0,D$116/NFM!D$15*1000)</f>
        <v>0</v>
      </c>
      <c r="E254" s="275">
        <f>IF(E$116=0,0,E$116/NFM!E$15*1000)</f>
        <v>0</v>
      </c>
      <c r="F254" s="275">
        <f>IF(F$116=0,0,F$116/NFM!F$15*1000)</f>
        <v>0</v>
      </c>
      <c r="G254" s="275">
        <f>IF(G$116=0,0,G$116/NFM!G$15*1000)</f>
        <v>0</v>
      </c>
      <c r="H254" s="275">
        <f>IF(H$116=0,0,H$116/NFM!H$15*1000)</f>
        <v>0</v>
      </c>
      <c r="I254" s="275">
        <f>IF(I$116=0,0,I$116/NFM!I$15*1000)</f>
        <v>0</v>
      </c>
      <c r="J254" s="275">
        <f>IF(J$116=0,0,J$116/NFM!J$15*1000)</f>
        <v>0</v>
      </c>
      <c r="K254" s="275">
        <f>IF(K$116=0,0,K$116/NFM!K$15*1000)</f>
        <v>0</v>
      </c>
      <c r="L254" s="275">
        <f>IF(L$116=0,0,L$116/NFM!L$15*1000)</f>
        <v>0</v>
      </c>
      <c r="M254" s="275">
        <f>IF(M$116=0,0,M$116/NFM!M$15*1000)</f>
        <v>0</v>
      </c>
      <c r="N254" s="275">
        <f>IF(N$116=0,0,N$116/NFM!N$15*1000)</f>
        <v>0</v>
      </c>
      <c r="O254" s="275">
        <f>IF(O$116=0,0,O$116/NFM!O$15*1000)</f>
        <v>0</v>
      </c>
      <c r="P254" s="275">
        <f>IF(P$116=0,0,P$116/NFM!P$15*1000)</f>
        <v>0</v>
      </c>
      <c r="Q254" s="275">
        <f>IF(Q$116=0,0,Q$116/NFM!Q$15*1000)</f>
        <v>0</v>
      </c>
      <c r="R254" s="275">
        <f>IF(R$116=0,0,R$116/NFM!R$15*1000)</f>
        <v>0</v>
      </c>
      <c r="S254" s="275">
        <f>IF(S$116=0,0,S$116/NFM!S$15*1000)</f>
        <v>0</v>
      </c>
      <c r="T254" s="275">
        <f>IF(T$116=0,0,T$116/NFM!T$15*1000)</f>
        <v>0</v>
      </c>
      <c r="U254" s="275">
        <f>IF(U$116=0,0,U$116/NFM!U$15*1000)</f>
        <v>0</v>
      </c>
      <c r="V254" s="275">
        <f>IF(V$116=0,0,V$116/NFM!V$15*1000)</f>
        <v>0</v>
      </c>
      <c r="W254" s="275">
        <f>IF(W$116=0,0,W$116/NFM!W$15*1000)</f>
        <v>0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</v>
      </c>
      <c r="C255" s="276">
        <f>IF(C$117=0,0,C$117/NFM!C$15*1000)</f>
        <v>0</v>
      </c>
      <c r="D255" s="276">
        <f>IF(D$117=0,0,D$117/NFM!D$15*1000)</f>
        <v>0</v>
      </c>
      <c r="E255" s="276">
        <f>IF(E$117=0,0,E$117/NFM!E$15*1000)</f>
        <v>0</v>
      </c>
      <c r="F255" s="276">
        <f>IF(F$117=0,0,F$117/NFM!F$15*1000)</f>
        <v>0</v>
      </c>
      <c r="G255" s="276">
        <f>IF(G$117=0,0,G$117/NFM!G$15*1000)</f>
        <v>0</v>
      </c>
      <c r="H255" s="276">
        <f>IF(H$117=0,0,H$117/NFM!H$15*1000)</f>
        <v>0</v>
      </c>
      <c r="I255" s="276">
        <f>IF(I$117=0,0,I$117/NFM!I$15*1000)</f>
        <v>0</v>
      </c>
      <c r="J255" s="276">
        <f>IF(J$117=0,0,J$117/NFM!J$15*1000)</f>
        <v>0</v>
      </c>
      <c r="K255" s="276">
        <f>IF(K$117=0,0,K$117/NFM!K$15*1000)</f>
        <v>0</v>
      </c>
      <c r="L255" s="276">
        <f>IF(L$117=0,0,L$117/NFM!L$15*1000)</f>
        <v>0</v>
      </c>
      <c r="M255" s="276">
        <f>IF(M$117=0,0,M$117/NFM!M$15*1000)</f>
        <v>0</v>
      </c>
      <c r="N255" s="276">
        <f>IF(N$117=0,0,N$117/NFM!N$15*1000)</f>
        <v>0</v>
      </c>
      <c r="O255" s="276">
        <f>IF(O$117=0,0,O$117/NFM!O$15*1000)</f>
        <v>0</v>
      </c>
      <c r="P255" s="276">
        <f>IF(P$117=0,0,P$117/NFM!P$15*1000)</f>
        <v>0</v>
      </c>
      <c r="Q255" s="276">
        <f>IF(Q$117=0,0,Q$117/NFM!Q$15*1000)</f>
        <v>0</v>
      </c>
      <c r="R255" s="276">
        <f>IF(R$117=0,0,R$117/NFM!R$15*1000)</f>
        <v>0</v>
      </c>
      <c r="S255" s="276">
        <f>IF(S$117=0,0,S$117/NFM!S$15*1000)</f>
        <v>0</v>
      </c>
      <c r="T255" s="276">
        <f>IF(T$117=0,0,T$117/NFM!T$15*1000)</f>
        <v>0</v>
      </c>
      <c r="U255" s="276">
        <f>IF(U$117=0,0,U$117/NFM!U$15*1000)</f>
        <v>0</v>
      </c>
      <c r="V255" s="276">
        <f>IF(V$117=0,0,V$117/NFM!V$15*1000)</f>
        <v>0</v>
      </c>
      <c r="W255" s="276">
        <f>IF(W$117=0,0,W$117/NFM!W$15*1000)</f>
        <v>0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0</v>
      </c>
      <c r="C256" s="276">
        <f>IF(C$118=0,0,C$118/NFM!C$15*1000)</f>
        <v>0</v>
      </c>
      <c r="D256" s="276">
        <f>IF(D$118=0,0,D$118/NFM!D$15*1000)</f>
        <v>0</v>
      </c>
      <c r="E256" s="276">
        <f>IF(E$118=0,0,E$118/NFM!E$15*1000)</f>
        <v>0</v>
      </c>
      <c r="F256" s="276">
        <f>IF(F$118=0,0,F$118/NFM!F$15*1000)</f>
        <v>0</v>
      </c>
      <c r="G256" s="276">
        <f>IF(G$118=0,0,G$118/NFM!G$15*1000)</f>
        <v>0</v>
      </c>
      <c r="H256" s="276">
        <f>IF(H$118=0,0,H$118/NFM!H$15*1000)</f>
        <v>0</v>
      </c>
      <c r="I256" s="276">
        <f>IF(I$118=0,0,I$118/NFM!I$15*1000)</f>
        <v>0</v>
      </c>
      <c r="J256" s="276">
        <f>IF(J$118=0,0,J$118/NFM!J$15*1000)</f>
        <v>0</v>
      </c>
      <c r="K256" s="276">
        <f>IF(K$118=0,0,K$118/NFM!K$15*1000)</f>
        <v>0</v>
      </c>
      <c r="L256" s="276">
        <f>IF(L$118=0,0,L$118/NFM!L$15*1000)</f>
        <v>0</v>
      </c>
      <c r="M256" s="276">
        <f>IF(M$118=0,0,M$118/NFM!M$15*1000)</f>
        <v>0</v>
      </c>
      <c r="N256" s="276">
        <f>IF(N$118=0,0,N$118/NFM!N$15*1000)</f>
        <v>0</v>
      </c>
      <c r="O256" s="276">
        <f>IF(O$118=0,0,O$118/NFM!O$15*1000)</f>
        <v>0</v>
      </c>
      <c r="P256" s="276">
        <f>IF(P$118=0,0,P$118/NFM!P$15*1000)</f>
        <v>0</v>
      </c>
      <c r="Q256" s="276">
        <f>IF(Q$118=0,0,Q$118/NFM!Q$15*1000)</f>
        <v>0</v>
      </c>
      <c r="R256" s="276">
        <f>IF(R$118=0,0,R$118/NFM!R$15*1000)</f>
        <v>0</v>
      </c>
      <c r="S256" s="276">
        <f>IF(S$118=0,0,S$118/NFM!S$15*1000)</f>
        <v>0</v>
      </c>
      <c r="T256" s="276">
        <f>IF(T$118=0,0,T$118/NFM!T$15*1000)</f>
        <v>0</v>
      </c>
      <c r="U256" s="276">
        <f>IF(U$118=0,0,U$118/NFM!U$15*1000)</f>
        <v>0</v>
      </c>
      <c r="V256" s="276">
        <f>IF(V$118=0,0,V$118/NFM!V$15*1000)</f>
        <v>0</v>
      </c>
      <c r="W256" s="276">
        <f>IF(W$118=0,0,W$118/NFM!W$15*1000)</f>
        <v>0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</v>
      </c>
      <c r="C257" s="276">
        <f>IF(C$119=0,0,C$119/NFM!C$15*1000)</f>
        <v>0</v>
      </c>
      <c r="D257" s="276">
        <f>IF(D$119=0,0,D$119/NFM!D$15*1000)</f>
        <v>0</v>
      </c>
      <c r="E257" s="276">
        <f>IF(E$119=0,0,E$119/NFM!E$15*1000)</f>
        <v>0</v>
      </c>
      <c r="F257" s="276">
        <f>IF(F$119=0,0,F$119/NFM!F$15*1000)</f>
        <v>0</v>
      </c>
      <c r="G257" s="276">
        <f>IF(G$119=0,0,G$119/NFM!G$15*1000)</f>
        <v>0</v>
      </c>
      <c r="H257" s="276">
        <f>IF(H$119=0,0,H$119/NFM!H$15*1000)</f>
        <v>0</v>
      </c>
      <c r="I257" s="276">
        <f>IF(I$119=0,0,I$119/NFM!I$15*1000)</f>
        <v>0</v>
      </c>
      <c r="J257" s="276">
        <f>IF(J$119=0,0,J$119/NFM!J$15*1000)</f>
        <v>0</v>
      </c>
      <c r="K257" s="276">
        <f>IF(K$119=0,0,K$119/NFM!K$15*1000)</f>
        <v>0</v>
      </c>
      <c r="L257" s="276">
        <f>IF(L$119=0,0,L$119/NFM!L$15*1000)</f>
        <v>0</v>
      </c>
      <c r="M257" s="276">
        <f>IF(M$119=0,0,M$119/NFM!M$15*1000)</f>
        <v>0</v>
      </c>
      <c r="N257" s="276">
        <f>IF(N$119=0,0,N$119/NFM!N$15*1000)</f>
        <v>0</v>
      </c>
      <c r="O257" s="276">
        <f>IF(O$119=0,0,O$119/NFM!O$15*1000)</f>
        <v>0</v>
      </c>
      <c r="P257" s="276">
        <f>IF(P$119=0,0,P$119/NFM!P$15*1000)</f>
        <v>0</v>
      </c>
      <c r="Q257" s="276">
        <f>IF(Q$119=0,0,Q$119/NFM!Q$15*1000)</f>
        <v>0</v>
      </c>
      <c r="R257" s="276">
        <f>IF(R$119=0,0,R$119/NFM!R$15*1000)</f>
        <v>0</v>
      </c>
      <c r="S257" s="276">
        <f>IF(S$119=0,0,S$119/NFM!S$15*1000)</f>
        <v>0</v>
      </c>
      <c r="T257" s="276">
        <f>IF(T$119=0,0,T$119/NFM!T$15*1000)</f>
        <v>0</v>
      </c>
      <c r="U257" s="276">
        <f>IF(U$119=0,0,U$119/NFM!U$15*1000)</f>
        <v>0</v>
      </c>
      <c r="V257" s="276">
        <f>IF(V$119=0,0,V$119/NFM!V$15*1000)</f>
        <v>0</v>
      </c>
      <c r="W257" s="276">
        <f>IF(W$119=0,0,W$119/NFM!W$15*1000)</f>
        <v>0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0</v>
      </c>
      <c r="C258" s="277">
        <f>IF(C$120=0,0,C$120/NFM!C$15*1000)</f>
        <v>0</v>
      </c>
      <c r="D258" s="277">
        <f>IF(D$120=0,0,D$120/NFM!D$15*1000)</f>
        <v>0</v>
      </c>
      <c r="E258" s="277">
        <f>IF(E$120=0,0,E$120/NFM!E$15*1000)</f>
        <v>0</v>
      </c>
      <c r="F258" s="277">
        <f>IF(F$120=0,0,F$120/NFM!F$15*1000)</f>
        <v>0</v>
      </c>
      <c r="G258" s="277">
        <f>IF(G$120=0,0,G$120/NFM!G$15*1000)</f>
        <v>0</v>
      </c>
      <c r="H258" s="277">
        <f>IF(H$120=0,0,H$120/NFM!H$15*1000)</f>
        <v>0</v>
      </c>
      <c r="I258" s="277">
        <f>IF(I$120=0,0,I$120/NFM!I$15*1000)</f>
        <v>0</v>
      </c>
      <c r="J258" s="277">
        <f>IF(J$120=0,0,J$120/NFM!J$15*1000)</f>
        <v>0</v>
      </c>
      <c r="K258" s="277">
        <f>IF(K$120=0,0,K$120/NFM!K$15*1000)</f>
        <v>0</v>
      </c>
      <c r="L258" s="277">
        <f>IF(L$120=0,0,L$120/NFM!L$15*1000)</f>
        <v>0</v>
      </c>
      <c r="M258" s="277">
        <f>IF(M$120=0,0,M$120/NFM!M$15*1000)</f>
        <v>0</v>
      </c>
      <c r="N258" s="277">
        <f>IF(N$120=0,0,N$120/NFM!N$15*1000)</f>
        <v>0</v>
      </c>
      <c r="O258" s="277">
        <f>IF(O$120=0,0,O$120/NFM!O$15*1000)</f>
        <v>0</v>
      </c>
      <c r="P258" s="277">
        <f>IF(P$120=0,0,P$120/NFM!P$15*1000)</f>
        <v>0</v>
      </c>
      <c r="Q258" s="277">
        <f>IF(Q$120=0,0,Q$120/NFM!Q$15*1000)</f>
        <v>0</v>
      </c>
      <c r="R258" s="277">
        <f>IF(R$120=0,0,R$120/NFM!R$15*1000)</f>
        <v>0</v>
      </c>
      <c r="S258" s="277">
        <f>IF(S$120=0,0,S$120/NFM!S$15*1000)</f>
        <v>0</v>
      </c>
      <c r="T258" s="277">
        <f>IF(T$120=0,0,T$120/NFM!T$15*1000)</f>
        <v>0</v>
      </c>
      <c r="U258" s="277">
        <f>IF(U$120=0,0,U$120/NFM!U$15*1000)</f>
        <v>0</v>
      </c>
      <c r="V258" s="277">
        <f>IF(V$120=0,0,V$120/NFM!V$15*1000)</f>
        <v>0</v>
      </c>
      <c r="W258" s="277">
        <f>IF(W$120=0,0,W$120/NFM!W$15*1000)</f>
        <v>0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0</v>
      </c>
      <c r="C259" s="278">
        <f>IF(C$126=0,0,C$126/NFM!C$15*1000)</f>
        <v>0</v>
      </c>
      <c r="D259" s="278">
        <f>IF(D$126=0,0,D$126/NFM!D$15*1000)</f>
        <v>0</v>
      </c>
      <c r="E259" s="278">
        <f>IF(E$126=0,0,E$126/NFM!E$15*1000)</f>
        <v>0</v>
      </c>
      <c r="F259" s="278">
        <f>IF(F$126=0,0,F$126/NFM!F$15*1000)</f>
        <v>0</v>
      </c>
      <c r="G259" s="278">
        <f>IF(G$126=0,0,G$126/NFM!G$15*1000)</f>
        <v>0</v>
      </c>
      <c r="H259" s="278">
        <f>IF(H$126=0,0,H$126/NFM!H$15*1000)</f>
        <v>0</v>
      </c>
      <c r="I259" s="278">
        <f>IF(I$126=0,0,I$126/NFM!I$15*1000)</f>
        <v>0</v>
      </c>
      <c r="J259" s="278">
        <f>IF(J$126=0,0,J$126/NFM!J$15*1000)</f>
        <v>0</v>
      </c>
      <c r="K259" s="278">
        <f>IF(K$126=0,0,K$126/NFM!K$15*1000)</f>
        <v>0</v>
      </c>
      <c r="L259" s="278">
        <f>IF(L$126=0,0,L$126/NFM!L$15*1000)</f>
        <v>0</v>
      </c>
      <c r="M259" s="278">
        <f>IF(M$126=0,0,M$126/NFM!M$15*1000)</f>
        <v>0</v>
      </c>
      <c r="N259" s="278">
        <f>IF(N$126=0,0,N$126/NFM!N$15*1000)</f>
        <v>0</v>
      </c>
      <c r="O259" s="278">
        <f>IF(O$126=0,0,O$126/NFM!O$15*1000)</f>
        <v>0</v>
      </c>
      <c r="P259" s="278">
        <f>IF(P$126=0,0,P$126/NFM!P$15*1000)</f>
        <v>0</v>
      </c>
      <c r="Q259" s="278">
        <f>IF(Q$126=0,0,Q$126/NFM!Q$15*1000)</f>
        <v>0</v>
      </c>
      <c r="R259" s="278">
        <f>IF(R$126=0,0,R$126/NFM!R$15*1000)</f>
        <v>0</v>
      </c>
      <c r="S259" s="278">
        <f>IF(S$126=0,0,S$126/NFM!S$15*1000)</f>
        <v>0</v>
      </c>
      <c r="T259" s="278">
        <f>IF(T$126=0,0,T$126/NFM!T$15*1000)</f>
        <v>0</v>
      </c>
      <c r="U259" s="278">
        <f>IF(U$126=0,0,U$126/NFM!U$15*1000)</f>
        <v>0</v>
      </c>
      <c r="V259" s="278">
        <f>IF(V$126=0,0,V$126/NFM!V$15*1000)</f>
        <v>0</v>
      </c>
      <c r="W259" s="278">
        <f>IF(W$126=0,0,W$126/NFM!W$15*1000)</f>
        <v>0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0</v>
      </c>
      <c r="C260" s="278">
        <f>IF(C$134=0,0,C$134/NFM!C$15*1000)</f>
        <v>0</v>
      </c>
      <c r="D260" s="278">
        <f>IF(D$134=0,0,D$134/NFM!D$15*1000)</f>
        <v>0</v>
      </c>
      <c r="E260" s="278">
        <f>IF(E$134=0,0,E$134/NFM!E$15*1000)</f>
        <v>0</v>
      </c>
      <c r="F260" s="278">
        <f>IF(F$134=0,0,F$134/NFM!F$15*1000)</f>
        <v>0</v>
      </c>
      <c r="G260" s="278">
        <f>IF(G$134=0,0,G$134/NFM!G$15*1000)</f>
        <v>0</v>
      </c>
      <c r="H260" s="278">
        <f>IF(H$134=0,0,H$134/NFM!H$15*1000)</f>
        <v>0</v>
      </c>
      <c r="I260" s="278">
        <f>IF(I$134=0,0,I$134/NFM!I$15*1000)</f>
        <v>0</v>
      </c>
      <c r="J260" s="278">
        <f>IF(J$134=0,0,J$134/NFM!J$15*1000)</f>
        <v>0</v>
      </c>
      <c r="K260" s="278">
        <f>IF(K$134=0,0,K$134/NFM!K$15*1000)</f>
        <v>0</v>
      </c>
      <c r="L260" s="278">
        <f>IF(L$134=0,0,L$134/NFM!L$15*1000)</f>
        <v>0</v>
      </c>
      <c r="M260" s="278">
        <f>IF(M$134=0,0,M$134/NFM!M$15*1000)</f>
        <v>0</v>
      </c>
      <c r="N260" s="278">
        <f>IF(N$134=0,0,N$134/NFM!N$15*1000)</f>
        <v>0</v>
      </c>
      <c r="O260" s="278">
        <f>IF(O$134=0,0,O$134/NFM!O$15*1000)</f>
        <v>0</v>
      </c>
      <c r="P260" s="278">
        <f>IF(P$134=0,0,P$134/NFM!P$15*1000)</f>
        <v>0</v>
      </c>
      <c r="Q260" s="278">
        <f>IF(Q$134=0,0,Q$134/NFM!Q$15*1000)</f>
        <v>0</v>
      </c>
      <c r="R260" s="278">
        <f>IF(R$134=0,0,R$134/NFM!R$15*1000)</f>
        <v>0</v>
      </c>
      <c r="S260" s="278">
        <f>IF(S$134=0,0,S$134/NFM!S$15*1000)</f>
        <v>0</v>
      </c>
      <c r="T260" s="278">
        <f>IF(T$134=0,0,T$134/NFM!T$15*1000)</f>
        <v>0</v>
      </c>
      <c r="U260" s="278">
        <f>IF(U$134=0,0,U$134/NFM!U$15*1000)</f>
        <v>0</v>
      </c>
      <c r="V260" s="278">
        <f>IF(V$134=0,0,V$134/NFM!V$15*1000)</f>
        <v>0</v>
      </c>
      <c r="W260" s="278">
        <f>IF(W$134=0,0,W$134/NFM!W$15*1000)</f>
        <v>0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0</v>
      </c>
      <c r="C261" s="279">
        <f>IF(C$141=0,0,C$141/NFM!C$15*1000)</f>
        <v>0</v>
      </c>
      <c r="D261" s="279">
        <f>IF(D$141=0,0,D$141/NFM!D$15*1000)</f>
        <v>0</v>
      </c>
      <c r="E261" s="279">
        <f>IF(E$141=0,0,E$141/NFM!E$15*1000)</f>
        <v>0</v>
      </c>
      <c r="F261" s="279">
        <f>IF(F$141=0,0,F$141/NFM!F$15*1000)</f>
        <v>0</v>
      </c>
      <c r="G261" s="279">
        <f>IF(G$141=0,0,G$141/NFM!G$15*1000)</f>
        <v>0</v>
      </c>
      <c r="H261" s="279">
        <f>IF(H$141=0,0,H$141/NFM!H$15*1000)</f>
        <v>0</v>
      </c>
      <c r="I261" s="279">
        <f>IF(I$141=0,0,I$141/NFM!I$15*1000)</f>
        <v>0</v>
      </c>
      <c r="J261" s="279">
        <f>IF(J$141=0,0,J$141/NFM!J$15*1000)</f>
        <v>0</v>
      </c>
      <c r="K261" s="279">
        <f>IF(K$141=0,0,K$141/NFM!K$15*1000)</f>
        <v>0</v>
      </c>
      <c r="L261" s="279">
        <f>IF(L$141=0,0,L$141/NFM!L$15*1000)</f>
        <v>0</v>
      </c>
      <c r="M261" s="279">
        <f>IF(M$141=0,0,M$141/NFM!M$15*1000)</f>
        <v>0</v>
      </c>
      <c r="N261" s="279">
        <f>IF(N$141=0,0,N$141/NFM!N$15*1000)</f>
        <v>0</v>
      </c>
      <c r="O261" s="279">
        <f>IF(O$141=0,0,O$141/NFM!O$15*1000)</f>
        <v>0</v>
      </c>
      <c r="P261" s="279">
        <f>IF(P$141=0,0,P$141/NFM!P$15*1000)</f>
        <v>0</v>
      </c>
      <c r="Q261" s="279">
        <f>IF(Q$141=0,0,Q$141/NFM!Q$15*1000)</f>
        <v>0</v>
      </c>
      <c r="R261" s="279">
        <f>IF(R$141=0,0,R$141/NFM!R$15*1000)</f>
        <v>0</v>
      </c>
      <c r="S261" s="279">
        <f>IF(S$141=0,0,S$141/NFM!S$15*1000)</f>
        <v>0</v>
      </c>
      <c r="T261" s="279">
        <f>IF(T$141=0,0,T$141/NFM!T$15*1000)</f>
        <v>0</v>
      </c>
      <c r="U261" s="279">
        <f>IF(U$141=0,0,U$141/NFM!U$15*1000)</f>
        <v>0</v>
      </c>
      <c r="V261" s="279">
        <f>IF(V$141=0,0,V$141/NFM!V$15*1000)</f>
        <v>0</v>
      </c>
      <c r="W261" s="279">
        <f>IF(W$141=0,0,W$141/NFM!W$15*1000)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LV: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708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709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710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711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712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713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718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719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720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724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725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726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727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731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733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736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737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0</v>
      </c>
      <c r="C115" s="225">
        <v>0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5">
        <v>0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DA115" s="89" t="s">
        <v>749</v>
      </c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750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751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752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753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754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755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759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760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761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762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763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764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766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767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768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769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770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771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773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0</v>
      </c>
      <c r="C141" s="263">
        <f t="shared" si="2"/>
        <v>0</v>
      </c>
      <c r="D141" s="263">
        <f t="shared" si="2"/>
        <v>0</v>
      </c>
      <c r="E141" s="263">
        <f t="shared" si="2"/>
        <v>0</v>
      </c>
      <c r="F141" s="263">
        <f t="shared" si="2"/>
        <v>0</v>
      </c>
      <c r="G141" s="263">
        <f t="shared" si="2"/>
        <v>0</v>
      </c>
      <c r="H141" s="263">
        <f t="shared" si="2"/>
        <v>0</v>
      </c>
      <c r="I141" s="263">
        <f t="shared" si="2"/>
        <v>0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0</v>
      </c>
      <c r="Q141" s="263">
        <f t="shared" si="2"/>
        <v>0</v>
      </c>
      <c r="R141" s="263">
        <f t="shared" si="2"/>
        <v>0</v>
      </c>
      <c r="S141" s="263">
        <f t="shared" si="2"/>
        <v>0</v>
      </c>
      <c r="T141" s="263">
        <f t="shared" si="2"/>
        <v>0</v>
      </c>
      <c r="U141" s="263">
        <f t="shared" si="2"/>
        <v>0</v>
      </c>
      <c r="V141" s="263">
        <f t="shared" si="2"/>
        <v>0</v>
      </c>
      <c r="W141" s="263">
        <f t="shared" si="2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775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776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777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778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779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782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783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25">
      <c r="A157" s="61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</v>
      </c>
      <c r="C204" s="234">
        <f t="shared" si="41"/>
        <v>0</v>
      </c>
      <c r="D204" s="234">
        <f t="shared" si="41"/>
        <v>0</v>
      </c>
      <c r="E204" s="234">
        <f t="shared" si="41"/>
        <v>0</v>
      </c>
      <c r="F204" s="234">
        <f t="shared" si="41"/>
        <v>0</v>
      </c>
      <c r="G204" s="234">
        <f t="shared" si="41"/>
        <v>0</v>
      </c>
      <c r="H204" s="234">
        <f t="shared" si="41"/>
        <v>0</v>
      </c>
      <c r="I204" s="234">
        <f t="shared" si="41"/>
        <v>0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</v>
      </c>
      <c r="Q204" s="234">
        <f t="shared" si="41"/>
        <v>0</v>
      </c>
      <c r="R204" s="234">
        <f t="shared" si="41"/>
        <v>0</v>
      </c>
      <c r="S204" s="234">
        <f t="shared" si="41"/>
        <v>0</v>
      </c>
      <c r="T204" s="234">
        <f t="shared" si="41"/>
        <v>0</v>
      </c>
      <c r="U204" s="234">
        <f t="shared" si="41"/>
        <v>0</v>
      </c>
      <c r="V204" s="234">
        <f t="shared" si="41"/>
        <v>0</v>
      </c>
      <c r="W204" s="234">
        <f t="shared" si="41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0</v>
      </c>
      <c r="C205" s="301">
        <f t="shared" si="42"/>
        <v>0</v>
      </c>
      <c r="D205" s="301">
        <f t="shared" si="42"/>
        <v>0</v>
      </c>
      <c r="E205" s="301">
        <f t="shared" si="42"/>
        <v>0</v>
      </c>
      <c r="F205" s="301">
        <f t="shared" si="42"/>
        <v>0</v>
      </c>
      <c r="G205" s="301">
        <f t="shared" si="42"/>
        <v>0</v>
      </c>
      <c r="H205" s="301">
        <f t="shared" si="42"/>
        <v>0</v>
      </c>
      <c r="I205" s="301">
        <f t="shared" si="42"/>
        <v>0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0</v>
      </c>
      <c r="Q205" s="301">
        <f t="shared" si="42"/>
        <v>0</v>
      </c>
      <c r="R205" s="301">
        <f t="shared" si="42"/>
        <v>0</v>
      </c>
      <c r="S205" s="301">
        <f t="shared" si="42"/>
        <v>0</v>
      </c>
      <c r="T205" s="301">
        <f t="shared" si="42"/>
        <v>0</v>
      </c>
      <c r="U205" s="301">
        <f t="shared" si="42"/>
        <v>0</v>
      </c>
      <c r="V205" s="301">
        <f t="shared" si="42"/>
        <v>0</v>
      </c>
      <c r="W205" s="301">
        <f t="shared" si="42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0</v>
      </c>
      <c r="C206" s="235">
        <f t="shared" si="43"/>
        <v>0</v>
      </c>
      <c r="D206" s="235">
        <f t="shared" si="43"/>
        <v>0</v>
      </c>
      <c r="E206" s="235">
        <f t="shared" si="43"/>
        <v>0</v>
      </c>
      <c r="F206" s="235">
        <f t="shared" si="43"/>
        <v>0</v>
      </c>
      <c r="G206" s="235">
        <f t="shared" si="43"/>
        <v>0</v>
      </c>
      <c r="H206" s="235">
        <f t="shared" si="43"/>
        <v>0</v>
      </c>
      <c r="I206" s="235">
        <f t="shared" si="43"/>
        <v>0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0</v>
      </c>
      <c r="Q206" s="235">
        <f t="shared" si="43"/>
        <v>0</v>
      </c>
      <c r="R206" s="235">
        <f t="shared" si="43"/>
        <v>0</v>
      </c>
      <c r="S206" s="235">
        <f t="shared" si="43"/>
        <v>0</v>
      </c>
      <c r="T206" s="235">
        <f t="shared" si="43"/>
        <v>0</v>
      </c>
      <c r="U206" s="235">
        <f t="shared" si="43"/>
        <v>0</v>
      </c>
      <c r="V206" s="235">
        <f t="shared" si="43"/>
        <v>0</v>
      </c>
      <c r="W206" s="235">
        <f t="shared" si="43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0</v>
      </c>
      <c r="C207" s="235">
        <f t="shared" si="44"/>
        <v>0</v>
      </c>
      <c r="D207" s="235">
        <f t="shared" si="44"/>
        <v>0</v>
      </c>
      <c r="E207" s="235">
        <f t="shared" si="44"/>
        <v>0</v>
      </c>
      <c r="F207" s="235">
        <f t="shared" si="44"/>
        <v>0</v>
      </c>
      <c r="G207" s="235">
        <f t="shared" si="44"/>
        <v>0</v>
      </c>
      <c r="H207" s="235">
        <f t="shared" si="44"/>
        <v>0</v>
      </c>
      <c r="I207" s="235">
        <f t="shared" si="44"/>
        <v>0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0</v>
      </c>
      <c r="Q207" s="235">
        <f t="shared" si="44"/>
        <v>0</v>
      </c>
      <c r="R207" s="235">
        <f t="shared" si="44"/>
        <v>0</v>
      </c>
      <c r="S207" s="235">
        <f t="shared" si="44"/>
        <v>0</v>
      </c>
      <c r="T207" s="235">
        <f t="shared" si="44"/>
        <v>0</v>
      </c>
      <c r="U207" s="235">
        <f t="shared" si="44"/>
        <v>0</v>
      </c>
      <c r="V207" s="235">
        <f t="shared" si="44"/>
        <v>0</v>
      </c>
      <c r="W207" s="235">
        <f t="shared" si="44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0</v>
      </c>
      <c r="C208" s="235">
        <f t="shared" si="45"/>
        <v>0</v>
      </c>
      <c r="D208" s="235">
        <f t="shared" si="45"/>
        <v>0</v>
      </c>
      <c r="E208" s="235">
        <f t="shared" si="45"/>
        <v>0</v>
      </c>
      <c r="F208" s="235">
        <f t="shared" si="45"/>
        <v>0</v>
      </c>
      <c r="G208" s="235">
        <f t="shared" si="45"/>
        <v>0</v>
      </c>
      <c r="H208" s="235">
        <f t="shared" si="45"/>
        <v>0</v>
      </c>
      <c r="I208" s="235">
        <f t="shared" si="45"/>
        <v>0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0</v>
      </c>
      <c r="Q208" s="235">
        <f t="shared" si="45"/>
        <v>0</v>
      </c>
      <c r="R208" s="235">
        <f t="shared" si="45"/>
        <v>0</v>
      </c>
      <c r="S208" s="235">
        <f t="shared" si="45"/>
        <v>0</v>
      </c>
      <c r="T208" s="235">
        <f t="shared" si="45"/>
        <v>0</v>
      </c>
      <c r="U208" s="235">
        <f t="shared" si="45"/>
        <v>0</v>
      </c>
      <c r="V208" s="235">
        <f t="shared" si="45"/>
        <v>0</v>
      </c>
      <c r="W208" s="235">
        <f t="shared" si="45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0</v>
      </c>
      <c r="C209" s="302">
        <f t="shared" si="46"/>
        <v>0</v>
      </c>
      <c r="D209" s="302">
        <f t="shared" si="46"/>
        <v>0</v>
      </c>
      <c r="E209" s="302">
        <f t="shared" si="46"/>
        <v>0</v>
      </c>
      <c r="F209" s="302">
        <f t="shared" si="46"/>
        <v>0</v>
      </c>
      <c r="G209" s="302">
        <f t="shared" si="46"/>
        <v>0</v>
      </c>
      <c r="H209" s="302">
        <f t="shared" si="46"/>
        <v>0</v>
      </c>
      <c r="I209" s="302">
        <f t="shared" si="46"/>
        <v>0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0</v>
      </c>
      <c r="Q209" s="302">
        <f t="shared" si="46"/>
        <v>0</v>
      </c>
      <c r="R209" s="302">
        <f t="shared" si="46"/>
        <v>0</v>
      </c>
      <c r="S209" s="302">
        <f t="shared" si="46"/>
        <v>0</v>
      </c>
      <c r="T209" s="302">
        <f t="shared" si="46"/>
        <v>0</v>
      </c>
      <c r="U209" s="302">
        <f t="shared" si="46"/>
        <v>0</v>
      </c>
      <c r="V209" s="302">
        <f t="shared" si="46"/>
        <v>0</v>
      </c>
      <c r="W209" s="302">
        <f t="shared" si="46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</v>
      </c>
      <c r="C210" s="303">
        <f t="shared" si="47"/>
        <v>0</v>
      </c>
      <c r="D210" s="303">
        <f t="shared" si="47"/>
        <v>0</v>
      </c>
      <c r="E210" s="303">
        <f t="shared" si="47"/>
        <v>0</v>
      </c>
      <c r="F210" s="303">
        <f t="shared" si="47"/>
        <v>0</v>
      </c>
      <c r="G210" s="303">
        <f t="shared" si="47"/>
        <v>0</v>
      </c>
      <c r="H210" s="303">
        <f t="shared" si="47"/>
        <v>0</v>
      </c>
      <c r="I210" s="303">
        <f t="shared" si="47"/>
        <v>0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</v>
      </c>
      <c r="Q210" s="303">
        <f t="shared" si="47"/>
        <v>0</v>
      </c>
      <c r="R210" s="303">
        <f t="shared" si="47"/>
        <v>0</v>
      </c>
      <c r="S210" s="303">
        <f t="shared" si="47"/>
        <v>0</v>
      </c>
      <c r="T210" s="303">
        <f t="shared" si="47"/>
        <v>0</v>
      </c>
      <c r="U210" s="303">
        <f t="shared" si="47"/>
        <v>0</v>
      </c>
      <c r="V210" s="303">
        <f t="shared" si="47"/>
        <v>0</v>
      </c>
      <c r="W210" s="303">
        <f t="shared" si="47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</v>
      </c>
      <c r="C211" s="304">
        <f t="shared" si="48"/>
        <v>0</v>
      </c>
      <c r="D211" s="304">
        <f t="shared" si="48"/>
        <v>0</v>
      </c>
      <c r="E211" s="304">
        <f t="shared" si="48"/>
        <v>0</v>
      </c>
      <c r="F211" s="304">
        <f t="shared" si="48"/>
        <v>0</v>
      </c>
      <c r="G211" s="304">
        <f t="shared" si="48"/>
        <v>0</v>
      </c>
      <c r="H211" s="304">
        <f t="shared" si="48"/>
        <v>0</v>
      </c>
      <c r="I211" s="304">
        <f t="shared" si="48"/>
        <v>0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</v>
      </c>
      <c r="Q211" s="304">
        <f t="shared" si="48"/>
        <v>0</v>
      </c>
      <c r="R211" s="304">
        <f t="shared" si="48"/>
        <v>0</v>
      </c>
      <c r="S211" s="304">
        <f t="shared" si="48"/>
        <v>0</v>
      </c>
      <c r="T211" s="304">
        <f t="shared" si="48"/>
        <v>0</v>
      </c>
      <c r="U211" s="304">
        <f t="shared" si="48"/>
        <v>0</v>
      </c>
      <c r="V211" s="304">
        <f t="shared" si="48"/>
        <v>0</v>
      </c>
      <c r="W211" s="304">
        <f t="shared" si="48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</v>
      </c>
      <c r="C212" s="304">
        <f t="shared" si="49"/>
        <v>0</v>
      </c>
      <c r="D212" s="304">
        <f t="shared" si="49"/>
        <v>0</v>
      </c>
      <c r="E212" s="304">
        <f t="shared" si="49"/>
        <v>0</v>
      </c>
      <c r="F212" s="304">
        <f t="shared" si="49"/>
        <v>0</v>
      </c>
      <c r="G212" s="304">
        <f t="shared" si="49"/>
        <v>0</v>
      </c>
      <c r="H212" s="304">
        <f t="shared" si="49"/>
        <v>0</v>
      </c>
      <c r="I212" s="304">
        <f t="shared" si="49"/>
        <v>0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</v>
      </c>
      <c r="Q212" s="304">
        <f t="shared" si="49"/>
        <v>0</v>
      </c>
      <c r="R212" s="304">
        <f t="shared" si="49"/>
        <v>0</v>
      </c>
      <c r="S212" s="304">
        <f t="shared" si="49"/>
        <v>0</v>
      </c>
      <c r="T212" s="304">
        <f t="shared" si="49"/>
        <v>0</v>
      </c>
      <c r="U212" s="304">
        <f t="shared" si="49"/>
        <v>0</v>
      </c>
      <c r="V212" s="304">
        <f t="shared" si="49"/>
        <v>0</v>
      </c>
      <c r="W212" s="304">
        <f t="shared" si="49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</v>
      </c>
      <c r="C213" s="303">
        <f t="shared" si="50"/>
        <v>0</v>
      </c>
      <c r="D213" s="303">
        <f t="shared" si="50"/>
        <v>0</v>
      </c>
      <c r="E213" s="303">
        <f t="shared" si="50"/>
        <v>0</v>
      </c>
      <c r="F213" s="303">
        <f t="shared" si="50"/>
        <v>0</v>
      </c>
      <c r="G213" s="303">
        <f t="shared" si="50"/>
        <v>0</v>
      </c>
      <c r="H213" s="303">
        <f t="shared" si="50"/>
        <v>0</v>
      </c>
      <c r="I213" s="303">
        <f t="shared" si="50"/>
        <v>0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</v>
      </c>
      <c r="Q213" s="303">
        <f t="shared" si="50"/>
        <v>0</v>
      </c>
      <c r="R213" s="303">
        <f t="shared" si="50"/>
        <v>0</v>
      </c>
      <c r="S213" s="303">
        <f t="shared" si="50"/>
        <v>0</v>
      </c>
      <c r="T213" s="303">
        <f t="shared" si="50"/>
        <v>0</v>
      </c>
      <c r="U213" s="303">
        <f t="shared" si="50"/>
        <v>0</v>
      </c>
      <c r="V213" s="303">
        <f t="shared" si="50"/>
        <v>0</v>
      </c>
      <c r="W213" s="303">
        <f t="shared" si="50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</v>
      </c>
      <c r="C214" s="304">
        <f t="shared" si="51"/>
        <v>0</v>
      </c>
      <c r="D214" s="304">
        <f t="shared" si="51"/>
        <v>0</v>
      </c>
      <c r="E214" s="304">
        <f t="shared" si="51"/>
        <v>0</v>
      </c>
      <c r="F214" s="304">
        <f t="shared" si="51"/>
        <v>0</v>
      </c>
      <c r="G214" s="304">
        <f t="shared" si="51"/>
        <v>0</v>
      </c>
      <c r="H214" s="304">
        <f t="shared" si="51"/>
        <v>0</v>
      </c>
      <c r="I214" s="304">
        <f t="shared" si="51"/>
        <v>0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</v>
      </c>
      <c r="Q214" s="304">
        <f t="shared" si="51"/>
        <v>0</v>
      </c>
      <c r="R214" s="304">
        <f t="shared" si="51"/>
        <v>0</v>
      </c>
      <c r="S214" s="304">
        <f t="shared" si="51"/>
        <v>0</v>
      </c>
      <c r="T214" s="304">
        <f t="shared" si="51"/>
        <v>0</v>
      </c>
      <c r="U214" s="304">
        <f t="shared" si="51"/>
        <v>0</v>
      </c>
      <c r="V214" s="304">
        <f t="shared" si="51"/>
        <v>0</v>
      </c>
      <c r="W214" s="304">
        <f t="shared" si="51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</v>
      </c>
      <c r="C215" s="304">
        <f t="shared" si="52"/>
        <v>0</v>
      </c>
      <c r="D215" s="304">
        <f t="shared" si="52"/>
        <v>0</v>
      </c>
      <c r="E215" s="304">
        <f t="shared" si="52"/>
        <v>0</v>
      </c>
      <c r="F215" s="304">
        <f t="shared" si="52"/>
        <v>0</v>
      </c>
      <c r="G215" s="304">
        <f t="shared" si="52"/>
        <v>0</v>
      </c>
      <c r="H215" s="304">
        <f t="shared" si="52"/>
        <v>0</v>
      </c>
      <c r="I215" s="304">
        <f t="shared" si="52"/>
        <v>0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</v>
      </c>
      <c r="Q215" s="304">
        <f t="shared" si="52"/>
        <v>0</v>
      </c>
      <c r="R215" s="304">
        <f t="shared" si="52"/>
        <v>0</v>
      </c>
      <c r="S215" s="304">
        <f t="shared" si="52"/>
        <v>0</v>
      </c>
      <c r="T215" s="304">
        <f t="shared" si="52"/>
        <v>0</v>
      </c>
      <c r="U215" s="304">
        <f t="shared" si="52"/>
        <v>0</v>
      </c>
      <c r="V215" s="304">
        <f t="shared" si="52"/>
        <v>0</v>
      </c>
      <c r="W215" s="304">
        <f t="shared" si="52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</v>
      </c>
      <c r="C216" s="303">
        <f t="shared" si="53"/>
        <v>0</v>
      </c>
      <c r="D216" s="303">
        <f t="shared" si="53"/>
        <v>0</v>
      </c>
      <c r="E216" s="303">
        <f t="shared" si="53"/>
        <v>0</v>
      </c>
      <c r="F216" s="303">
        <f t="shared" si="53"/>
        <v>0</v>
      </c>
      <c r="G216" s="303">
        <f t="shared" si="53"/>
        <v>0</v>
      </c>
      <c r="H216" s="303">
        <f t="shared" si="53"/>
        <v>0</v>
      </c>
      <c r="I216" s="303">
        <f t="shared" si="53"/>
        <v>0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</v>
      </c>
      <c r="Q216" s="303">
        <f t="shared" si="53"/>
        <v>0</v>
      </c>
      <c r="R216" s="303">
        <f t="shared" si="53"/>
        <v>0</v>
      </c>
      <c r="S216" s="303">
        <f t="shared" si="53"/>
        <v>0</v>
      </c>
      <c r="T216" s="303">
        <f t="shared" si="53"/>
        <v>0</v>
      </c>
      <c r="U216" s="303">
        <f t="shared" si="53"/>
        <v>0</v>
      </c>
      <c r="V216" s="303">
        <f t="shared" si="53"/>
        <v>0</v>
      </c>
      <c r="W216" s="303">
        <f t="shared" si="53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0</v>
      </c>
      <c r="C217" s="304">
        <f t="shared" si="54"/>
        <v>0</v>
      </c>
      <c r="D217" s="304">
        <f t="shared" si="54"/>
        <v>0</v>
      </c>
      <c r="E217" s="304">
        <f t="shared" si="54"/>
        <v>0</v>
      </c>
      <c r="F217" s="304">
        <f t="shared" si="54"/>
        <v>0</v>
      </c>
      <c r="G217" s="304">
        <f t="shared" si="54"/>
        <v>0</v>
      </c>
      <c r="H217" s="304">
        <f t="shared" si="54"/>
        <v>0</v>
      </c>
      <c r="I217" s="304">
        <f t="shared" si="54"/>
        <v>0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0</v>
      </c>
      <c r="Q217" s="304">
        <f t="shared" si="54"/>
        <v>0</v>
      </c>
      <c r="R217" s="304">
        <f t="shared" si="54"/>
        <v>0</v>
      </c>
      <c r="S217" s="304">
        <f t="shared" si="54"/>
        <v>0</v>
      </c>
      <c r="T217" s="304">
        <f t="shared" si="54"/>
        <v>0</v>
      </c>
      <c r="U217" s="304">
        <f t="shared" si="54"/>
        <v>0</v>
      </c>
      <c r="V217" s="304">
        <f t="shared" si="54"/>
        <v>0</v>
      </c>
      <c r="W217" s="304">
        <f t="shared" si="54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</v>
      </c>
      <c r="C218" s="304">
        <f t="shared" si="55"/>
        <v>0</v>
      </c>
      <c r="D218" s="304">
        <f t="shared" si="55"/>
        <v>0</v>
      </c>
      <c r="E218" s="304">
        <f t="shared" si="55"/>
        <v>0</v>
      </c>
      <c r="F218" s="304">
        <f t="shared" si="55"/>
        <v>0</v>
      </c>
      <c r="G218" s="304">
        <f t="shared" si="55"/>
        <v>0</v>
      </c>
      <c r="H218" s="304">
        <f t="shared" si="55"/>
        <v>0</v>
      </c>
      <c r="I218" s="304">
        <f t="shared" si="55"/>
        <v>0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</v>
      </c>
      <c r="Q218" s="304">
        <f t="shared" si="55"/>
        <v>0</v>
      </c>
      <c r="R218" s="304">
        <f t="shared" si="55"/>
        <v>0</v>
      </c>
      <c r="S218" s="304">
        <f t="shared" si="55"/>
        <v>0</v>
      </c>
      <c r="T218" s="304">
        <f t="shared" si="55"/>
        <v>0</v>
      </c>
      <c r="U218" s="304">
        <f t="shared" si="55"/>
        <v>0</v>
      </c>
      <c r="V218" s="304">
        <f t="shared" si="55"/>
        <v>0</v>
      </c>
      <c r="W218" s="304">
        <f t="shared" si="55"/>
        <v>0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0</v>
      </c>
      <c r="C219" s="305">
        <f t="shared" si="56"/>
        <v>0</v>
      </c>
      <c r="D219" s="305">
        <f t="shared" si="56"/>
        <v>0</v>
      </c>
      <c r="E219" s="305">
        <f t="shared" si="56"/>
        <v>0</v>
      </c>
      <c r="F219" s="305">
        <f t="shared" si="56"/>
        <v>0</v>
      </c>
      <c r="G219" s="305">
        <f t="shared" si="56"/>
        <v>0</v>
      </c>
      <c r="H219" s="305">
        <f t="shared" si="56"/>
        <v>0</v>
      </c>
      <c r="I219" s="305">
        <f t="shared" si="56"/>
        <v>0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0</v>
      </c>
      <c r="Q219" s="305">
        <f t="shared" si="56"/>
        <v>0</v>
      </c>
      <c r="R219" s="305">
        <f t="shared" si="56"/>
        <v>0</v>
      </c>
      <c r="S219" s="305">
        <f t="shared" si="56"/>
        <v>0</v>
      </c>
      <c r="T219" s="305">
        <f t="shared" si="56"/>
        <v>0</v>
      </c>
      <c r="U219" s="305">
        <f t="shared" si="56"/>
        <v>0</v>
      </c>
      <c r="V219" s="305">
        <f t="shared" si="56"/>
        <v>0</v>
      </c>
      <c r="W219" s="305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</v>
      </c>
      <c r="C243" s="306">
        <f>IF(C$72=0,0,C$72/NFM_fec!C$72)</f>
        <v>0</v>
      </c>
      <c r="D243" s="306">
        <f>IF(D$72=0,0,D$72/NFM_fec!D$72)</f>
        <v>0</v>
      </c>
      <c r="E243" s="306">
        <f>IF(E$72=0,0,E$72/NFM_fec!E$72)</f>
        <v>0</v>
      </c>
      <c r="F243" s="306">
        <f>IF(F$72=0,0,F$72/NFM_fec!F$72)</f>
        <v>0</v>
      </c>
      <c r="G243" s="306">
        <f>IF(G$72=0,0,G$72/NFM_fec!G$72)</f>
        <v>0</v>
      </c>
      <c r="H243" s="306">
        <f>IF(H$72=0,0,H$72/NFM_fec!H$72)</f>
        <v>0</v>
      </c>
      <c r="I243" s="306">
        <f>IF(I$72=0,0,I$72/NFM_fec!I$72)</f>
        <v>0</v>
      </c>
      <c r="J243" s="306">
        <f>IF(J$72=0,0,J$72/NFM_fec!J$72)</f>
        <v>0</v>
      </c>
      <c r="K243" s="306">
        <f>IF(K$72=0,0,K$72/NFM_fec!K$72)</f>
        <v>0</v>
      </c>
      <c r="L243" s="306">
        <f>IF(L$72=0,0,L$72/NFM_fec!L$72)</f>
        <v>0</v>
      </c>
      <c r="M243" s="306">
        <f>IF(M$72=0,0,M$72/NFM_fec!M$72)</f>
        <v>0</v>
      </c>
      <c r="N243" s="306">
        <f>IF(N$72=0,0,N$72/NFM_fec!N$72)</f>
        <v>0</v>
      </c>
      <c r="O243" s="306">
        <f>IF(O$72=0,0,O$72/NFM_fec!O$72)</f>
        <v>0</v>
      </c>
      <c r="P243" s="306">
        <f>IF(P$72=0,0,P$72/NFM_fec!P$72)</f>
        <v>0</v>
      </c>
      <c r="Q243" s="306">
        <f>IF(Q$72=0,0,Q$72/NFM_fec!Q$72)</f>
        <v>0</v>
      </c>
      <c r="R243" s="306">
        <f>IF(R$72=0,0,R$72/NFM_fec!R$72)</f>
        <v>0</v>
      </c>
      <c r="S243" s="306">
        <f>IF(S$72=0,0,S$72/NFM_fec!S$72)</f>
        <v>0</v>
      </c>
      <c r="T243" s="306">
        <f>IF(T$72=0,0,T$72/NFM_fec!T$72)</f>
        <v>0</v>
      </c>
      <c r="U243" s="306">
        <f>IF(U$72=0,0,U$72/NFM_fec!U$72)</f>
        <v>0</v>
      </c>
      <c r="V243" s="306">
        <f>IF(V$72=0,0,V$72/NFM_fec!V$72)</f>
        <v>0</v>
      </c>
      <c r="W243" s="306">
        <f>IF(W$72=0,0,W$72/NFM_fec!W$72)</f>
        <v>0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</v>
      </c>
      <c r="C244" s="307">
        <f>IF(C$73=0,0,C$73/NFM_fec!C$73)</f>
        <v>0</v>
      </c>
      <c r="D244" s="307">
        <f>IF(D$73=0,0,D$73/NFM_fec!D$73)</f>
        <v>0</v>
      </c>
      <c r="E244" s="307">
        <f>IF(E$73=0,0,E$73/NFM_fec!E$73)</f>
        <v>0</v>
      </c>
      <c r="F244" s="307">
        <f>IF(F$73=0,0,F$73/NFM_fec!F$73)</f>
        <v>0</v>
      </c>
      <c r="G244" s="307">
        <f>IF(G$73=0,0,G$73/NFM_fec!G$73)</f>
        <v>0</v>
      </c>
      <c r="H244" s="307">
        <f>IF(H$73=0,0,H$73/NFM_fec!H$73)</f>
        <v>0</v>
      </c>
      <c r="I244" s="307">
        <f>IF(I$73=0,0,I$73/NFM_fec!I$73)</f>
        <v>0</v>
      </c>
      <c r="J244" s="307">
        <f>IF(J$73=0,0,J$73/NFM_fec!J$73)</f>
        <v>0</v>
      </c>
      <c r="K244" s="307">
        <f>IF(K$73=0,0,K$73/NFM_fec!K$73)</f>
        <v>0</v>
      </c>
      <c r="L244" s="307">
        <f>IF(L$73=0,0,L$73/NFM_fec!L$73)</f>
        <v>0</v>
      </c>
      <c r="M244" s="307">
        <f>IF(M$73=0,0,M$73/NFM_fec!M$73)</f>
        <v>0</v>
      </c>
      <c r="N244" s="307">
        <f>IF(N$73=0,0,N$73/NFM_fec!N$73)</f>
        <v>0</v>
      </c>
      <c r="O244" s="307">
        <f>IF(O$73=0,0,O$73/NFM_fec!O$73)</f>
        <v>0</v>
      </c>
      <c r="P244" s="307">
        <f>IF(P$73=0,0,P$73/NFM_fec!P$73)</f>
        <v>0</v>
      </c>
      <c r="Q244" s="307">
        <f>IF(Q$73=0,0,Q$73/NFM_fec!Q$73)</f>
        <v>0</v>
      </c>
      <c r="R244" s="307">
        <f>IF(R$73=0,0,R$73/NFM_fec!R$73)</f>
        <v>0</v>
      </c>
      <c r="S244" s="307">
        <f>IF(S$73=0,0,S$73/NFM_fec!S$73)</f>
        <v>0</v>
      </c>
      <c r="T244" s="307">
        <f>IF(T$73=0,0,T$73/NFM_fec!T$73)</f>
        <v>0</v>
      </c>
      <c r="U244" s="307">
        <f>IF(U$73=0,0,U$73/NFM_fec!U$73)</f>
        <v>0</v>
      </c>
      <c r="V244" s="307">
        <f>IF(V$73=0,0,V$73/NFM_fec!V$73)</f>
        <v>0</v>
      </c>
      <c r="W244" s="307">
        <f>IF(W$73=0,0,W$73/NFM_fec!W$73)</f>
        <v>0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</v>
      </c>
      <c r="C245" s="308">
        <f>IF(C$74=0,0,C$74/NFM_fec!C$74)</f>
        <v>0</v>
      </c>
      <c r="D245" s="308">
        <f>IF(D$74=0,0,D$74/NFM_fec!D$74)</f>
        <v>0</v>
      </c>
      <c r="E245" s="308">
        <f>IF(E$74=0,0,E$74/NFM_fec!E$74)</f>
        <v>0</v>
      </c>
      <c r="F245" s="308">
        <f>IF(F$74=0,0,F$74/NFM_fec!F$74)</f>
        <v>0</v>
      </c>
      <c r="G245" s="308">
        <f>IF(G$74=0,0,G$74/NFM_fec!G$74)</f>
        <v>0</v>
      </c>
      <c r="H245" s="308">
        <f>IF(H$74=0,0,H$74/NFM_fec!H$74)</f>
        <v>0</v>
      </c>
      <c r="I245" s="308">
        <f>IF(I$74=0,0,I$74/NFM_fec!I$74)</f>
        <v>0</v>
      </c>
      <c r="J245" s="308">
        <f>IF(J$74=0,0,J$74/NFM_fec!J$74)</f>
        <v>0</v>
      </c>
      <c r="K245" s="308">
        <f>IF(K$74=0,0,K$74/NFM_fec!K$74)</f>
        <v>0</v>
      </c>
      <c r="L245" s="308">
        <f>IF(L$74=0,0,L$74/NFM_fec!L$74)</f>
        <v>0</v>
      </c>
      <c r="M245" s="308">
        <f>IF(M$74=0,0,M$74/NFM_fec!M$74)</f>
        <v>0</v>
      </c>
      <c r="N245" s="308">
        <f>IF(N$74=0,0,N$74/NFM_fec!N$74)</f>
        <v>0</v>
      </c>
      <c r="O245" s="308">
        <f>IF(O$74=0,0,O$74/NFM_fec!O$74)</f>
        <v>0</v>
      </c>
      <c r="P245" s="308">
        <f>IF(P$74=0,0,P$74/NFM_fec!P$74)</f>
        <v>0</v>
      </c>
      <c r="Q245" s="308">
        <f>IF(Q$74=0,0,Q$74/NFM_fec!Q$74)</f>
        <v>0</v>
      </c>
      <c r="R245" s="308">
        <f>IF(R$74=0,0,R$74/NFM_fec!R$74)</f>
        <v>0</v>
      </c>
      <c r="S245" s="308">
        <f>IF(S$74=0,0,S$74/NFM_fec!S$74)</f>
        <v>0</v>
      </c>
      <c r="T245" s="308">
        <f>IF(T$74=0,0,T$74/NFM_fec!T$74)</f>
        <v>0</v>
      </c>
      <c r="U245" s="308">
        <f>IF(U$74=0,0,U$74/NFM_fec!U$74)</f>
        <v>0</v>
      </c>
      <c r="V245" s="308">
        <f>IF(V$74=0,0,V$74/NFM_fec!V$74)</f>
        <v>0</v>
      </c>
      <c r="W245" s="308">
        <f>IF(W$74=0,0,W$74/NFM_fec!W$74)</f>
        <v>0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</v>
      </c>
      <c r="C246" s="308">
        <f>IF(C$75=0,0,C$75/NFM_fec!C$75)</f>
        <v>0</v>
      </c>
      <c r="D246" s="308">
        <f>IF(D$75=0,0,D$75/NFM_fec!D$75)</f>
        <v>0</v>
      </c>
      <c r="E246" s="308">
        <f>IF(E$75=0,0,E$75/NFM_fec!E$75)</f>
        <v>0</v>
      </c>
      <c r="F246" s="308">
        <f>IF(F$75=0,0,F$75/NFM_fec!F$75)</f>
        <v>0</v>
      </c>
      <c r="G246" s="308">
        <f>IF(G$75=0,0,G$75/NFM_fec!G$75)</f>
        <v>0</v>
      </c>
      <c r="H246" s="308">
        <f>IF(H$75=0,0,H$75/NFM_fec!H$75)</f>
        <v>0</v>
      </c>
      <c r="I246" s="308">
        <f>IF(I$75=0,0,I$75/NFM_fec!I$75)</f>
        <v>0</v>
      </c>
      <c r="J246" s="308">
        <f>IF(J$75=0,0,J$75/NFM_fec!J$75)</f>
        <v>0</v>
      </c>
      <c r="K246" s="308">
        <f>IF(K$75=0,0,K$75/NFM_fec!K$75)</f>
        <v>0</v>
      </c>
      <c r="L246" s="308">
        <f>IF(L$75=0,0,L$75/NFM_fec!L$75)</f>
        <v>0</v>
      </c>
      <c r="M246" s="308">
        <f>IF(M$75=0,0,M$75/NFM_fec!M$75)</f>
        <v>0</v>
      </c>
      <c r="N246" s="308">
        <f>IF(N$75=0,0,N$75/NFM_fec!N$75)</f>
        <v>0</v>
      </c>
      <c r="O246" s="308">
        <f>IF(O$75=0,0,O$75/NFM_fec!O$75)</f>
        <v>0</v>
      </c>
      <c r="P246" s="308">
        <f>IF(P$75=0,0,P$75/NFM_fec!P$75)</f>
        <v>0</v>
      </c>
      <c r="Q246" s="308">
        <f>IF(Q$75=0,0,Q$75/NFM_fec!Q$75)</f>
        <v>0</v>
      </c>
      <c r="R246" s="308">
        <f>IF(R$75=0,0,R$75/NFM_fec!R$75)</f>
        <v>0</v>
      </c>
      <c r="S246" s="308">
        <f>IF(S$75=0,0,S$75/NFM_fec!S$75)</f>
        <v>0</v>
      </c>
      <c r="T246" s="308">
        <f>IF(T$75=0,0,T$75/NFM_fec!T$75)</f>
        <v>0</v>
      </c>
      <c r="U246" s="308">
        <f>IF(U$75=0,0,U$75/NFM_fec!U$75)</f>
        <v>0</v>
      </c>
      <c r="V246" s="308">
        <f>IF(V$75=0,0,V$75/NFM_fec!V$75)</f>
        <v>0</v>
      </c>
      <c r="W246" s="308">
        <f>IF(W$75=0,0,W$75/NFM_fec!W$75)</f>
        <v>0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</v>
      </c>
      <c r="C247" s="308">
        <f>IF(C$76=0,0,C$76/NFM_fec!C$76)</f>
        <v>0</v>
      </c>
      <c r="D247" s="308">
        <f>IF(D$76=0,0,D$76/NFM_fec!D$76)</f>
        <v>0</v>
      </c>
      <c r="E247" s="308">
        <f>IF(E$76=0,0,E$76/NFM_fec!E$76)</f>
        <v>0</v>
      </c>
      <c r="F247" s="308">
        <f>IF(F$76=0,0,F$76/NFM_fec!F$76)</f>
        <v>0</v>
      </c>
      <c r="G247" s="308">
        <f>IF(G$76=0,0,G$76/NFM_fec!G$76)</f>
        <v>0</v>
      </c>
      <c r="H247" s="308">
        <f>IF(H$76=0,0,H$76/NFM_fec!H$76)</f>
        <v>0</v>
      </c>
      <c r="I247" s="308">
        <f>IF(I$76=0,0,I$76/NFM_fec!I$76)</f>
        <v>0</v>
      </c>
      <c r="J247" s="308">
        <f>IF(J$76=0,0,J$76/NFM_fec!J$76)</f>
        <v>0</v>
      </c>
      <c r="K247" s="308">
        <f>IF(K$76=0,0,K$76/NFM_fec!K$76)</f>
        <v>0</v>
      </c>
      <c r="L247" s="308">
        <f>IF(L$76=0,0,L$76/NFM_fec!L$76)</f>
        <v>0</v>
      </c>
      <c r="M247" s="308">
        <f>IF(M$76=0,0,M$76/NFM_fec!M$76)</f>
        <v>0</v>
      </c>
      <c r="N247" s="308">
        <f>IF(N$76=0,0,N$76/NFM_fec!N$76)</f>
        <v>0</v>
      </c>
      <c r="O247" s="308">
        <f>IF(O$76=0,0,O$76/NFM_fec!O$76)</f>
        <v>0</v>
      </c>
      <c r="P247" s="308">
        <f>IF(P$76=0,0,P$76/NFM_fec!P$76)</f>
        <v>0</v>
      </c>
      <c r="Q247" s="308">
        <f>IF(Q$76=0,0,Q$76/NFM_fec!Q$76)</f>
        <v>0</v>
      </c>
      <c r="R247" s="308">
        <f>IF(R$76=0,0,R$76/NFM_fec!R$76)</f>
        <v>0</v>
      </c>
      <c r="S247" s="308">
        <f>IF(S$76=0,0,S$76/NFM_fec!S$76)</f>
        <v>0</v>
      </c>
      <c r="T247" s="308">
        <f>IF(T$76=0,0,T$76/NFM_fec!T$76)</f>
        <v>0</v>
      </c>
      <c r="U247" s="308">
        <f>IF(U$76=0,0,U$76/NFM_fec!U$76)</f>
        <v>0</v>
      </c>
      <c r="V247" s="308">
        <f>IF(V$76=0,0,V$76/NFM_fec!V$76)</f>
        <v>0</v>
      </c>
      <c r="W247" s="308">
        <f>IF(W$76=0,0,W$76/NFM_fec!W$76)</f>
        <v>0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</v>
      </c>
      <c r="C248" s="309">
        <f>IF(C$77=0,0,C$77/NFM_fec!C$77)</f>
        <v>0</v>
      </c>
      <c r="D248" s="309">
        <f>IF(D$77=0,0,D$77/NFM_fec!D$77)</f>
        <v>0</v>
      </c>
      <c r="E248" s="309">
        <f>IF(E$77=0,0,E$77/NFM_fec!E$77)</f>
        <v>0</v>
      </c>
      <c r="F248" s="309">
        <f>IF(F$77=0,0,F$77/NFM_fec!F$77)</f>
        <v>0</v>
      </c>
      <c r="G248" s="309">
        <f>IF(G$77=0,0,G$77/NFM_fec!G$77)</f>
        <v>0</v>
      </c>
      <c r="H248" s="309">
        <f>IF(H$77=0,0,H$77/NFM_fec!H$77)</f>
        <v>0</v>
      </c>
      <c r="I248" s="309">
        <f>IF(I$77=0,0,I$77/NFM_fec!I$77)</f>
        <v>0</v>
      </c>
      <c r="J248" s="309">
        <f>IF(J$77=0,0,J$77/NFM_fec!J$77)</f>
        <v>0</v>
      </c>
      <c r="K248" s="309">
        <f>IF(K$77=0,0,K$77/NFM_fec!K$77)</f>
        <v>0</v>
      </c>
      <c r="L248" s="309">
        <f>IF(L$77=0,0,L$77/NFM_fec!L$77)</f>
        <v>0</v>
      </c>
      <c r="M248" s="309">
        <f>IF(M$77=0,0,M$77/NFM_fec!M$77)</f>
        <v>0</v>
      </c>
      <c r="N248" s="309">
        <f>IF(N$77=0,0,N$77/NFM_fec!N$77)</f>
        <v>0</v>
      </c>
      <c r="O248" s="309">
        <f>IF(O$77=0,0,O$77/NFM_fec!O$77)</f>
        <v>0</v>
      </c>
      <c r="P248" s="309">
        <f>IF(P$77=0,0,P$77/NFM_fec!P$77)</f>
        <v>0</v>
      </c>
      <c r="Q248" s="309">
        <f>IF(Q$77=0,0,Q$77/NFM_fec!Q$77)</f>
        <v>0</v>
      </c>
      <c r="R248" s="309">
        <f>IF(R$77=0,0,R$77/NFM_fec!R$77)</f>
        <v>0</v>
      </c>
      <c r="S248" s="309">
        <f>IF(S$77=0,0,S$77/NFM_fec!S$77)</f>
        <v>0</v>
      </c>
      <c r="T248" s="309">
        <f>IF(T$77=0,0,T$77/NFM_fec!T$77)</f>
        <v>0</v>
      </c>
      <c r="U248" s="309">
        <f>IF(U$77=0,0,U$77/NFM_fec!U$77)</f>
        <v>0</v>
      </c>
      <c r="V248" s="309">
        <f>IF(V$77=0,0,V$77/NFM_fec!V$77)</f>
        <v>0</v>
      </c>
      <c r="W248" s="309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</v>
      </c>
      <c r="C249" s="310">
        <f>IF(C$83=0,0,C$83/NFM_fec!C$83)</f>
        <v>0</v>
      </c>
      <c r="D249" s="310">
        <f>IF(D$83=0,0,D$83/NFM_fec!D$83)</f>
        <v>0</v>
      </c>
      <c r="E249" s="310">
        <f>IF(E$83=0,0,E$83/NFM_fec!E$83)</f>
        <v>0</v>
      </c>
      <c r="F249" s="310">
        <f>IF(F$83=0,0,F$83/NFM_fec!F$83)</f>
        <v>0</v>
      </c>
      <c r="G249" s="310">
        <f>IF(G$83=0,0,G$83/NFM_fec!G$83)</f>
        <v>0</v>
      </c>
      <c r="H249" s="310">
        <f>IF(H$83=0,0,H$83/NFM_fec!H$83)</f>
        <v>0</v>
      </c>
      <c r="I249" s="310">
        <f>IF(I$83=0,0,I$83/NFM_fec!I$83)</f>
        <v>0</v>
      </c>
      <c r="J249" s="310">
        <f>IF(J$83=0,0,J$83/NFM_fec!J$83)</f>
        <v>0</v>
      </c>
      <c r="K249" s="310">
        <f>IF(K$83=0,0,K$83/NFM_fec!K$83)</f>
        <v>0</v>
      </c>
      <c r="L249" s="310">
        <f>IF(L$83=0,0,L$83/NFM_fec!L$83)</f>
        <v>0</v>
      </c>
      <c r="M249" s="310">
        <f>IF(M$83=0,0,M$83/NFM_fec!M$83)</f>
        <v>0</v>
      </c>
      <c r="N249" s="310">
        <f>IF(N$83=0,0,N$83/NFM_fec!N$83)</f>
        <v>0</v>
      </c>
      <c r="O249" s="310">
        <f>IF(O$83=0,0,O$83/NFM_fec!O$83)</f>
        <v>0</v>
      </c>
      <c r="P249" s="310">
        <f>IF(P$83=0,0,P$83/NFM_fec!P$83)</f>
        <v>0</v>
      </c>
      <c r="Q249" s="310">
        <f>IF(Q$83=0,0,Q$83/NFM_fec!Q$83)</f>
        <v>0</v>
      </c>
      <c r="R249" s="310">
        <f>IF(R$83=0,0,R$83/NFM_fec!R$83)</f>
        <v>0</v>
      </c>
      <c r="S249" s="310">
        <f>IF(S$83=0,0,S$83/NFM_fec!S$83)</f>
        <v>0</v>
      </c>
      <c r="T249" s="310">
        <f>IF(T$83=0,0,T$83/NFM_fec!T$83)</f>
        <v>0</v>
      </c>
      <c r="U249" s="310">
        <f>IF(U$83=0,0,U$83/NFM_fec!U$83)</f>
        <v>0</v>
      </c>
      <c r="V249" s="310">
        <f>IF(V$83=0,0,V$83/NFM_fec!V$83)</f>
        <v>0</v>
      </c>
      <c r="W249" s="310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</v>
      </c>
      <c r="C250" s="310">
        <f>IF(C$90=0,0,C$90/NFM_fec!C$90)</f>
        <v>0</v>
      </c>
      <c r="D250" s="310">
        <f>IF(D$90=0,0,D$90/NFM_fec!D$90)</f>
        <v>0</v>
      </c>
      <c r="E250" s="310">
        <f>IF(E$90=0,0,E$90/NFM_fec!E$90)</f>
        <v>0</v>
      </c>
      <c r="F250" s="310">
        <f>IF(F$90=0,0,F$90/NFM_fec!F$90)</f>
        <v>0</v>
      </c>
      <c r="G250" s="310">
        <f>IF(G$90=0,0,G$90/NFM_fec!G$90)</f>
        <v>0</v>
      </c>
      <c r="H250" s="310">
        <f>IF(H$90=0,0,H$90/NFM_fec!H$90)</f>
        <v>0</v>
      </c>
      <c r="I250" s="310">
        <f>IF(I$90=0,0,I$90/NFM_fec!I$90)</f>
        <v>0</v>
      </c>
      <c r="J250" s="310">
        <f>IF(J$90=0,0,J$90/NFM_fec!J$90)</f>
        <v>0</v>
      </c>
      <c r="K250" s="310">
        <f>IF(K$90=0,0,K$90/NFM_fec!K$90)</f>
        <v>0</v>
      </c>
      <c r="L250" s="310">
        <f>IF(L$90=0,0,L$90/NFM_fec!L$90)</f>
        <v>0</v>
      </c>
      <c r="M250" s="310">
        <f>IF(M$90=0,0,M$90/NFM_fec!M$90)</f>
        <v>0</v>
      </c>
      <c r="N250" s="310">
        <f>IF(N$90=0,0,N$90/NFM_fec!N$90)</f>
        <v>0</v>
      </c>
      <c r="O250" s="310">
        <f>IF(O$90=0,0,O$90/NFM_fec!O$90)</f>
        <v>0</v>
      </c>
      <c r="P250" s="310">
        <f>IF(P$90=0,0,P$90/NFM_fec!P$90)</f>
        <v>0</v>
      </c>
      <c r="Q250" s="310">
        <f>IF(Q$90=0,0,Q$90/NFM_fec!Q$90)</f>
        <v>0</v>
      </c>
      <c r="R250" s="310">
        <f>IF(R$90=0,0,R$90/NFM_fec!R$90)</f>
        <v>0</v>
      </c>
      <c r="S250" s="310">
        <f>IF(S$90=0,0,S$90/NFM_fec!S$90)</f>
        <v>0</v>
      </c>
      <c r="T250" s="310">
        <f>IF(T$90=0,0,T$90/NFM_fec!T$90)</f>
        <v>0</v>
      </c>
      <c r="U250" s="310">
        <f>IF(U$90=0,0,U$90/NFM_fec!U$90)</f>
        <v>0</v>
      </c>
      <c r="V250" s="310">
        <f>IF(V$90=0,0,V$90/NFM_fec!V$90)</f>
        <v>0</v>
      </c>
      <c r="W250" s="310">
        <f>IF(W$90=0,0,W$90/NFM_fec!W$90)</f>
        <v>0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</v>
      </c>
      <c r="C251" s="311">
        <f>IF(C$97=0,0,C$97/NFM_fec!C$97)</f>
        <v>0</v>
      </c>
      <c r="D251" s="311">
        <f>IF(D$97=0,0,D$97/NFM_fec!D$97)</f>
        <v>0</v>
      </c>
      <c r="E251" s="311">
        <f>IF(E$97=0,0,E$97/NFM_fec!E$97)</f>
        <v>0</v>
      </c>
      <c r="F251" s="311">
        <f>IF(F$97=0,0,F$97/NFM_fec!F$97)</f>
        <v>0</v>
      </c>
      <c r="G251" s="311">
        <f>IF(G$97=0,0,G$97/NFM_fec!G$97)</f>
        <v>0</v>
      </c>
      <c r="H251" s="311">
        <f>IF(H$97=0,0,H$97/NFM_fec!H$97)</f>
        <v>0</v>
      </c>
      <c r="I251" s="311">
        <f>IF(I$97=0,0,I$97/NFM_fec!I$97)</f>
        <v>0</v>
      </c>
      <c r="J251" s="311">
        <f>IF(J$97=0,0,J$97/NFM_fec!J$97)</f>
        <v>0</v>
      </c>
      <c r="K251" s="311">
        <f>IF(K$97=0,0,K$97/NFM_fec!K$97)</f>
        <v>0</v>
      </c>
      <c r="L251" s="311">
        <f>IF(L$97=0,0,L$97/NFM_fec!L$97)</f>
        <v>0</v>
      </c>
      <c r="M251" s="311">
        <f>IF(M$97=0,0,M$97/NFM_fec!M$97)</f>
        <v>0</v>
      </c>
      <c r="N251" s="311">
        <f>IF(N$97=0,0,N$97/NFM_fec!N$97)</f>
        <v>0</v>
      </c>
      <c r="O251" s="311">
        <f>IF(O$97=0,0,O$97/NFM_fec!O$97)</f>
        <v>0</v>
      </c>
      <c r="P251" s="311">
        <f>IF(P$97=0,0,P$97/NFM_fec!P$97)</f>
        <v>0</v>
      </c>
      <c r="Q251" s="311">
        <f>IF(Q$97=0,0,Q$97/NFM_fec!Q$97)</f>
        <v>0</v>
      </c>
      <c r="R251" s="311">
        <f>IF(R$97=0,0,R$97/NFM_fec!R$97)</f>
        <v>0</v>
      </c>
      <c r="S251" s="311">
        <f>IF(S$97=0,0,S$97/NFM_fec!S$97)</f>
        <v>0</v>
      </c>
      <c r="T251" s="311">
        <f>IF(T$97=0,0,T$97/NFM_fec!T$97)</f>
        <v>0</v>
      </c>
      <c r="U251" s="311">
        <f>IF(U$97=0,0,U$97/NFM_fec!U$97)</f>
        <v>0</v>
      </c>
      <c r="V251" s="311">
        <f>IF(V$97=0,0,V$97/NFM_fec!V$97)</f>
        <v>0</v>
      </c>
      <c r="W251" s="311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</v>
      </c>
      <c r="C253" s="306">
        <f>IF(C$115=0,0,C$115/NFM_fec!C$115)</f>
        <v>0</v>
      </c>
      <c r="D253" s="306">
        <f>IF(D$115=0,0,D$115/NFM_fec!D$115)</f>
        <v>0</v>
      </c>
      <c r="E253" s="306">
        <f>IF(E$115=0,0,E$115/NFM_fec!E$115)</f>
        <v>0</v>
      </c>
      <c r="F253" s="306">
        <f>IF(F$115=0,0,F$115/NFM_fec!F$115)</f>
        <v>0</v>
      </c>
      <c r="G253" s="306">
        <f>IF(G$115=0,0,G$115/NFM_fec!G$115)</f>
        <v>0</v>
      </c>
      <c r="H253" s="306">
        <f>IF(H$115=0,0,H$115/NFM_fec!H$115)</f>
        <v>0</v>
      </c>
      <c r="I253" s="306">
        <f>IF(I$115=0,0,I$115/NFM_fec!I$115)</f>
        <v>0</v>
      </c>
      <c r="J253" s="306">
        <f>IF(J$115=0,0,J$115/NFM_fec!J$115)</f>
        <v>0</v>
      </c>
      <c r="K253" s="306">
        <f>IF(K$115=0,0,K$115/NFM_fec!K$115)</f>
        <v>0</v>
      </c>
      <c r="L253" s="306">
        <f>IF(L$115=0,0,L$115/NFM_fec!L$115)</f>
        <v>0</v>
      </c>
      <c r="M253" s="306">
        <f>IF(M$115=0,0,M$115/NFM_fec!M$115)</f>
        <v>0</v>
      </c>
      <c r="N253" s="306">
        <f>IF(N$115=0,0,N$115/NFM_fec!N$115)</f>
        <v>0</v>
      </c>
      <c r="O253" s="306">
        <f>IF(O$115=0,0,O$115/NFM_fec!O$115)</f>
        <v>0</v>
      </c>
      <c r="P253" s="306">
        <f>IF(P$115=0,0,P$115/NFM_fec!P$115)</f>
        <v>0</v>
      </c>
      <c r="Q253" s="306">
        <f>IF(Q$115=0,0,Q$115/NFM_fec!Q$115)</f>
        <v>0</v>
      </c>
      <c r="R253" s="306">
        <f>IF(R$115=0,0,R$115/NFM_fec!R$115)</f>
        <v>0</v>
      </c>
      <c r="S253" s="306">
        <f>IF(S$115=0,0,S$115/NFM_fec!S$115)</f>
        <v>0</v>
      </c>
      <c r="T253" s="306">
        <f>IF(T$115=0,0,T$115/NFM_fec!T$115)</f>
        <v>0</v>
      </c>
      <c r="U253" s="306">
        <f>IF(U$115=0,0,U$115/NFM_fec!U$115)</f>
        <v>0</v>
      </c>
      <c r="V253" s="306">
        <f>IF(V$115=0,0,V$115/NFM_fec!V$115)</f>
        <v>0</v>
      </c>
      <c r="W253" s="306">
        <f>IF(W$115=0,0,W$115/NFM_fec!W$115)</f>
        <v>0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</v>
      </c>
      <c r="C254" s="307">
        <f>IF(C$116=0,0,C$116/NFM_fec!C$116)</f>
        <v>0</v>
      </c>
      <c r="D254" s="307">
        <f>IF(D$116=0,0,D$116/NFM_fec!D$116)</f>
        <v>0</v>
      </c>
      <c r="E254" s="307">
        <f>IF(E$116=0,0,E$116/NFM_fec!E$116)</f>
        <v>0</v>
      </c>
      <c r="F254" s="307">
        <f>IF(F$116=0,0,F$116/NFM_fec!F$116)</f>
        <v>0</v>
      </c>
      <c r="G254" s="307">
        <f>IF(G$116=0,0,G$116/NFM_fec!G$116)</f>
        <v>0</v>
      </c>
      <c r="H254" s="307">
        <f>IF(H$116=0,0,H$116/NFM_fec!H$116)</f>
        <v>0</v>
      </c>
      <c r="I254" s="307">
        <f>IF(I$116=0,0,I$116/NFM_fec!I$116)</f>
        <v>0</v>
      </c>
      <c r="J254" s="307">
        <f>IF(J$116=0,0,J$116/NFM_fec!J$116)</f>
        <v>0</v>
      </c>
      <c r="K254" s="307">
        <f>IF(K$116=0,0,K$116/NFM_fec!K$116)</f>
        <v>0</v>
      </c>
      <c r="L254" s="307">
        <f>IF(L$116=0,0,L$116/NFM_fec!L$116)</f>
        <v>0</v>
      </c>
      <c r="M254" s="307">
        <f>IF(M$116=0,0,M$116/NFM_fec!M$116)</f>
        <v>0</v>
      </c>
      <c r="N254" s="307">
        <f>IF(N$116=0,0,N$116/NFM_fec!N$116)</f>
        <v>0</v>
      </c>
      <c r="O254" s="307">
        <f>IF(O$116=0,0,O$116/NFM_fec!O$116)</f>
        <v>0</v>
      </c>
      <c r="P254" s="307">
        <f>IF(P$116=0,0,P$116/NFM_fec!P$116)</f>
        <v>0</v>
      </c>
      <c r="Q254" s="307">
        <f>IF(Q$116=0,0,Q$116/NFM_fec!Q$116)</f>
        <v>0</v>
      </c>
      <c r="R254" s="307">
        <f>IF(R$116=0,0,R$116/NFM_fec!R$116)</f>
        <v>0</v>
      </c>
      <c r="S254" s="307">
        <f>IF(S$116=0,0,S$116/NFM_fec!S$116)</f>
        <v>0</v>
      </c>
      <c r="T254" s="307">
        <f>IF(T$116=0,0,T$116/NFM_fec!T$116)</f>
        <v>0</v>
      </c>
      <c r="U254" s="307">
        <f>IF(U$116=0,0,U$116/NFM_fec!U$116)</f>
        <v>0</v>
      </c>
      <c r="V254" s="307">
        <f>IF(V$116=0,0,V$116/NFM_fec!V$116)</f>
        <v>0</v>
      </c>
      <c r="W254" s="307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</v>
      </c>
      <c r="C255" s="308">
        <f>IF(C$117=0,0,C$117/NFM_fec!C$117)</f>
        <v>0</v>
      </c>
      <c r="D255" s="308">
        <f>IF(D$117=0,0,D$117/NFM_fec!D$117)</f>
        <v>0</v>
      </c>
      <c r="E255" s="308">
        <f>IF(E$117=0,0,E$117/NFM_fec!E$117)</f>
        <v>0</v>
      </c>
      <c r="F255" s="308">
        <f>IF(F$117=0,0,F$117/NFM_fec!F$117)</f>
        <v>0</v>
      </c>
      <c r="G255" s="308">
        <f>IF(G$117=0,0,G$117/NFM_fec!G$117)</f>
        <v>0</v>
      </c>
      <c r="H255" s="308">
        <f>IF(H$117=0,0,H$117/NFM_fec!H$117)</f>
        <v>0</v>
      </c>
      <c r="I255" s="308">
        <f>IF(I$117=0,0,I$117/NFM_fec!I$117)</f>
        <v>0</v>
      </c>
      <c r="J255" s="308">
        <f>IF(J$117=0,0,J$117/NFM_fec!J$117)</f>
        <v>0</v>
      </c>
      <c r="K255" s="308">
        <f>IF(K$117=0,0,K$117/NFM_fec!K$117)</f>
        <v>0</v>
      </c>
      <c r="L255" s="308">
        <f>IF(L$117=0,0,L$117/NFM_fec!L$117)</f>
        <v>0</v>
      </c>
      <c r="M255" s="308">
        <f>IF(M$117=0,0,M$117/NFM_fec!M$117)</f>
        <v>0</v>
      </c>
      <c r="N255" s="308">
        <f>IF(N$117=0,0,N$117/NFM_fec!N$117)</f>
        <v>0</v>
      </c>
      <c r="O255" s="308">
        <f>IF(O$117=0,0,O$117/NFM_fec!O$117)</f>
        <v>0</v>
      </c>
      <c r="P255" s="308">
        <f>IF(P$117=0,0,P$117/NFM_fec!P$117)</f>
        <v>0</v>
      </c>
      <c r="Q255" s="308">
        <f>IF(Q$117=0,0,Q$117/NFM_fec!Q$117)</f>
        <v>0</v>
      </c>
      <c r="R255" s="308">
        <f>IF(R$117=0,0,R$117/NFM_fec!R$117)</f>
        <v>0</v>
      </c>
      <c r="S255" s="308">
        <f>IF(S$117=0,0,S$117/NFM_fec!S$117)</f>
        <v>0</v>
      </c>
      <c r="T255" s="308">
        <f>IF(T$117=0,0,T$117/NFM_fec!T$117)</f>
        <v>0</v>
      </c>
      <c r="U255" s="308">
        <f>IF(U$117=0,0,U$117/NFM_fec!U$117)</f>
        <v>0</v>
      </c>
      <c r="V255" s="308">
        <f>IF(V$117=0,0,V$117/NFM_fec!V$117)</f>
        <v>0</v>
      </c>
      <c r="W255" s="308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</v>
      </c>
      <c r="C256" s="308">
        <f>IF(C$118=0,0,C$118/NFM_fec!C$118)</f>
        <v>0</v>
      </c>
      <c r="D256" s="308">
        <f>IF(D$118=0,0,D$118/NFM_fec!D$118)</f>
        <v>0</v>
      </c>
      <c r="E256" s="308">
        <f>IF(E$118=0,0,E$118/NFM_fec!E$118)</f>
        <v>0</v>
      </c>
      <c r="F256" s="308">
        <f>IF(F$118=0,0,F$118/NFM_fec!F$118)</f>
        <v>0</v>
      </c>
      <c r="G256" s="308">
        <f>IF(G$118=0,0,G$118/NFM_fec!G$118)</f>
        <v>0</v>
      </c>
      <c r="H256" s="308">
        <f>IF(H$118=0,0,H$118/NFM_fec!H$118)</f>
        <v>0</v>
      </c>
      <c r="I256" s="308">
        <f>IF(I$118=0,0,I$118/NFM_fec!I$118)</f>
        <v>0</v>
      </c>
      <c r="J256" s="308">
        <f>IF(J$118=0,0,J$118/NFM_fec!J$118)</f>
        <v>0</v>
      </c>
      <c r="K256" s="308">
        <f>IF(K$118=0,0,K$118/NFM_fec!K$118)</f>
        <v>0</v>
      </c>
      <c r="L256" s="308">
        <f>IF(L$118=0,0,L$118/NFM_fec!L$118)</f>
        <v>0</v>
      </c>
      <c r="M256" s="308">
        <f>IF(M$118=0,0,M$118/NFM_fec!M$118)</f>
        <v>0</v>
      </c>
      <c r="N256" s="308">
        <f>IF(N$118=0,0,N$118/NFM_fec!N$118)</f>
        <v>0</v>
      </c>
      <c r="O256" s="308">
        <f>IF(O$118=0,0,O$118/NFM_fec!O$118)</f>
        <v>0</v>
      </c>
      <c r="P256" s="308">
        <f>IF(P$118=0,0,P$118/NFM_fec!P$118)</f>
        <v>0</v>
      </c>
      <c r="Q256" s="308">
        <f>IF(Q$118=0,0,Q$118/NFM_fec!Q$118)</f>
        <v>0</v>
      </c>
      <c r="R256" s="308">
        <f>IF(R$118=0,0,R$118/NFM_fec!R$118)</f>
        <v>0</v>
      </c>
      <c r="S256" s="308">
        <f>IF(S$118=0,0,S$118/NFM_fec!S$118)</f>
        <v>0</v>
      </c>
      <c r="T256" s="308">
        <f>IF(T$118=0,0,T$118/NFM_fec!T$118)</f>
        <v>0</v>
      </c>
      <c r="U256" s="308">
        <f>IF(U$118=0,0,U$118/NFM_fec!U$118)</f>
        <v>0</v>
      </c>
      <c r="V256" s="308">
        <f>IF(V$118=0,0,V$118/NFM_fec!V$118)</f>
        <v>0</v>
      </c>
      <c r="W256" s="308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</v>
      </c>
      <c r="C257" s="308">
        <f>IF(C$119=0,0,C$119/NFM_fec!C$119)</f>
        <v>0</v>
      </c>
      <c r="D257" s="308">
        <f>IF(D$119=0,0,D$119/NFM_fec!D$119)</f>
        <v>0</v>
      </c>
      <c r="E257" s="308">
        <f>IF(E$119=0,0,E$119/NFM_fec!E$119)</f>
        <v>0</v>
      </c>
      <c r="F257" s="308">
        <f>IF(F$119=0,0,F$119/NFM_fec!F$119)</f>
        <v>0</v>
      </c>
      <c r="G257" s="308">
        <f>IF(G$119=0,0,G$119/NFM_fec!G$119)</f>
        <v>0</v>
      </c>
      <c r="H257" s="308">
        <f>IF(H$119=0,0,H$119/NFM_fec!H$119)</f>
        <v>0</v>
      </c>
      <c r="I257" s="308">
        <f>IF(I$119=0,0,I$119/NFM_fec!I$119)</f>
        <v>0</v>
      </c>
      <c r="J257" s="308">
        <f>IF(J$119=0,0,J$119/NFM_fec!J$119)</f>
        <v>0</v>
      </c>
      <c r="K257" s="308">
        <f>IF(K$119=0,0,K$119/NFM_fec!K$119)</f>
        <v>0</v>
      </c>
      <c r="L257" s="308">
        <f>IF(L$119=0,0,L$119/NFM_fec!L$119)</f>
        <v>0</v>
      </c>
      <c r="M257" s="308">
        <f>IF(M$119=0,0,M$119/NFM_fec!M$119)</f>
        <v>0</v>
      </c>
      <c r="N257" s="308">
        <f>IF(N$119=0,0,N$119/NFM_fec!N$119)</f>
        <v>0</v>
      </c>
      <c r="O257" s="308">
        <f>IF(O$119=0,0,O$119/NFM_fec!O$119)</f>
        <v>0</v>
      </c>
      <c r="P257" s="308">
        <f>IF(P$119=0,0,P$119/NFM_fec!P$119)</f>
        <v>0</v>
      </c>
      <c r="Q257" s="308">
        <f>IF(Q$119=0,0,Q$119/NFM_fec!Q$119)</f>
        <v>0</v>
      </c>
      <c r="R257" s="308">
        <f>IF(R$119=0,0,R$119/NFM_fec!R$119)</f>
        <v>0</v>
      </c>
      <c r="S257" s="308">
        <f>IF(S$119=0,0,S$119/NFM_fec!S$119)</f>
        <v>0</v>
      </c>
      <c r="T257" s="308">
        <f>IF(T$119=0,0,T$119/NFM_fec!T$119)</f>
        <v>0</v>
      </c>
      <c r="U257" s="308">
        <f>IF(U$119=0,0,U$119/NFM_fec!U$119)</f>
        <v>0</v>
      </c>
      <c r="V257" s="308">
        <f>IF(V$119=0,0,V$119/NFM_fec!V$119)</f>
        <v>0</v>
      </c>
      <c r="W257" s="308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</v>
      </c>
      <c r="C258" s="309">
        <f>IF(C$120=0,0,C$120/NFM_fec!C$120)</f>
        <v>0</v>
      </c>
      <c r="D258" s="309">
        <f>IF(D$120=0,0,D$120/NFM_fec!D$120)</f>
        <v>0</v>
      </c>
      <c r="E258" s="309">
        <f>IF(E$120=0,0,E$120/NFM_fec!E$120)</f>
        <v>0</v>
      </c>
      <c r="F258" s="309">
        <f>IF(F$120=0,0,F$120/NFM_fec!F$120)</f>
        <v>0</v>
      </c>
      <c r="G258" s="309">
        <f>IF(G$120=0,0,G$120/NFM_fec!G$120)</f>
        <v>0</v>
      </c>
      <c r="H258" s="309">
        <f>IF(H$120=0,0,H$120/NFM_fec!H$120)</f>
        <v>0</v>
      </c>
      <c r="I258" s="309">
        <f>IF(I$120=0,0,I$120/NFM_fec!I$120)</f>
        <v>0</v>
      </c>
      <c r="J258" s="309">
        <f>IF(J$120=0,0,J$120/NFM_fec!J$120)</f>
        <v>0</v>
      </c>
      <c r="K258" s="309">
        <f>IF(K$120=0,0,K$120/NFM_fec!K$120)</f>
        <v>0</v>
      </c>
      <c r="L258" s="309">
        <f>IF(L$120=0,0,L$120/NFM_fec!L$120)</f>
        <v>0</v>
      </c>
      <c r="M258" s="309">
        <f>IF(M$120=0,0,M$120/NFM_fec!M$120)</f>
        <v>0</v>
      </c>
      <c r="N258" s="309">
        <f>IF(N$120=0,0,N$120/NFM_fec!N$120)</f>
        <v>0</v>
      </c>
      <c r="O258" s="309">
        <f>IF(O$120=0,0,O$120/NFM_fec!O$120)</f>
        <v>0</v>
      </c>
      <c r="P258" s="309">
        <f>IF(P$120=0,0,P$120/NFM_fec!P$120)</f>
        <v>0</v>
      </c>
      <c r="Q258" s="309">
        <f>IF(Q$120=0,0,Q$120/NFM_fec!Q$120)</f>
        <v>0</v>
      </c>
      <c r="R258" s="309">
        <f>IF(R$120=0,0,R$120/NFM_fec!R$120)</f>
        <v>0</v>
      </c>
      <c r="S258" s="309">
        <f>IF(S$120=0,0,S$120/NFM_fec!S$120)</f>
        <v>0</v>
      </c>
      <c r="T258" s="309">
        <f>IF(T$120=0,0,T$120/NFM_fec!T$120)</f>
        <v>0</v>
      </c>
      <c r="U258" s="309">
        <f>IF(U$120=0,0,U$120/NFM_fec!U$120)</f>
        <v>0</v>
      </c>
      <c r="V258" s="309">
        <f>IF(V$120=0,0,V$120/NFM_fec!V$120)</f>
        <v>0</v>
      </c>
      <c r="W258" s="309">
        <f>IF(W$120=0,0,W$120/NFM_fec!W$120)</f>
        <v>0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</v>
      </c>
      <c r="C259" s="310">
        <f>IF(C$126=0,0,C$126/NFM_fec!C$126)</f>
        <v>0</v>
      </c>
      <c r="D259" s="310">
        <f>IF(D$126=0,0,D$126/NFM_fec!D$126)</f>
        <v>0</v>
      </c>
      <c r="E259" s="310">
        <f>IF(E$126=0,0,E$126/NFM_fec!E$126)</f>
        <v>0</v>
      </c>
      <c r="F259" s="310">
        <f>IF(F$126=0,0,F$126/NFM_fec!F$126)</f>
        <v>0</v>
      </c>
      <c r="G259" s="310">
        <f>IF(G$126=0,0,G$126/NFM_fec!G$126)</f>
        <v>0</v>
      </c>
      <c r="H259" s="310">
        <f>IF(H$126=0,0,H$126/NFM_fec!H$126)</f>
        <v>0</v>
      </c>
      <c r="I259" s="310">
        <f>IF(I$126=0,0,I$126/NFM_fec!I$126)</f>
        <v>0</v>
      </c>
      <c r="J259" s="310">
        <f>IF(J$126=0,0,J$126/NFM_fec!J$126)</f>
        <v>0</v>
      </c>
      <c r="K259" s="310">
        <f>IF(K$126=0,0,K$126/NFM_fec!K$126)</f>
        <v>0</v>
      </c>
      <c r="L259" s="310">
        <f>IF(L$126=0,0,L$126/NFM_fec!L$126)</f>
        <v>0</v>
      </c>
      <c r="M259" s="310">
        <f>IF(M$126=0,0,M$126/NFM_fec!M$126)</f>
        <v>0</v>
      </c>
      <c r="N259" s="310">
        <f>IF(N$126=0,0,N$126/NFM_fec!N$126)</f>
        <v>0</v>
      </c>
      <c r="O259" s="310">
        <f>IF(O$126=0,0,O$126/NFM_fec!O$126)</f>
        <v>0</v>
      </c>
      <c r="P259" s="310">
        <f>IF(P$126=0,0,P$126/NFM_fec!P$126)</f>
        <v>0</v>
      </c>
      <c r="Q259" s="310">
        <f>IF(Q$126=0,0,Q$126/NFM_fec!Q$126)</f>
        <v>0</v>
      </c>
      <c r="R259" s="310">
        <f>IF(R$126=0,0,R$126/NFM_fec!R$126)</f>
        <v>0</v>
      </c>
      <c r="S259" s="310">
        <f>IF(S$126=0,0,S$126/NFM_fec!S$126)</f>
        <v>0</v>
      </c>
      <c r="T259" s="310">
        <f>IF(T$126=0,0,T$126/NFM_fec!T$126)</f>
        <v>0</v>
      </c>
      <c r="U259" s="310">
        <f>IF(U$126=0,0,U$126/NFM_fec!U$126)</f>
        <v>0</v>
      </c>
      <c r="V259" s="310">
        <f>IF(V$126=0,0,V$126/NFM_fec!V$126)</f>
        <v>0</v>
      </c>
      <c r="W259" s="310">
        <f>IF(W$126=0,0,W$126/NFM_fec!W$126)</f>
        <v>0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</v>
      </c>
      <c r="C260" s="310">
        <f>IF(C$134=0,0,C$134/NFM_fec!C$134)</f>
        <v>0</v>
      </c>
      <c r="D260" s="310">
        <f>IF(D$134=0,0,D$134/NFM_fec!D$134)</f>
        <v>0</v>
      </c>
      <c r="E260" s="310">
        <f>IF(E$134=0,0,E$134/NFM_fec!E$134)</f>
        <v>0</v>
      </c>
      <c r="F260" s="310">
        <f>IF(F$134=0,0,F$134/NFM_fec!F$134)</f>
        <v>0</v>
      </c>
      <c r="G260" s="310">
        <f>IF(G$134=0,0,G$134/NFM_fec!G$134)</f>
        <v>0</v>
      </c>
      <c r="H260" s="310">
        <f>IF(H$134=0,0,H$134/NFM_fec!H$134)</f>
        <v>0</v>
      </c>
      <c r="I260" s="310">
        <f>IF(I$134=0,0,I$134/NFM_fec!I$134)</f>
        <v>0</v>
      </c>
      <c r="J260" s="310">
        <f>IF(J$134=0,0,J$134/NFM_fec!J$134)</f>
        <v>0</v>
      </c>
      <c r="K260" s="310">
        <f>IF(K$134=0,0,K$134/NFM_fec!K$134)</f>
        <v>0</v>
      </c>
      <c r="L260" s="310">
        <f>IF(L$134=0,0,L$134/NFM_fec!L$134)</f>
        <v>0</v>
      </c>
      <c r="M260" s="310">
        <f>IF(M$134=0,0,M$134/NFM_fec!M$134)</f>
        <v>0</v>
      </c>
      <c r="N260" s="310">
        <f>IF(N$134=0,0,N$134/NFM_fec!N$134)</f>
        <v>0</v>
      </c>
      <c r="O260" s="310">
        <f>IF(O$134=0,0,O$134/NFM_fec!O$134)</f>
        <v>0</v>
      </c>
      <c r="P260" s="310">
        <f>IF(P$134=0,0,P$134/NFM_fec!P$134)</f>
        <v>0</v>
      </c>
      <c r="Q260" s="310">
        <f>IF(Q$134=0,0,Q$134/NFM_fec!Q$134)</f>
        <v>0</v>
      </c>
      <c r="R260" s="310">
        <f>IF(R$134=0,0,R$134/NFM_fec!R$134)</f>
        <v>0</v>
      </c>
      <c r="S260" s="310">
        <f>IF(S$134=0,0,S$134/NFM_fec!S$134)</f>
        <v>0</v>
      </c>
      <c r="T260" s="310">
        <f>IF(T$134=0,0,T$134/NFM_fec!T$134)</f>
        <v>0</v>
      </c>
      <c r="U260" s="310">
        <f>IF(U$134=0,0,U$134/NFM_fec!U$134)</f>
        <v>0</v>
      </c>
      <c r="V260" s="310">
        <f>IF(V$134=0,0,V$134/NFM_fec!V$134)</f>
        <v>0</v>
      </c>
      <c r="W260" s="310">
        <f>IF(W$134=0,0,W$134/NFM_fec!W$134)</f>
        <v>0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</v>
      </c>
      <c r="C261" s="311">
        <f>IF(C$141=0,0,C$141/NFM_fec!C$141)</f>
        <v>0</v>
      </c>
      <c r="D261" s="311">
        <f>IF(D$141=0,0,D$141/NFM_fec!D$141)</f>
        <v>0</v>
      </c>
      <c r="E261" s="311">
        <f>IF(E$141=0,0,E$141/NFM_fec!E$141)</f>
        <v>0</v>
      </c>
      <c r="F261" s="311">
        <f>IF(F$141=0,0,F$141/NFM_fec!F$141)</f>
        <v>0</v>
      </c>
      <c r="G261" s="311">
        <f>IF(G$141=0,0,G$141/NFM_fec!G$141)</f>
        <v>0</v>
      </c>
      <c r="H261" s="311">
        <f>IF(H$141=0,0,H$141/NFM_fec!H$141)</f>
        <v>0</v>
      </c>
      <c r="I261" s="311">
        <f>IF(I$141=0,0,I$141/NFM_fec!I$141)</f>
        <v>0</v>
      </c>
      <c r="J261" s="311">
        <f>IF(J$141=0,0,J$141/NFM_fec!J$141)</f>
        <v>0</v>
      </c>
      <c r="K261" s="311">
        <f>IF(K$141=0,0,K$141/NFM_fec!K$141)</f>
        <v>0</v>
      </c>
      <c r="L261" s="311">
        <f>IF(L$141=0,0,L$141/NFM_fec!L$141)</f>
        <v>0</v>
      </c>
      <c r="M261" s="311">
        <f>IF(M$141=0,0,M$141/NFM_fec!M$141)</f>
        <v>0</v>
      </c>
      <c r="N261" s="311">
        <f>IF(N$141=0,0,N$141/NFM_fec!N$141)</f>
        <v>0</v>
      </c>
      <c r="O261" s="311">
        <f>IF(O$141=0,0,O$141/NFM_fec!O$141)</f>
        <v>0</v>
      </c>
      <c r="P261" s="311">
        <f>IF(P$141=0,0,P$141/NFM_fec!P$141)</f>
        <v>0</v>
      </c>
      <c r="Q261" s="311">
        <f>IF(Q$141=0,0,Q$141/NFM_fec!Q$141)</f>
        <v>0</v>
      </c>
      <c r="R261" s="311">
        <f>IF(R$141=0,0,R$141/NFM_fec!R$141)</f>
        <v>0</v>
      </c>
      <c r="S261" s="311">
        <f>IF(S$141=0,0,S$141/NFM_fec!S$141)</f>
        <v>0</v>
      </c>
      <c r="T261" s="311">
        <f>IF(T$141=0,0,T$141/NFM_fec!T$141)</f>
        <v>0</v>
      </c>
      <c r="U261" s="311">
        <f>IF(U$141=0,0,U$141/NFM_fec!U$141)</f>
        <v>0</v>
      </c>
      <c r="V261" s="311">
        <f>IF(V$141=0,0,V$141/NFM_fec!V$141)</f>
        <v>0</v>
      </c>
      <c r="W261" s="311">
        <f>IF(W$141=0,0,W$141/NFM_fec!W$141)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LV: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859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865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866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872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873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0</v>
      </c>
      <c r="C97" s="296">
        <f t="shared" si="2"/>
        <v>0</v>
      </c>
      <c r="D97" s="296">
        <f t="shared" si="2"/>
        <v>0</v>
      </c>
      <c r="E97" s="296">
        <f t="shared" si="2"/>
        <v>0</v>
      </c>
      <c r="F97" s="296">
        <f t="shared" si="2"/>
        <v>0</v>
      </c>
      <c r="G97" s="296">
        <f t="shared" si="2"/>
        <v>0</v>
      </c>
      <c r="H97" s="296">
        <f t="shared" si="2"/>
        <v>0</v>
      </c>
      <c r="I97" s="296">
        <f t="shared" si="2"/>
        <v>0</v>
      </c>
      <c r="J97" s="296">
        <f t="shared" si="2"/>
        <v>0</v>
      </c>
      <c r="K97" s="296">
        <f t="shared" si="2"/>
        <v>0</v>
      </c>
      <c r="L97" s="296">
        <f t="shared" si="2"/>
        <v>0</v>
      </c>
      <c r="M97" s="296">
        <f t="shared" si="2"/>
        <v>0</v>
      </c>
      <c r="N97" s="296">
        <f t="shared" si="2"/>
        <v>0</v>
      </c>
      <c r="O97" s="296">
        <f t="shared" si="2"/>
        <v>0</v>
      </c>
      <c r="P97" s="296">
        <f t="shared" si="2"/>
        <v>0</v>
      </c>
      <c r="Q97" s="296">
        <f t="shared" si="2"/>
        <v>0</v>
      </c>
      <c r="R97" s="296">
        <f t="shared" si="2"/>
        <v>0</v>
      </c>
      <c r="S97" s="296">
        <f t="shared" si="2"/>
        <v>0</v>
      </c>
      <c r="T97" s="296">
        <f t="shared" si="2"/>
        <v>0</v>
      </c>
      <c r="U97" s="296">
        <f t="shared" si="2"/>
        <v>0</v>
      </c>
      <c r="V97" s="296">
        <f t="shared" si="2"/>
        <v>0</v>
      </c>
      <c r="W97" s="296">
        <f t="shared" si="2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879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882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883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0</v>
      </c>
      <c r="C115" s="225">
        <f t="shared" si="3"/>
        <v>0</v>
      </c>
      <c r="D115" s="225">
        <f t="shared" si="3"/>
        <v>0</v>
      </c>
      <c r="E115" s="225">
        <f t="shared" si="3"/>
        <v>0</v>
      </c>
      <c r="F115" s="225">
        <f t="shared" si="3"/>
        <v>0</v>
      </c>
      <c r="G115" s="225">
        <f t="shared" si="3"/>
        <v>0</v>
      </c>
      <c r="H115" s="225">
        <f t="shared" si="3"/>
        <v>0</v>
      </c>
      <c r="I115" s="225">
        <f t="shared" si="3"/>
        <v>0</v>
      </c>
      <c r="J115" s="225">
        <f t="shared" si="3"/>
        <v>0</v>
      </c>
      <c r="K115" s="225">
        <f t="shared" si="3"/>
        <v>0</v>
      </c>
      <c r="L115" s="225">
        <f t="shared" si="3"/>
        <v>0</v>
      </c>
      <c r="M115" s="225">
        <f t="shared" si="3"/>
        <v>0</v>
      </c>
      <c r="N115" s="225">
        <f t="shared" si="3"/>
        <v>0</v>
      </c>
      <c r="O115" s="225">
        <f t="shared" si="3"/>
        <v>0</v>
      </c>
      <c r="P115" s="225">
        <f t="shared" si="3"/>
        <v>0</v>
      </c>
      <c r="Q115" s="225">
        <f t="shared" si="3"/>
        <v>0</v>
      </c>
      <c r="R115" s="225">
        <f t="shared" si="3"/>
        <v>0</v>
      </c>
      <c r="S115" s="225">
        <f t="shared" si="3"/>
        <v>0</v>
      </c>
      <c r="T115" s="225">
        <f t="shared" si="3"/>
        <v>0</v>
      </c>
      <c r="U115" s="225">
        <f t="shared" si="3"/>
        <v>0</v>
      </c>
      <c r="V115" s="225">
        <f t="shared" si="3"/>
        <v>0</v>
      </c>
      <c r="W115" s="225">
        <f t="shared" si="3"/>
        <v>0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899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900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905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906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907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908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909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913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914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915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916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0</v>
      </c>
      <c r="C141" s="263">
        <f t="shared" si="4"/>
        <v>0</v>
      </c>
      <c r="D141" s="263">
        <f t="shared" si="4"/>
        <v>0</v>
      </c>
      <c r="E141" s="263">
        <f t="shared" si="4"/>
        <v>0</v>
      </c>
      <c r="F141" s="263">
        <f t="shared" si="4"/>
        <v>0</v>
      </c>
      <c r="G141" s="263">
        <f t="shared" si="4"/>
        <v>0</v>
      </c>
      <c r="H141" s="263">
        <f t="shared" si="4"/>
        <v>0</v>
      </c>
      <c r="I141" s="263">
        <f t="shared" si="4"/>
        <v>0</v>
      </c>
      <c r="J141" s="263">
        <f t="shared" si="4"/>
        <v>0</v>
      </c>
      <c r="K141" s="263">
        <f t="shared" si="4"/>
        <v>0</v>
      </c>
      <c r="L141" s="263">
        <f t="shared" si="4"/>
        <v>0</v>
      </c>
      <c r="M141" s="263">
        <f t="shared" si="4"/>
        <v>0</v>
      </c>
      <c r="N141" s="263">
        <f t="shared" si="4"/>
        <v>0</v>
      </c>
      <c r="O141" s="263">
        <f t="shared" si="4"/>
        <v>0</v>
      </c>
      <c r="P141" s="263">
        <f t="shared" si="4"/>
        <v>0</v>
      </c>
      <c r="Q141" s="263">
        <f t="shared" si="4"/>
        <v>0</v>
      </c>
      <c r="R141" s="263">
        <f t="shared" si="4"/>
        <v>0</v>
      </c>
      <c r="S141" s="263">
        <f t="shared" si="4"/>
        <v>0</v>
      </c>
      <c r="T141" s="263">
        <f t="shared" si="4"/>
        <v>0</v>
      </c>
      <c r="U141" s="263">
        <f t="shared" si="4"/>
        <v>0</v>
      </c>
      <c r="V141" s="263">
        <f t="shared" si="4"/>
        <v>0</v>
      </c>
      <c r="W141" s="263">
        <f t="shared" si="4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920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921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922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923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924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927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928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0</v>
      </c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1">
        <v>0</v>
      </c>
      <c r="P158" s="281">
        <v>0</v>
      </c>
      <c r="Q158" s="281">
        <v>0</v>
      </c>
      <c r="R158" s="281">
        <v>0</v>
      </c>
      <c r="S158" s="281">
        <v>0</v>
      </c>
      <c r="T158" s="281">
        <v>0</v>
      </c>
      <c r="U158" s="281">
        <v>0</v>
      </c>
      <c r="V158" s="281">
        <v>0</v>
      </c>
      <c r="W158" s="281">
        <v>0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0</v>
      </c>
      <c r="C187" s="234">
        <f t="shared" si="28"/>
        <v>0</v>
      </c>
      <c r="D187" s="234">
        <f t="shared" si="28"/>
        <v>0</v>
      </c>
      <c r="E187" s="234">
        <f t="shared" si="28"/>
        <v>0</v>
      </c>
      <c r="F187" s="234">
        <f t="shared" si="28"/>
        <v>0</v>
      </c>
      <c r="G187" s="234">
        <f t="shared" si="28"/>
        <v>0</v>
      </c>
      <c r="H187" s="234">
        <f t="shared" si="28"/>
        <v>0</v>
      </c>
      <c r="I187" s="234">
        <f t="shared" si="28"/>
        <v>0</v>
      </c>
      <c r="J187" s="234">
        <f t="shared" si="28"/>
        <v>0</v>
      </c>
      <c r="K187" s="234">
        <f t="shared" si="28"/>
        <v>0</v>
      </c>
      <c r="L187" s="234">
        <f t="shared" si="28"/>
        <v>0</v>
      </c>
      <c r="M187" s="234">
        <f t="shared" si="28"/>
        <v>0</v>
      </c>
      <c r="N187" s="234">
        <f t="shared" si="28"/>
        <v>0</v>
      </c>
      <c r="O187" s="234">
        <f t="shared" si="28"/>
        <v>0</v>
      </c>
      <c r="P187" s="234">
        <f t="shared" si="28"/>
        <v>0</v>
      </c>
      <c r="Q187" s="234">
        <f t="shared" si="28"/>
        <v>0</v>
      </c>
      <c r="R187" s="234">
        <f t="shared" si="28"/>
        <v>0</v>
      </c>
      <c r="S187" s="234">
        <f t="shared" si="28"/>
        <v>0</v>
      </c>
      <c r="T187" s="234">
        <f t="shared" si="28"/>
        <v>0</v>
      </c>
      <c r="U187" s="234">
        <f t="shared" si="28"/>
        <v>0</v>
      </c>
      <c r="V187" s="234">
        <f t="shared" si="28"/>
        <v>0</v>
      </c>
      <c r="W187" s="234">
        <f t="shared" si="28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0</v>
      </c>
      <c r="C192" s="302">
        <f t="shared" si="33"/>
        <v>0</v>
      </c>
      <c r="D192" s="302">
        <f t="shared" si="33"/>
        <v>0</v>
      </c>
      <c r="E192" s="302">
        <f t="shared" si="33"/>
        <v>0</v>
      </c>
      <c r="F192" s="302">
        <f t="shared" si="33"/>
        <v>0</v>
      </c>
      <c r="G192" s="302">
        <f t="shared" si="33"/>
        <v>0</v>
      </c>
      <c r="H192" s="302">
        <f t="shared" si="33"/>
        <v>0</v>
      </c>
      <c r="I192" s="302">
        <f t="shared" si="33"/>
        <v>0</v>
      </c>
      <c r="J192" s="302">
        <f t="shared" si="33"/>
        <v>0</v>
      </c>
      <c r="K192" s="302">
        <f t="shared" si="33"/>
        <v>0</v>
      </c>
      <c r="L192" s="302">
        <f t="shared" si="33"/>
        <v>0</v>
      </c>
      <c r="M192" s="302">
        <f t="shared" si="33"/>
        <v>0</v>
      </c>
      <c r="N192" s="302">
        <f t="shared" si="33"/>
        <v>0</v>
      </c>
      <c r="O192" s="302">
        <f t="shared" si="33"/>
        <v>0</v>
      </c>
      <c r="P192" s="302">
        <f t="shared" si="33"/>
        <v>0</v>
      </c>
      <c r="Q192" s="302">
        <f t="shared" si="33"/>
        <v>0</v>
      </c>
      <c r="R192" s="302">
        <f t="shared" si="33"/>
        <v>0</v>
      </c>
      <c r="S192" s="302">
        <f t="shared" si="33"/>
        <v>0</v>
      </c>
      <c r="T192" s="302">
        <f t="shared" si="33"/>
        <v>0</v>
      </c>
      <c r="U192" s="302">
        <f t="shared" si="33"/>
        <v>0</v>
      </c>
      <c r="V192" s="302">
        <f t="shared" si="33"/>
        <v>0</v>
      </c>
      <c r="W192" s="302">
        <f t="shared" si="33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</v>
      </c>
      <c r="C193" s="303">
        <f t="shared" si="34"/>
        <v>0</v>
      </c>
      <c r="D193" s="303">
        <f t="shared" si="34"/>
        <v>0</v>
      </c>
      <c r="E193" s="303">
        <f t="shared" si="34"/>
        <v>0</v>
      </c>
      <c r="F193" s="303">
        <f t="shared" si="34"/>
        <v>0</v>
      </c>
      <c r="G193" s="303">
        <f t="shared" si="34"/>
        <v>0</v>
      </c>
      <c r="H193" s="303">
        <f t="shared" si="34"/>
        <v>0</v>
      </c>
      <c r="I193" s="303">
        <f t="shared" si="34"/>
        <v>0</v>
      </c>
      <c r="J193" s="303">
        <f t="shared" si="34"/>
        <v>0</v>
      </c>
      <c r="K193" s="303">
        <f t="shared" si="34"/>
        <v>0</v>
      </c>
      <c r="L193" s="303">
        <f t="shared" si="34"/>
        <v>0</v>
      </c>
      <c r="M193" s="303">
        <f t="shared" si="34"/>
        <v>0</v>
      </c>
      <c r="N193" s="303">
        <f t="shared" si="34"/>
        <v>0</v>
      </c>
      <c r="O193" s="303">
        <f t="shared" si="34"/>
        <v>0</v>
      </c>
      <c r="P193" s="303">
        <f t="shared" si="34"/>
        <v>0</v>
      </c>
      <c r="Q193" s="303">
        <f t="shared" si="34"/>
        <v>0</v>
      </c>
      <c r="R193" s="303">
        <f t="shared" si="34"/>
        <v>0</v>
      </c>
      <c r="S193" s="303">
        <f t="shared" si="34"/>
        <v>0</v>
      </c>
      <c r="T193" s="303">
        <f t="shared" si="34"/>
        <v>0</v>
      </c>
      <c r="U193" s="303">
        <f t="shared" si="34"/>
        <v>0</v>
      </c>
      <c r="V193" s="303">
        <f t="shared" si="34"/>
        <v>0</v>
      </c>
      <c r="W193" s="303">
        <f t="shared" si="34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</v>
      </c>
      <c r="C194" s="304">
        <f t="shared" si="35"/>
        <v>0</v>
      </c>
      <c r="D194" s="304">
        <f t="shared" si="35"/>
        <v>0</v>
      </c>
      <c r="E194" s="304">
        <f t="shared" si="35"/>
        <v>0</v>
      </c>
      <c r="F194" s="304">
        <f t="shared" si="35"/>
        <v>0</v>
      </c>
      <c r="G194" s="304">
        <f t="shared" si="35"/>
        <v>0</v>
      </c>
      <c r="H194" s="304">
        <f t="shared" si="35"/>
        <v>0</v>
      </c>
      <c r="I194" s="304">
        <f t="shared" si="35"/>
        <v>0</v>
      </c>
      <c r="J194" s="304">
        <f t="shared" si="35"/>
        <v>0</v>
      </c>
      <c r="K194" s="304">
        <f t="shared" si="35"/>
        <v>0</v>
      </c>
      <c r="L194" s="304">
        <f t="shared" si="35"/>
        <v>0</v>
      </c>
      <c r="M194" s="304">
        <f t="shared" si="35"/>
        <v>0</v>
      </c>
      <c r="N194" s="304">
        <f t="shared" si="35"/>
        <v>0</v>
      </c>
      <c r="O194" s="304">
        <f t="shared" si="35"/>
        <v>0</v>
      </c>
      <c r="P194" s="304">
        <f t="shared" si="35"/>
        <v>0</v>
      </c>
      <c r="Q194" s="304">
        <f t="shared" si="35"/>
        <v>0</v>
      </c>
      <c r="R194" s="304">
        <f t="shared" si="35"/>
        <v>0</v>
      </c>
      <c r="S194" s="304">
        <f t="shared" si="35"/>
        <v>0</v>
      </c>
      <c r="T194" s="304">
        <f t="shared" si="35"/>
        <v>0</v>
      </c>
      <c r="U194" s="304">
        <f t="shared" si="35"/>
        <v>0</v>
      </c>
      <c r="V194" s="304">
        <f t="shared" si="35"/>
        <v>0</v>
      </c>
      <c r="W194" s="304">
        <f t="shared" si="35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</v>
      </c>
      <c r="C196" s="303">
        <f t="shared" si="37"/>
        <v>0</v>
      </c>
      <c r="D196" s="303">
        <f t="shared" si="37"/>
        <v>0</v>
      </c>
      <c r="E196" s="303">
        <f t="shared" si="37"/>
        <v>0</v>
      </c>
      <c r="F196" s="303">
        <f t="shared" si="37"/>
        <v>0</v>
      </c>
      <c r="G196" s="303">
        <f t="shared" si="37"/>
        <v>0</v>
      </c>
      <c r="H196" s="303">
        <f t="shared" si="37"/>
        <v>0</v>
      </c>
      <c r="I196" s="303">
        <f t="shared" si="37"/>
        <v>0</v>
      </c>
      <c r="J196" s="303">
        <f t="shared" si="37"/>
        <v>0</v>
      </c>
      <c r="K196" s="303">
        <f t="shared" si="37"/>
        <v>0</v>
      </c>
      <c r="L196" s="303">
        <f t="shared" si="37"/>
        <v>0</v>
      </c>
      <c r="M196" s="303">
        <f t="shared" si="37"/>
        <v>0</v>
      </c>
      <c r="N196" s="303">
        <f t="shared" si="37"/>
        <v>0</v>
      </c>
      <c r="O196" s="303">
        <f t="shared" si="37"/>
        <v>0</v>
      </c>
      <c r="P196" s="303">
        <f t="shared" si="37"/>
        <v>0</v>
      </c>
      <c r="Q196" s="303">
        <f t="shared" si="37"/>
        <v>0</v>
      </c>
      <c r="R196" s="303">
        <f t="shared" si="37"/>
        <v>0</v>
      </c>
      <c r="S196" s="303">
        <f t="shared" si="37"/>
        <v>0</v>
      </c>
      <c r="T196" s="303">
        <f t="shared" si="37"/>
        <v>0</v>
      </c>
      <c r="U196" s="303">
        <f t="shared" si="37"/>
        <v>0</v>
      </c>
      <c r="V196" s="303">
        <f t="shared" si="37"/>
        <v>0</v>
      </c>
      <c r="W196" s="303">
        <f t="shared" si="37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</v>
      </c>
      <c r="C197" s="304">
        <f t="shared" si="38"/>
        <v>0</v>
      </c>
      <c r="D197" s="304">
        <f t="shared" si="38"/>
        <v>0</v>
      </c>
      <c r="E197" s="304">
        <f t="shared" si="38"/>
        <v>0</v>
      </c>
      <c r="F197" s="304">
        <f t="shared" si="38"/>
        <v>0</v>
      </c>
      <c r="G197" s="304">
        <f t="shared" si="38"/>
        <v>0</v>
      </c>
      <c r="H197" s="304">
        <f t="shared" si="38"/>
        <v>0</v>
      </c>
      <c r="I197" s="304">
        <f t="shared" si="38"/>
        <v>0</v>
      </c>
      <c r="J197" s="304">
        <f t="shared" si="38"/>
        <v>0</v>
      </c>
      <c r="K197" s="304">
        <f t="shared" si="38"/>
        <v>0</v>
      </c>
      <c r="L197" s="304">
        <f t="shared" si="38"/>
        <v>0</v>
      </c>
      <c r="M197" s="304">
        <f t="shared" si="38"/>
        <v>0</v>
      </c>
      <c r="N197" s="304">
        <f t="shared" si="38"/>
        <v>0</v>
      </c>
      <c r="O197" s="304">
        <f t="shared" si="38"/>
        <v>0</v>
      </c>
      <c r="P197" s="304">
        <f t="shared" si="38"/>
        <v>0</v>
      </c>
      <c r="Q197" s="304">
        <f t="shared" si="38"/>
        <v>0</v>
      </c>
      <c r="R197" s="304">
        <f t="shared" si="38"/>
        <v>0</v>
      </c>
      <c r="S197" s="304">
        <f t="shared" si="38"/>
        <v>0</v>
      </c>
      <c r="T197" s="304">
        <f t="shared" si="38"/>
        <v>0</v>
      </c>
      <c r="U197" s="304">
        <f t="shared" si="38"/>
        <v>0</v>
      </c>
      <c r="V197" s="304">
        <f t="shared" si="38"/>
        <v>0</v>
      </c>
      <c r="W197" s="304">
        <f t="shared" si="38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</v>
      </c>
      <c r="C199" s="303">
        <f t="shared" si="40"/>
        <v>0</v>
      </c>
      <c r="D199" s="303">
        <f t="shared" si="40"/>
        <v>0</v>
      </c>
      <c r="E199" s="303">
        <f t="shared" si="40"/>
        <v>0</v>
      </c>
      <c r="F199" s="303">
        <f t="shared" si="40"/>
        <v>0</v>
      </c>
      <c r="G199" s="303">
        <f t="shared" si="40"/>
        <v>0</v>
      </c>
      <c r="H199" s="303">
        <f t="shared" si="40"/>
        <v>0</v>
      </c>
      <c r="I199" s="303">
        <f t="shared" si="40"/>
        <v>0</v>
      </c>
      <c r="J199" s="303">
        <f t="shared" si="40"/>
        <v>0</v>
      </c>
      <c r="K199" s="303">
        <f t="shared" si="40"/>
        <v>0</v>
      </c>
      <c r="L199" s="303">
        <f t="shared" si="40"/>
        <v>0</v>
      </c>
      <c r="M199" s="303">
        <f t="shared" si="40"/>
        <v>0</v>
      </c>
      <c r="N199" s="303">
        <f t="shared" si="40"/>
        <v>0</v>
      </c>
      <c r="O199" s="303">
        <f t="shared" si="40"/>
        <v>0</v>
      </c>
      <c r="P199" s="303">
        <f t="shared" si="40"/>
        <v>0</v>
      </c>
      <c r="Q199" s="303">
        <f t="shared" si="40"/>
        <v>0</v>
      </c>
      <c r="R199" s="303">
        <f t="shared" si="40"/>
        <v>0</v>
      </c>
      <c r="S199" s="303">
        <f t="shared" si="40"/>
        <v>0</v>
      </c>
      <c r="T199" s="303">
        <f t="shared" si="40"/>
        <v>0</v>
      </c>
      <c r="U199" s="303">
        <f t="shared" si="40"/>
        <v>0</v>
      </c>
      <c r="V199" s="303">
        <f t="shared" si="40"/>
        <v>0</v>
      </c>
      <c r="W199" s="303">
        <f t="shared" si="40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0</v>
      </c>
      <c r="C200" s="304">
        <f t="shared" si="41"/>
        <v>0</v>
      </c>
      <c r="D200" s="304">
        <f t="shared" si="41"/>
        <v>0</v>
      </c>
      <c r="E200" s="304">
        <f t="shared" si="41"/>
        <v>0</v>
      </c>
      <c r="F200" s="304">
        <f t="shared" si="41"/>
        <v>0</v>
      </c>
      <c r="G200" s="304">
        <f t="shared" si="41"/>
        <v>0</v>
      </c>
      <c r="H200" s="304">
        <f t="shared" si="41"/>
        <v>0</v>
      </c>
      <c r="I200" s="304">
        <f t="shared" si="41"/>
        <v>0</v>
      </c>
      <c r="J200" s="304">
        <f t="shared" si="41"/>
        <v>0</v>
      </c>
      <c r="K200" s="304">
        <f t="shared" si="41"/>
        <v>0</v>
      </c>
      <c r="L200" s="304">
        <f t="shared" si="41"/>
        <v>0</v>
      </c>
      <c r="M200" s="304">
        <f t="shared" si="41"/>
        <v>0</v>
      </c>
      <c r="N200" s="304">
        <f t="shared" si="41"/>
        <v>0</v>
      </c>
      <c r="O200" s="304">
        <f t="shared" si="41"/>
        <v>0</v>
      </c>
      <c r="P200" s="304">
        <f t="shared" si="41"/>
        <v>0</v>
      </c>
      <c r="Q200" s="304">
        <f t="shared" si="41"/>
        <v>0</v>
      </c>
      <c r="R200" s="304">
        <f t="shared" si="41"/>
        <v>0</v>
      </c>
      <c r="S200" s="304">
        <f t="shared" si="41"/>
        <v>0</v>
      </c>
      <c r="T200" s="304">
        <f t="shared" si="41"/>
        <v>0</v>
      </c>
      <c r="U200" s="304">
        <f t="shared" si="41"/>
        <v>0</v>
      </c>
      <c r="V200" s="304">
        <f t="shared" si="41"/>
        <v>0</v>
      </c>
      <c r="W200" s="304">
        <f t="shared" si="41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</v>
      </c>
      <c r="C201" s="304">
        <f t="shared" si="42"/>
        <v>0</v>
      </c>
      <c r="D201" s="304">
        <f t="shared" si="42"/>
        <v>0</v>
      </c>
      <c r="E201" s="304">
        <f t="shared" si="42"/>
        <v>0</v>
      </c>
      <c r="F201" s="304">
        <f t="shared" si="42"/>
        <v>0</v>
      </c>
      <c r="G201" s="304">
        <f t="shared" si="42"/>
        <v>0</v>
      </c>
      <c r="H201" s="304">
        <f t="shared" si="42"/>
        <v>0</v>
      </c>
      <c r="I201" s="304">
        <f t="shared" si="42"/>
        <v>0</v>
      </c>
      <c r="J201" s="304">
        <f t="shared" si="42"/>
        <v>0</v>
      </c>
      <c r="K201" s="304">
        <f t="shared" si="42"/>
        <v>0</v>
      </c>
      <c r="L201" s="304">
        <f t="shared" si="42"/>
        <v>0</v>
      </c>
      <c r="M201" s="304">
        <f t="shared" si="42"/>
        <v>0</v>
      </c>
      <c r="N201" s="304">
        <f t="shared" si="42"/>
        <v>0</v>
      </c>
      <c r="O201" s="304">
        <f t="shared" si="42"/>
        <v>0</v>
      </c>
      <c r="P201" s="304">
        <f t="shared" si="42"/>
        <v>0</v>
      </c>
      <c r="Q201" s="304">
        <f t="shared" si="42"/>
        <v>0</v>
      </c>
      <c r="R201" s="304">
        <f t="shared" si="42"/>
        <v>0</v>
      </c>
      <c r="S201" s="304">
        <f t="shared" si="42"/>
        <v>0</v>
      </c>
      <c r="T201" s="304">
        <f t="shared" si="42"/>
        <v>0</v>
      </c>
      <c r="U201" s="304">
        <f t="shared" si="42"/>
        <v>0</v>
      </c>
      <c r="V201" s="304">
        <f t="shared" si="42"/>
        <v>0</v>
      </c>
      <c r="W201" s="304">
        <f t="shared" si="42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0</v>
      </c>
      <c r="C204" s="234">
        <f t="shared" si="44"/>
        <v>0</v>
      </c>
      <c r="D204" s="234">
        <f t="shared" si="44"/>
        <v>0</v>
      </c>
      <c r="E204" s="234">
        <f t="shared" si="44"/>
        <v>0</v>
      </c>
      <c r="F204" s="234">
        <f t="shared" si="44"/>
        <v>0</v>
      </c>
      <c r="G204" s="234">
        <f t="shared" si="44"/>
        <v>0</v>
      </c>
      <c r="H204" s="234">
        <f t="shared" si="44"/>
        <v>0</v>
      </c>
      <c r="I204" s="234">
        <f t="shared" si="44"/>
        <v>0</v>
      </c>
      <c r="J204" s="234">
        <f t="shared" si="44"/>
        <v>0</v>
      </c>
      <c r="K204" s="234">
        <f t="shared" si="44"/>
        <v>0</v>
      </c>
      <c r="L204" s="234">
        <f t="shared" si="44"/>
        <v>0</v>
      </c>
      <c r="M204" s="234">
        <f t="shared" si="44"/>
        <v>0</v>
      </c>
      <c r="N204" s="234">
        <f t="shared" si="44"/>
        <v>0</v>
      </c>
      <c r="O204" s="234">
        <f t="shared" si="44"/>
        <v>0</v>
      </c>
      <c r="P204" s="234">
        <f t="shared" si="44"/>
        <v>0</v>
      </c>
      <c r="Q204" s="234">
        <f t="shared" si="44"/>
        <v>0</v>
      </c>
      <c r="R204" s="234">
        <f t="shared" si="44"/>
        <v>0</v>
      </c>
      <c r="S204" s="234">
        <f t="shared" si="44"/>
        <v>0</v>
      </c>
      <c r="T204" s="234">
        <f t="shared" si="44"/>
        <v>0</v>
      </c>
      <c r="U204" s="234">
        <f t="shared" si="44"/>
        <v>0</v>
      </c>
      <c r="V204" s="234">
        <f t="shared" si="44"/>
        <v>0</v>
      </c>
      <c r="W204" s="234">
        <f t="shared" si="44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0</v>
      </c>
      <c r="C209" s="302">
        <f t="shared" si="49"/>
        <v>0</v>
      </c>
      <c r="D209" s="302">
        <f t="shared" si="49"/>
        <v>0</v>
      </c>
      <c r="E209" s="302">
        <f t="shared" si="49"/>
        <v>0</v>
      </c>
      <c r="F209" s="302">
        <f t="shared" si="49"/>
        <v>0</v>
      </c>
      <c r="G209" s="302">
        <f t="shared" si="49"/>
        <v>0</v>
      </c>
      <c r="H209" s="302">
        <f t="shared" si="49"/>
        <v>0</v>
      </c>
      <c r="I209" s="302">
        <f t="shared" si="49"/>
        <v>0</v>
      </c>
      <c r="J209" s="302">
        <f t="shared" si="49"/>
        <v>0</v>
      </c>
      <c r="K209" s="302">
        <f t="shared" si="49"/>
        <v>0</v>
      </c>
      <c r="L209" s="302">
        <f t="shared" si="49"/>
        <v>0</v>
      </c>
      <c r="M209" s="302">
        <f t="shared" si="49"/>
        <v>0</v>
      </c>
      <c r="N209" s="302">
        <f t="shared" si="49"/>
        <v>0</v>
      </c>
      <c r="O209" s="302">
        <f t="shared" si="49"/>
        <v>0</v>
      </c>
      <c r="P209" s="302">
        <f t="shared" si="49"/>
        <v>0</v>
      </c>
      <c r="Q209" s="302">
        <f t="shared" si="49"/>
        <v>0</v>
      </c>
      <c r="R209" s="302">
        <f t="shared" si="49"/>
        <v>0</v>
      </c>
      <c r="S209" s="302">
        <f t="shared" si="49"/>
        <v>0</v>
      </c>
      <c r="T209" s="302">
        <f t="shared" si="49"/>
        <v>0</v>
      </c>
      <c r="U209" s="302">
        <f t="shared" si="49"/>
        <v>0</v>
      </c>
      <c r="V209" s="302">
        <f t="shared" si="49"/>
        <v>0</v>
      </c>
      <c r="W209" s="302">
        <f t="shared" si="49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</v>
      </c>
      <c r="C210" s="303">
        <f t="shared" si="50"/>
        <v>0</v>
      </c>
      <c r="D210" s="303">
        <f t="shared" si="50"/>
        <v>0</v>
      </c>
      <c r="E210" s="303">
        <f t="shared" si="50"/>
        <v>0</v>
      </c>
      <c r="F210" s="303">
        <f t="shared" si="50"/>
        <v>0</v>
      </c>
      <c r="G210" s="303">
        <f t="shared" si="50"/>
        <v>0</v>
      </c>
      <c r="H210" s="303">
        <f t="shared" si="50"/>
        <v>0</v>
      </c>
      <c r="I210" s="303">
        <f t="shared" si="50"/>
        <v>0</v>
      </c>
      <c r="J210" s="303">
        <f t="shared" si="50"/>
        <v>0</v>
      </c>
      <c r="K210" s="303">
        <f t="shared" si="50"/>
        <v>0</v>
      </c>
      <c r="L210" s="303">
        <f t="shared" si="50"/>
        <v>0</v>
      </c>
      <c r="M210" s="303">
        <f t="shared" si="50"/>
        <v>0</v>
      </c>
      <c r="N210" s="303">
        <f t="shared" si="50"/>
        <v>0</v>
      </c>
      <c r="O210" s="303">
        <f t="shared" si="50"/>
        <v>0</v>
      </c>
      <c r="P210" s="303">
        <f t="shared" si="50"/>
        <v>0</v>
      </c>
      <c r="Q210" s="303">
        <f t="shared" si="50"/>
        <v>0</v>
      </c>
      <c r="R210" s="303">
        <f t="shared" si="50"/>
        <v>0</v>
      </c>
      <c r="S210" s="303">
        <f t="shared" si="50"/>
        <v>0</v>
      </c>
      <c r="T210" s="303">
        <f t="shared" si="50"/>
        <v>0</v>
      </c>
      <c r="U210" s="303">
        <f t="shared" si="50"/>
        <v>0</v>
      </c>
      <c r="V210" s="303">
        <f t="shared" si="50"/>
        <v>0</v>
      </c>
      <c r="W210" s="303">
        <f t="shared" si="50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</v>
      </c>
      <c r="C211" s="304">
        <f t="shared" si="51"/>
        <v>0</v>
      </c>
      <c r="D211" s="304">
        <f t="shared" si="51"/>
        <v>0</v>
      </c>
      <c r="E211" s="304">
        <f t="shared" si="51"/>
        <v>0</v>
      </c>
      <c r="F211" s="304">
        <f t="shared" si="51"/>
        <v>0</v>
      </c>
      <c r="G211" s="304">
        <f t="shared" si="51"/>
        <v>0</v>
      </c>
      <c r="H211" s="304">
        <f t="shared" si="51"/>
        <v>0</v>
      </c>
      <c r="I211" s="304">
        <f t="shared" si="51"/>
        <v>0</v>
      </c>
      <c r="J211" s="304">
        <f t="shared" si="51"/>
        <v>0</v>
      </c>
      <c r="K211" s="304">
        <f t="shared" si="51"/>
        <v>0</v>
      </c>
      <c r="L211" s="304">
        <f t="shared" si="51"/>
        <v>0</v>
      </c>
      <c r="M211" s="304">
        <f t="shared" si="51"/>
        <v>0</v>
      </c>
      <c r="N211" s="304">
        <f t="shared" si="51"/>
        <v>0</v>
      </c>
      <c r="O211" s="304">
        <f t="shared" si="51"/>
        <v>0</v>
      </c>
      <c r="P211" s="304">
        <f t="shared" si="51"/>
        <v>0</v>
      </c>
      <c r="Q211" s="304">
        <f t="shared" si="51"/>
        <v>0</v>
      </c>
      <c r="R211" s="304">
        <f t="shared" si="51"/>
        <v>0</v>
      </c>
      <c r="S211" s="304">
        <f t="shared" si="51"/>
        <v>0</v>
      </c>
      <c r="T211" s="304">
        <f t="shared" si="51"/>
        <v>0</v>
      </c>
      <c r="U211" s="304">
        <f t="shared" si="51"/>
        <v>0</v>
      </c>
      <c r="V211" s="304">
        <f t="shared" si="51"/>
        <v>0</v>
      </c>
      <c r="W211" s="304">
        <f t="shared" si="51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</v>
      </c>
      <c r="C213" s="303">
        <f t="shared" si="53"/>
        <v>0</v>
      </c>
      <c r="D213" s="303">
        <f t="shared" si="53"/>
        <v>0</v>
      </c>
      <c r="E213" s="303">
        <f t="shared" si="53"/>
        <v>0</v>
      </c>
      <c r="F213" s="303">
        <f t="shared" si="53"/>
        <v>0</v>
      </c>
      <c r="G213" s="303">
        <f t="shared" si="53"/>
        <v>0</v>
      </c>
      <c r="H213" s="303">
        <f t="shared" si="53"/>
        <v>0</v>
      </c>
      <c r="I213" s="303">
        <f t="shared" si="53"/>
        <v>0</v>
      </c>
      <c r="J213" s="303">
        <f t="shared" si="53"/>
        <v>0</v>
      </c>
      <c r="K213" s="303">
        <f t="shared" si="53"/>
        <v>0</v>
      </c>
      <c r="L213" s="303">
        <f t="shared" si="53"/>
        <v>0</v>
      </c>
      <c r="M213" s="303">
        <f t="shared" si="53"/>
        <v>0</v>
      </c>
      <c r="N213" s="303">
        <f t="shared" si="53"/>
        <v>0</v>
      </c>
      <c r="O213" s="303">
        <f t="shared" si="53"/>
        <v>0</v>
      </c>
      <c r="P213" s="303">
        <f t="shared" si="53"/>
        <v>0</v>
      </c>
      <c r="Q213" s="303">
        <f t="shared" si="53"/>
        <v>0</v>
      </c>
      <c r="R213" s="303">
        <f t="shared" si="53"/>
        <v>0</v>
      </c>
      <c r="S213" s="303">
        <f t="shared" si="53"/>
        <v>0</v>
      </c>
      <c r="T213" s="303">
        <f t="shared" si="53"/>
        <v>0</v>
      </c>
      <c r="U213" s="303">
        <f t="shared" si="53"/>
        <v>0</v>
      </c>
      <c r="V213" s="303">
        <f t="shared" si="53"/>
        <v>0</v>
      </c>
      <c r="W213" s="303">
        <f t="shared" si="53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</v>
      </c>
      <c r="C214" s="304">
        <f t="shared" si="54"/>
        <v>0</v>
      </c>
      <c r="D214" s="304">
        <f t="shared" si="54"/>
        <v>0</v>
      </c>
      <c r="E214" s="304">
        <f t="shared" si="54"/>
        <v>0</v>
      </c>
      <c r="F214" s="304">
        <f t="shared" si="54"/>
        <v>0</v>
      </c>
      <c r="G214" s="304">
        <f t="shared" si="54"/>
        <v>0</v>
      </c>
      <c r="H214" s="304">
        <f t="shared" si="54"/>
        <v>0</v>
      </c>
      <c r="I214" s="304">
        <f t="shared" si="54"/>
        <v>0</v>
      </c>
      <c r="J214" s="304">
        <f t="shared" si="54"/>
        <v>0</v>
      </c>
      <c r="K214" s="304">
        <f t="shared" si="54"/>
        <v>0</v>
      </c>
      <c r="L214" s="304">
        <f t="shared" si="54"/>
        <v>0</v>
      </c>
      <c r="M214" s="304">
        <f t="shared" si="54"/>
        <v>0</v>
      </c>
      <c r="N214" s="304">
        <f t="shared" si="54"/>
        <v>0</v>
      </c>
      <c r="O214" s="304">
        <f t="shared" si="54"/>
        <v>0</v>
      </c>
      <c r="P214" s="304">
        <f t="shared" si="54"/>
        <v>0</v>
      </c>
      <c r="Q214" s="304">
        <f t="shared" si="54"/>
        <v>0</v>
      </c>
      <c r="R214" s="304">
        <f t="shared" si="54"/>
        <v>0</v>
      </c>
      <c r="S214" s="304">
        <f t="shared" si="54"/>
        <v>0</v>
      </c>
      <c r="T214" s="304">
        <f t="shared" si="54"/>
        <v>0</v>
      </c>
      <c r="U214" s="304">
        <f t="shared" si="54"/>
        <v>0</v>
      </c>
      <c r="V214" s="304">
        <f t="shared" si="54"/>
        <v>0</v>
      </c>
      <c r="W214" s="304">
        <f t="shared" si="54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</v>
      </c>
      <c r="C216" s="303">
        <f t="shared" si="56"/>
        <v>0</v>
      </c>
      <c r="D216" s="303">
        <f t="shared" si="56"/>
        <v>0</v>
      </c>
      <c r="E216" s="303">
        <f t="shared" si="56"/>
        <v>0</v>
      </c>
      <c r="F216" s="303">
        <f t="shared" si="56"/>
        <v>0</v>
      </c>
      <c r="G216" s="303">
        <f t="shared" si="56"/>
        <v>0</v>
      </c>
      <c r="H216" s="303">
        <f t="shared" si="56"/>
        <v>0</v>
      </c>
      <c r="I216" s="303">
        <f t="shared" si="56"/>
        <v>0</v>
      </c>
      <c r="J216" s="303">
        <f t="shared" si="56"/>
        <v>0</v>
      </c>
      <c r="K216" s="303">
        <f t="shared" si="56"/>
        <v>0</v>
      </c>
      <c r="L216" s="303">
        <f t="shared" si="56"/>
        <v>0</v>
      </c>
      <c r="M216" s="303">
        <f t="shared" si="56"/>
        <v>0</v>
      </c>
      <c r="N216" s="303">
        <f t="shared" si="56"/>
        <v>0</v>
      </c>
      <c r="O216" s="303">
        <f t="shared" si="56"/>
        <v>0</v>
      </c>
      <c r="P216" s="303">
        <f t="shared" si="56"/>
        <v>0</v>
      </c>
      <c r="Q216" s="303">
        <f t="shared" si="56"/>
        <v>0</v>
      </c>
      <c r="R216" s="303">
        <f t="shared" si="56"/>
        <v>0</v>
      </c>
      <c r="S216" s="303">
        <f t="shared" si="56"/>
        <v>0</v>
      </c>
      <c r="T216" s="303">
        <f t="shared" si="56"/>
        <v>0</v>
      </c>
      <c r="U216" s="303">
        <f t="shared" si="56"/>
        <v>0</v>
      </c>
      <c r="V216" s="303">
        <f t="shared" si="56"/>
        <v>0</v>
      </c>
      <c r="W216" s="303">
        <f t="shared" si="56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0</v>
      </c>
      <c r="C217" s="304">
        <f t="shared" si="57"/>
        <v>0</v>
      </c>
      <c r="D217" s="304">
        <f t="shared" si="57"/>
        <v>0</v>
      </c>
      <c r="E217" s="304">
        <f t="shared" si="57"/>
        <v>0</v>
      </c>
      <c r="F217" s="304">
        <f t="shared" si="57"/>
        <v>0</v>
      </c>
      <c r="G217" s="304">
        <f t="shared" si="57"/>
        <v>0</v>
      </c>
      <c r="H217" s="304">
        <f t="shared" si="57"/>
        <v>0</v>
      </c>
      <c r="I217" s="304">
        <f t="shared" si="57"/>
        <v>0</v>
      </c>
      <c r="J217" s="304">
        <f t="shared" si="57"/>
        <v>0</v>
      </c>
      <c r="K217" s="304">
        <f t="shared" si="57"/>
        <v>0</v>
      </c>
      <c r="L217" s="304">
        <f t="shared" si="57"/>
        <v>0</v>
      </c>
      <c r="M217" s="304">
        <f t="shared" si="57"/>
        <v>0</v>
      </c>
      <c r="N217" s="304">
        <f t="shared" si="57"/>
        <v>0</v>
      </c>
      <c r="O217" s="304">
        <f t="shared" si="57"/>
        <v>0</v>
      </c>
      <c r="P217" s="304">
        <f t="shared" si="57"/>
        <v>0</v>
      </c>
      <c r="Q217" s="304">
        <f t="shared" si="57"/>
        <v>0</v>
      </c>
      <c r="R217" s="304">
        <f t="shared" si="57"/>
        <v>0</v>
      </c>
      <c r="S217" s="304">
        <f t="shared" si="57"/>
        <v>0</v>
      </c>
      <c r="T217" s="304">
        <f t="shared" si="57"/>
        <v>0</v>
      </c>
      <c r="U217" s="304">
        <f t="shared" si="57"/>
        <v>0</v>
      </c>
      <c r="V217" s="304">
        <f t="shared" si="57"/>
        <v>0</v>
      </c>
      <c r="W217" s="304">
        <f t="shared" si="57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</v>
      </c>
      <c r="C218" s="304">
        <f t="shared" si="58"/>
        <v>0</v>
      </c>
      <c r="D218" s="304">
        <f t="shared" si="58"/>
        <v>0</v>
      </c>
      <c r="E218" s="304">
        <f t="shared" si="58"/>
        <v>0</v>
      </c>
      <c r="F218" s="304">
        <f t="shared" si="58"/>
        <v>0</v>
      </c>
      <c r="G218" s="304">
        <f t="shared" si="58"/>
        <v>0</v>
      </c>
      <c r="H218" s="304">
        <f t="shared" si="58"/>
        <v>0</v>
      </c>
      <c r="I218" s="304">
        <f t="shared" si="58"/>
        <v>0</v>
      </c>
      <c r="J218" s="304">
        <f t="shared" si="58"/>
        <v>0</v>
      </c>
      <c r="K218" s="304">
        <f t="shared" si="58"/>
        <v>0</v>
      </c>
      <c r="L218" s="304">
        <f t="shared" si="58"/>
        <v>0</v>
      </c>
      <c r="M218" s="304">
        <f t="shared" si="58"/>
        <v>0</v>
      </c>
      <c r="N218" s="304">
        <f t="shared" si="58"/>
        <v>0</v>
      </c>
      <c r="O218" s="304">
        <f t="shared" si="58"/>
        <v>0</v>
      </c>
      <c r="P218" s="304">
        <f t="shared" si="58"/>
        <v>0</v>
      </c>
      <c r="Q218" s="304">
        <f t="shared" si="58"/>
        <v>0</v>
      </c>
      <c r="R218" s="304">
        <f t="shared" si="58"/>
        <v>0</v>
      </c>
      <c r="S218" s="304">
        <f t="shared" si="58"/>
        <v>0</v>
      </c>
      <c r="T218" s="304">
        <f t="shared" si="58"/>
        <v>0</v>
      </c>
      <c r="U218" s="304">
        <f t="shared" si="58"/>
        <v>0</v>
      </c>
      <c r="V218" s="304">
        <f t="shared" si="58"/>
        <v>0</v>
      </c>
      <c r="W218" s="304">
        <f t="shared" si="58"/>
        <v>0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</v>
      </c>
      <c r="C220" s="312">
        <f t="shared" si="60"/>
        <v>0</v>
      </c>
      <c r="D220" s="312">
        <f t="shared" si="60"/>
        <v>0</v>
      </c>
      <c r="E220" s="312">
        <f t="shared" si="60"/>
        <v>0</v>
      </c>
      <c r="F220" s="312">
        <f t="shared" si="60"/>
        <v>0</v>
      </c>
      <c r="G220" s="312">
        <f t="shared" si="60"/>
        <v>0</v>
      </c>
      <c r="H220" s="312">
        <f t="shared" si="60"/>
        <v>0</v>
      </c>
      <c r="I220" s="312">
        <f t="shared" si="60"/>
        <v>0</v>
      </c>
      <c r="J220" s="312">
        <f t="shared" si="60"/>
        <v>0</v>
      </c>
      <c r="K220" s="312">
        <f t="shared" si="60"/>
        <v>0</v>
      </c>
      <c r="L220" s="312">
        <f t="shared" si="60"/>
        <v>0</v>
      </c>
      <c r="M220" s="312">
        <f t="shared" si="60"/>
        <v>0</v>
      </c>
      <c r="N220" s="312">
        <f t="shared" si="60"/>
        <v>0</v>
      </c>
      <c r="O220" s="312">
        <f t="shared" si="60"/>
        <v>0</v>
      </c>
      <c r="P220" s="312">
        <f t="shared" si="60"/>
        <v>0</v>
      </c>
      <c r="Q220" s="312">
        <f t="shared" si="60"/>
        <v>0</v>
      </c>
      <c r="R220" s="312">
        <f t="shared" si="60"/>
        <v>0</v>
      </c>
      <c r="S220" s="312">
        <f t="shared" si="60"/>
        <v>0</v>
      </c>
      <c r="T220" s="312">
        <f t="shared" si="60"/>
        <v>0</v>
      </c>
      <c r="U220" s="312">
        <f t="shared" si="60"/>
        <v>0</v>
      </c>
      <c r="V220" s="312">
        <f t="shared" si="60"/>
        <v>0</v>
      </c>
      <c r="W220" s="312">
        <f t="shared" si="60"/>
        <v>0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0</v>
      </c>
      <c r="C243" s="274">
        <f>IF(C$72=0,0,C$72/NFM_fec!C$72)</f>
        <v>0</v>
      </c>
      <c r="D243" s="274">
        <f>IF(D$72=0,0,D$72/NFM_fec!D$72)</f>
        <v>0</v>
      </c>
      <c r="E243" s="274">
        <f>IF(E$72=0,0,E$72/NFM_fec!E$72)</f>
        <v>0</v>
      </c>
      <c r="F243" s="274">
        <f>IF(F$72=0,0,F$72/NFM_fec!F$72)</f>
        <v>0</v>
      </c>
      <c r="G243" s="274">
        <f>IF(G$72=0,0,G$72/NFM_fec!G$72)</f>
        <v>0</v>
      </c>
      <c r="H243" s="274">
        <f>IF(H$72=0,0,H$72/NFM_fec!H$72)</f>
        <v>0</v>
      </c>
      <c r="I243" s="274">
        <f>IF(I$72=0,0,I$72/NFM_fec!I$72)</f>
        <v>0</v>
      </c>
      <c r="J243" s="274">
        <f>IF(J$72=0,0,J$72/NFM_fec!J$72)</f>
        <v>0</v>
      </c>
      <c r="K243" s="274">
        <f>IF(K$72=0,0,K$72/NFM_fec!K$72)</f>
        <v>0</v>
      </c>
      <c r="L243" s="274">
        <f>IF(L$72=0,0,L$72/NFM_fec!L$72)</f>
        <v>0</v>
      </c>
      <c r="M243" s="274">
        <f>IF(M$72=0,0,M$72/NFM_fec!M$72)</f>
        <v>0</v>
      </c>
      <c r="N243" s="274">
        <f>IF(N$72=0,0,N$72/NFM_fec!N$72)</f>
        <v>0</v>
      </c>
      <c r="O243" s="274">
        <f>IF(O$72=0,0,O$72/NFM_fec!O$72)</f>
        <v>0</v>
      </c>
      <c r="P243" s="274">
        <f>IF(P$72=0,0,P$72/NFM_fec!P$72)</f>
        <v>0</v>
      </c>
      <c r="Q243" s="274">
        <f>IF(Q$72=0,0,Q$72/NFM_fec!Q$72)</f>
        <v>0</v>
      </c>
      <c r="R243" s="274">
        <f>IF(R$72=0,0,R$72/NFM_fec!R$72)</f>
        <v>0</v>
      </c>
      <c r="S243" s="274">
        <f>IF(S$72=0,0,S$72/NFM_fec!S$72)</f>
        <v>0</v>
      </c>
      <c r="T243" s="274">
        <f>IF(T$72=0,0,T$72/NFM_fec!T$72)</f>
        <v>0</v>
      </c>
      <c r="U243" s="274">
        <f>IF(U$72=0,0,U$72/NFM_fec!U$72)</f>
        <v>0</v>
      </c>
      <c r="V243" s="274">
        <f>IF(V$72=0,0,V$72/NFM_fec!V$72)</f>
        <v>0</v>
      </c>
      <c r="W243" s="274">
        <f>IF(W$72=0,0,W$72/NFM_fec!W$72)</f>
        <v>0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0</v>
      </c>
      <c r="C248" s="277">
        <f>IF(C$77=0,0,C$77/NFM_fec!C$77)</f>
        <v>0</v>
      </c>
      <c r="D248" s="277">
        <f>IF(D$77=0,0,D$77/NFM_fec!D$77)</f>
        <v>0</v>
      </c>
      <c r="E248" s="277">
        <f>IF(E$77=0,0,E$77/NFM_fec!E$77)</f>
        <v>0</v>
      </c>
      <c r="F248" s="277">
        <f>IF(F$77=0,0,F$77/NFM_fec!F$77)</f>
        <v>0</v>
      </c>
      <c r="G248" s="277">
        <f>IF(G$77=0,0,G$77/NFM_fec!G$77)</f>
        <v>0</v>
      </c>
      <c r="H248" s="277">
        <f>IF(H$77=0,0,H$77/NFM_fec!H$77)</f>
        <v>0</v>
      </c>
      <c r="I248" s="277">
        <f>IF(I$77=0,0,I$77/NFM_fec!I$77)</f>
        <v>0</v>
      </c>
      <c r="J248" s="277">
        <f>IF(J$77=0,0,J$77/NFM_fec!J$77)</f>
        <v>0</v>
      </c>
      <c r="K248" s="277">
        <f>IF(K$77=0,0,K$77/NFM_fec!K$77)</f>
        <v>0</v>
      </c>
      <c r="L248" s="277">
        <f>IF(L$77=0,0,L$77/NFM_fec!L$77)</f>
        <v>0</v>
      </c>
      <c r="M248" s="277">
        <f>IF(M$77=0,0,M$77/NFM_fec!M$77)</f>
        <v>0</v>
      </c>
      <c r="N248" s="277">
        <f>IF(N$77=0,0,N$77/NFM_fec!N$77)</f>
        <v>0</v>
      </c>
      <c r="O248" s="277">
        <f>IF(O$77=0,0,O$77/NFM_fec!O$77)</f>
        <v>0</v>
      </c>
      <c r="P248" s="277">
        <f>IF(P$77=0,0,P$77/NFM_fec!P$77)</f>
        <v>0</v>
      </c>
      <c r="Q248" s="277">
        <f>IF(Q$77=0,0,Q$77/NFM_fec!Q$77)</f>
        <v>0</v>
      </c>
      <c r="R248" s="277">
        <f>IF(R$77=0,0,R$77/NFM_fec!R$77)</f>
        <v>0</v>
      </c>
      <c r="S248" s="277">
        <f>IF(S$77=0,0,S$77/NFM_fec!S$77)</f>
        <v>0</v>
      </c>
      <c r="T248" s="277">
        <f>IF(T$77=0,0,T$77/NFM_fec!T$77)</f>
        <v>0</v>
      </c>
      <c r="U248" s="277">
        <f>IF(U$77=0,0,U$77/NFM_fec!U$77)</f>
        <v>0</v>
      </c>
      <c r="V248" s="277">
        <f>IF(V$77=0,0,V$77/NFM_fec!V$77)</f>
        <v>0</v>
      </c>
      <c r="W248" s="277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0</v>
      </c>
      <c r="C249" s="278">
        <f>IF(C$83=0,0,C$83/NFM_fec!C$83)</f>
        <v>0</v>
      </c>
      <c r="D249" s="278">
        <f>IF(D$83=0,0,D$83/NFM_fec!D$83)</f>
        <v>0</v>
      </c>
      <c r="E249" s="278">
        <f>IF(E$83=0,0,E$83/NFM_fec!E$83)</f>
        <v>0</v>
      </c>
      <c r="F249" s="278">
        <f>IF(F$83=0,0,F$83/NFM_fec!F$83)</f>
        <v>0</v>
      </c>
      <c r="G249" s="278">
        <f>IF(G$83=0,0,G$83/NFM_fec!G$83)</f>
        <v>0</v>
      </c>
      <c r="H249" s="278">
        <f>IF(H$83=0,0,H$83/NFM_fec!H$83)</f>
        <v>0</v>
      </c>
      <c r="I249" s="278">
        <f>IF(I$83=0,0,I$83/NFM_fec!I$83)</f>
        <v>0</v>
      </c>
      <c r="J249" s="278">
        <f>IF(J$83=0,0,J$83/NFM_fec!J$83)</f>
        <v>0</v>
      </c>
      <c r="K249" s="278">
        <f>IF(K$83=0,0,K$83/NFM_fec!K$83)</f>
        <v>0</v>
      </c>
      <c r="L249" s="278">
        <f>IF(L$83=0,0,L$83/NFM_fec!L$83)</f>
        <v>0</v>
      </c>
      <c r="M249" s="278">
        <f>IF(M$83=0,0,M$83/NFM_fec!M$83)</f>
        <v>0</v>
      </c>
      <c r="N249" s="278">
        <f>IF(N$83=0,0,N$83/NFM_fec!N$83)</f>
        <v>0</v>
      </c>
      <c r="O249" s="278">
        <f>IF(O$83=0,0,O$83/NFM_fec!O$83)</f>
        <v>0</v>
      </c>
      <c r="P249" s="278">
        <f>IF(P$83=0,0,P$83/NFM_fec!P$83)</f>
        <v>0</v>
      </c>
      <c r="Q249" s="278">
        <f>IF(Q$83=0,0,Q$83/NFM_fec!Q$83)</f>
        <v>0</v>
      </c>
      <c r="R249" s="278">
        <f>IF(R$83=0,0,R$83/NFM_fec!R$83)</f>
        <v>0</v>
      </c>
      <c r="S249" s="278">
        <f>IF(S$83=0,0,S$83/NFM_fec!S$83)</f>
        <v>0</v>
      </c>
      <c r="T249" s="278">
        <f>IF(T$83=0,0,T$83/NFM_fec!T$83)</f>
        <v>0</v>
      </c>
      <c r="U249" s="278">
        <f>IF(U$83=0,0,U$83/NFM_fec!U$83)</f>
        <v>0</v>
      </c>
      <c r="V249" s="278">
        <f>IF(V$83=0,0,V$83/NFM_fec!V$83)</f>
        <v>0</v>
      </c>
      <c r="W249" s="278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0</v>
      </c>
      <c r="C250" s="278">
        <f>IF(C$90=0,0,C$90/NFM_fec!C$90)</f>
        <v>0</v>
      </c>
      <c r="D250" s="278">
        <f>IF(D$90=0,0,D$90/NFM_fec!D$90)</f>
        <v>0</v>
      </c>
      <c r="E250" s="278">
        <f>IF(E$90=0,0,E$90/NFM_fec!E$90)</f>
        <v>0</v>
      </c>
      <c r="F250" s="278">
        <f>IF(F$90=0,0,F$90/NFM_fec!F$90)</f>
        <v>0</v>
      </c>
      <c r="G250" s="278">
        <f>IF(G$90=0,0,G$90/NFM_fec!G$90)</f>
        <v>0</v>
      </c>
      <c r="H250" s="278">
        <f>IF(H$90=0,0,H$90/NFM_fec!H$90)</f>
        <v>0</v>
      </c>
      <c r="I250" s="278">
        <f>IF(I$90=0,0,I$90/NFM_fec!I$90)</f>
        <v>0</v>
      </c>
      <c r="J250" s="278">
        <f>IF(J$90=0,0,J$90/NFM_fec!J$90)</f>
        <v>0</v>
      </c>
      <c r="K250" s="278">
        <f>IF(K$90=0,0,K$90/NFM_fec!K$90)</f>
        <v>0</v>
      </c>
      <c r="L250" s="278">
        <f>IF(L$90=0,0,L$90/NFM_fec!L$90)</f>
        <v>0</v>
      </c>
      <c r="M250" s="278">
        <f>IF(M$90=0,0,M$90/NFM_fec!M$90)</f>
        <v>0</v>
      </c>
      <c r="N250" s="278">
        <f>IF(N$90=0,0,N$90/NFM_fec!N$90)</f>
        <v>0</v>
      </c>
      <c r="O250" s="278">
        <f>IF(O$90=0,0,O$90/NFM_fec!O$90)</f>
        <v>0</v>
      </c>
      <c r="P250" s="278">
        <f>IF(P$90=0,0,P$90/NFM_fec!P$90)</f>
        <v>0</v>
      </c>
      <c r="Q250" s="278">
        <f>IF(Q$90=0,0,Q$90/NFM_fec!Q$90)</f>
        <v>0</v>
      </c>
      <c r="R250" s="278">
        <f>IF(R$90=0,0,R$90/NFM_fec!R$90)</f>
        <v>0</v>
      </c>
      <c r="S250" s="278">
        <f>IF(S$90=0,0,S$90/NFM_fec!S$90)</f>
        <v>0</v>
      </c>
      <c r="T250" s="278">
        <f>IF(T$90=0,0,T$90/NFM_fec!T$90)</f>
        <v>0</v>
      </c>
      <c r="U250" s="278">
        <f>IF(U$90=0,0,U$90/NFM_fec!U$90)</f>
        <v>0</v>
      </c>
      <c r="V250" s="278">
        <f>IF(V$90=0,0,V$90/NFM_fec!V$90)</f>
        <v>0</v>
      </c>
      <c r="W250" s="278">
        <f>IF(W$90=0,0,W$90/NFM_fec!W$90)</f>
        <v>0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0</v>
      </c>
      <c r="C251" s="279">
        <f>IF(C$97=0,0,C$97/NFM_fec!C$97)</f>
        <v>0</v>
      </c>
      <c r="D251" s="279">
        <f>IF(D$97=0,0,D$97/NFM_fec!D$97)</f>
        <v>0</v>
      </c>
      <c r="E251" s="279">
        <f>IF(E$97=0,0,E$97/NFM_fec!E$97)</f>
        <v>0</v>
      </c>
      <c r="F251" s="279">
        <f>IF(F$97=0,0,F$97/NFM_fec!F$97)</f>
        <v>0</v>
      </c>
      <c r="G251" s="279">
        <f>IF(G$97=0,0,G$97/NFM_fec!G$97)</f>
        <v>0</v>
      </c>
      <c r="H251" s="279">
        <f>IF(H$97=0,0,H$97/NFM_fec!H$97)</f>
        <v>0</v>
      </c>
      <c r="I251" s="279">
        <f>IF(I$97=0,0,I$97/NFM_fec!I$97)</f>
        <v>0</v>
      </c>
      <c r="J251" s="279">
        <f>IF(J$97=0,0,J$97/NFM_fec!J$97)</f>
        <v>0</v>
      </c>
      <c r="K251" s="279">
        <f>IF(K$97=0,0,K$97/NFM_fec!K$97)</f>
        <v>0</v>
      </c>
      <c r="L251" s="279">
        <f>IF(L$97=0,0,L$97/NFM_fec!L$97)</f>
        <v>0</v>
      </c>
      <c r="M251" s="279">
        <f>IF(M$97=0,0,M$97/NFM_fec!M$97)</f>
        <v>0</v>
      </c>
      <c r="N251" s="279">
        <f>IF(N$97=0,0,N$97/NFM_fec!N$97)</f>
        <v>0</v>
      </c>
      <c r="O251" s="279">
        <f>IF(O$97=0,0,O$97/NFM_fec!O$97)</f>
        <v>0</v>
      </c>
      <c r="P251" s="279">
        <f>IF(P$97=0,0,P$97/NFM_fec!P$97)</f>
        <v>0</v>
      </c>
      <c r="Q251" s="279">
        <f>IF(Q$97=0,0,Q$97/NFM_fec!Q$97)</f>
        <v>0</v>
      </c>
      <c r="R251" s="279">
        <f>IF(R$97=0,0,R$97/NFM_fec!R$97)</f>
        <v>0</v>
      </c>
      <c r="S251" s="279">
        <f>IF(S$97=0,0,S$97/NFM_fec!S$97)</f>
        <v>0</v>
      </c>
      <c r="T251" s="279">
        <f>IF(T$97=0,0,T$97/NFM_fec!T$97)</f>
        <v>0</v>
      </c>
      <c r="U251" s="279">
        <f>IF(U$97=0,0,U$97/NFM_fec!U$97)</f>
        <v>0</v>
      </c>
      <c r="V251" s="279">
        <f>IF(V$97=0,0,V$97/NFM_fec!V$97)</f>
        <v>0</v>
      </c>
      <c r="W251" s="279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0</v>
      </c>
      <c r="C253" s="274">
        <f>IF(C$115=0,0,(C$115-C$158)/NFM_fec!C$115)</f>
        <v>0</v>
      </c>
      <c r="D253" s="274">
        <f>IF(D$115=0,0,(D$115-D$158)/NFM_fec!D$115)</f>
        <v>0</v>
      </c>
      <c r="E253" s="274">
        <f>IF(E$115=0,0,(E$115-E$158)/NFM_fec!E$115)</f>
        <v>0</v>
      </c>
      <c r="F253" s="274">
        <f>IF(F$115=0,0,(F$115-F$158)/NFM_fec!F$115)</f>
        <v>0</v>
      </c>
      <c r="G253" s="274">
        <f>IF(G$115=0,0,(G$115-G$158)/NFM_fec!G$115)</f>
        <v>0</v>
      </c>
      <c r="H253" s="274">
        <f>IF(H$115=0,0,(H$115-H$158)/NFM_fec!H$115)</f>
        <v>0</v>
      </c>
      <c r="I253" s="274">
        <f>IF(I$115=0,0,(I$115-I$158)/NFM_fec!I$115)</f>
        <v>0</v>
      </c>
      <c r="J253" s="274">
        <f>IF(J$115=0,0,(J$115-J$158)/NFM_fec!J$115)</f>
        <v>0</v>
      </c>
      <c r="K253" s="274">
        <f>IF(K$115=0,0,(K$115-K$158)/NFM_fec!K$115)</f>
        <v>0</v>
      </c>
      <c r="L253" s="274">
        <f>IF(L$115=0,0,(L$115-L$158)/NFM_fec!L$115)</f>
        <v>0</v>
      </c>
      <c r="M253" s="274">
        <f>IF(M$115=0,0,(M$115-M$158)/NFM_fec!M$115)</f>
        <v>0</v>
      </c>
      <c r="N253" s="274">
        <f>IF(N$115=0,0,(N$115-N$158)/NFM_fec!N$115)</f>
        <v>0</v>
      </c>
      <c r="O253" s="274">
        <f>IF(O$115=0,0,(O$115-O$158)/NFM_fec!O$115)</f>
        <v>0</v>
      </c>
      <c r="P253" s="274">
        <f>IF(P$115=0,0,(P$115-P$158)/NFM_fec!P$115)</f>
        <v>0</v>
      </c>
      <c r="Q253" s="274">
        <f>IF(Q$115=0,0,(Q$115-Q$158)/NFM_fec!Q$115)</f>
        <v>0</v>
      </c>
      <c r="R253" s="274">
        <f>IF(R$115=0,0,(R$115-R$158)/NFM_fec!R$115)</f>
        <v>0</v>
      </c>
      <c r="S253" s="274">
        <f>IF(S$115=0,0,(S$115-S$158)/NFM_fec!S$115)</f>
        <v>0</v>
      </c>
      <c r="T253" s="274">
        <f>IF(T$115=0,0,(T$115-T$158)/NFM_fec!T$115)</f>
        <v>0</v>
      </c>
      <c r="U253" s="274">
        <f>IF(U$115=0,0,(U$115-U$158)/NFM_fec!U$115)</f>
        <v>0</v>
      </c>
      <c r="V253" s="274">
        <f>IF(V$115=0,0,(V$115-V$158)/NFM_fec!V$115)</f>
        <v>0</v>
      </c>
      <c r="W253" s="274">
        <f>IF(W$115=0,0,(W$115-W$158)/NFM_fec!W$115)</f>
        <v>0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0</v>
      </c>
      <c r="C258" s="277">
        <f>IF(C$120=0,0,C$120/NFM_fec!C$120)</f>
        <v>0</v>
      </c>
      <c r="D258" s="277">
        <f>IF(D$120=0,0,D$120/NFM_fec!D$120)</f>
        <v>0</v>
      </c>
      <c r="E258" s="277">
        <f>IF(E$120=0,0,E$120/NFM_fec!E$120)</f>
        <v>0</v>
      </c>
      <c r="F258" s="277">
        <f>IF(F$120=0,0,F$120/NFM_fec!F$120)</f>
        <v>0</v>
      </c>
      <c r="G258" s="277">
        <f>IF(G$120=0,0,G$120/NFM_fec!G$120)</f>
        <v>0</v>
      </c>
      <c r="H258" s="277">
        <f>IF(H$120=0,0,H$120/NFM_fec!H$120)</f>
        <v>0</v>
      </c>
      <c r="I258" s="277">
        <f>IF(I$120=0,0,I$120/NFM_fec!I$120)</f>
        <v>0</v>
      </c>
      <c r="J258" s="277">
        <f>IF(J$120=0,0,J$120/NFM_fec!J$120)</f>
        <v>0</v>
      </c>
      <c r="K258" s="277">
        <f>IF(K$120=0,0,K$120/NFM_fec!K$120)</f>
        <v>0</v>
      </c>
      <c r="L258" s="277">
        <f>IF(L$120=0,0,L$120/NFM_fec!L$120)</f>
        <v>0</v>
      </c>
      <c r="M258" s="277">
        <f>IF(M$120=0,0,M$120/NFM_fec!M$120)</f>
        <v>0</v>
      </c>
      <c r="N258" s="277">
        <f>IF(N$120=0,0,N$120/NFM_fec!N$120)</f>
        <v>0</v>
      </c>
      <c r="O258" s="277">
        <f>IF(O$120=0,0,O$120/NFM_fec!O$120)</f>
        <v>0</v>
      </c>
      <c r="P258" s="277">
        <f>IF(P$120=0,0,P$120/NFM_fec!P$120)</f>
        <v>0</v>
      </c>
      <c r="Q258" s="277">
        <f>IF(Q$120=0,0,Q$120/NFM_fec!Q$120)</f>
        <v>0</v>
      </c>
      <c r="R258" s="277">
        <f>IF(R$120=0,0,R$120/NFM_fec!R$120)</f>
        <v>0</v>
      </c>
      <c r="S258" s="277">
        <f>IF(S$120=0,0,S$120/NFM_fec!S$120)</f>
        <v>0</v>
      </c>
      <c r="T258" s="277">
        <f>IF(T$120=0,0,T$120/NFM_fec!T$120)</f>
        <v>0</v>
      </c>
      <c r="U258" s="277">
        <f>IF(U$120=0,0,U$120/NFM_fec!U$120)</f>
        <v>0</v>
      </c>
      <c r="V258" s="277">
        <f>IF(V$120=0,0,V$120/NFM_fec!V$120)</f>
        <v>0</v>
      </c>
      <c r="W258" s="277">
        <f>IF(W$120=0,0,W$120/NFM_fec!W$120)</f>
        <v>0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0</v>
      </c>
      <c r="C259" s="278">
        <f>IF(C$126=0,0,C$126/NFM_fec!C$126)</f>
        <v>0</v>
      </c>
      <c r="D259" s="278">
        <f>IF(D$126=0,0,D$126/NFM_fec!D$126)</f>
        <v>0</v>
      </c>
      <c r="E259" s="278">
        <f>IF(E$126=0,0,E$126/NFM_fec!E$126)</f>
        <v>0</v>
      </c>
      <c r="F259" s="278">
        <f>IF(F$126=0,0,F$126/NFM_fec!F$126)</f>
        <v>0</v>
      </c>
      <c r="G259" s="278">
        <f>IF(G$126=0,0,G$126/NFM_fec!G$126)</f>
        <v>0</v>
      </c>
      <c r="H259" s="278">
        <f>IF(H$126=0,0,H$126/NFM_fec!H$126)</f>
        <v>0</v>
      </c>
      <c r="I259" s="278">
        <f>IF(I$126=0,0,I$126/NFM_fec!I$126)</f>
        <v>0</v>
      </c>
      <c r="J259" s="278">
        <f>IF(J$126=0,0,J$126/NFM_fec!J$126)</f>
        <v>0</v>
      </c>
      <c r="K259" s="278">
        <f>IF(K$126=0,0,K$126/NFM_fec!K$126)</f>
        <v>0</v>
      </c>
      <c r="L259" s="278">
        <f>IF(L$126=0,0,L$126/NFM_fec!L$126)</f>
        <v>0</v>
      </c>
      <c r="M259" s="278">
        <f>IF(M$126=0,0,M$126/NFM_fec!M$126)</f>
        <v>0</v>
      </c>
      <c r="N259" s="278">
        <f>IF(N$126=0,0,N$126/NFM_fec!N$126)</f>
        <v>0</v>
      </c>
      <c r="O259" s="278">
        <f>IF(O$126=0,0,O$126/NFM_fec!O$126)</f>
        <v>0</v>
      </c>
      <c r="P259" s="278">
        <f>IF(P$126=0,0,P$126/NFM_fec!P$126)</f>
        <v>0</v>
      </c>
      <c r="Q259" s="278">
        <f>IF(Q$126=0,0,Q$126/NFM_fec!Q$126)</f>
        <v>0</v>
      </c>
      <c r="R259" s="278">
        <f>IF(R$126=0,0,R$126/NFM_fec!R$126)</f>
        <v>0</v>
      </c>
      <c r="S259" s="278">
        <f>IF(S$126=0,0,S$126/NFM_fec!S$126)</f>
        <v>0</v>
      </c>
      <c r="T259" s="278">
        <f>IF(T$126=0,0,T$126/NFM_fec!T$126)</f>
        <v>0</v>
      </c>
      <c r="U259" s="278">
        <f>IF(U$126=0,0,U$126/NFM_fec!U$126)</f>
        <v>0</v>
      </c>
      <c r="V259" s="278">
        <f>IF(V$126=0,0,V$126/NFM_fec!V$126)</f>
        <v>0</v>
      </c>
      <c r="W259" s="278">
        <f>IF(W$126=0,0,W$126/NFM_fec!W$126)</f>
        <v>0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0</v>
      </c>
      <c r="C260" s="278">
        <f>IF(C$134=0,0,C$134/NFM_fec!C$134)</f>
        <v>0</v>
      </c>
      <c r="D260" s="278">
        <f>IF(D$134=0,0,D$134/NFM_fec!D$134)</f>
        <v>0</v>
      </c>
      <c r="E260" s="278">
        <f>IF(E$134=0,0,E$134/NFM_fec!E$134)</f>
        <v>0</v>
      </c>
      <c r="F260" s="278">
        <f>IF(F$134=0,0,F$134/NFM_fec!F$134)</f>
        <v>0</v>
      </c>
      <c r="G260" s="278">
        <f>IF(G$134=0,0,G$134/NFM_fec!G$134)</f>
        <v>0</v>
      </c>
      <c r="H260" s="278">
        <f>IF(H$134=0,0,H$134/NFM_fec!H$134)</f>
        <v>0</v>
      </c>
      <c r="I260" s="278">
        <f>IF(I$134=0,0,I$134/NFM_fec!I$134)</f>
        <v>0</v>
      </c>
      <c r="J260" s="278">
        <f>IF(J$134=0,0,J$134/NFM_fec!J$134)</f>
        <v>0</v>
      </c>
      <c r="K260" s="278">
        <f>IF(K$134=0,0,K$134/NFM_fec!K$134)</f>
        <v>0</v>
      </c>
      <c r="L260" s="278">
        <f>IF(L$134=0,0,L$134/NFM_fec!L$134)</f>
        <v>0</v>
      </c>
      <c r="M260" s="278">
        <f>IF(M$134=0,0,M$134/NFM_fec!M$134)</f>
        <v>0</v>
      </c>
      <c r="N260" s="278">
        <f>IF(N$134=0,0,N$134/NFM_fec!N$134)</f>
        <v>0</v>
      </c>
      <c r="O260" s="278">
        <f>IF(O$134=0,0,O$134/NFM_fec!O$134)</f>
        <v>0</v>
      </c>
      <c r="P260" s="278">
        <f>IF(P$134=0,0,P$134/NFM_fec!P$134)</f>
        <v>0</v>
      </c>
      <c r="Q260" s="278">
        <f>IF(Q$134=0,0,Q$134/NFM_fec!Q$134)</f>
        <v>0</v>
      </c>
      <c r="R260" s="278">
        <f>IF(R$134=0,0,R$134/NFM_fec!R$134)</f>
        <v>0</v>
      </c>
      <c r="S260" s="278">
        <f>IF(S$134=0,0,S$134/NFM_fec!S$134)</f>
        <v>0</v>
      </c>
      <c r="T260" s="278">
        <f>IF(T$134=0,0,T$134/NFM_fec!T$134)</f>
        <v>0</v>
      </c>
      <c r="U260" s="278">
        <f>IF(U$134=0,0,U$134/NFM_fec!U$134)</f>
        <v>0</v>
      </c>
      <c r="V260" s="278">
        <f>IF(V$134=0,0,V$134/NFM_fec!V$134)</f>
        <v>0</v>
      </c>
      <c r="W260" s="278">
        <f>IF(W$134=0,0,W$134/NFM_fec!W$134)</f>
        <v>0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0</v>
      </c>
      <c r="C261" s="279">
        <f>IF(C$141=0,0,C$141/NFM_fec!C$141)</f>
        <v>0</v>
      </c>
      <c r="D261" s="279">
        <f>IF(D$141=0,0,D$141/NFM_fec!D$141)</f>
        <v>0</v>
      </c>
      <c r="E261" s="279">
        <f>IF(E$141=0,0,E$141/NFM_fec!E$141)</f>
        <v>0</v>
      </c>
      <c r="F261" s="279">
        <f>IF(F$141=0,0,F$141/NFM_fec!F$141)</f>
        <v>0</v>
      </c>
      <c r="G261" s="279">
        <f>IF(G$141=0,0,G$141/NFM_fec!G$141)</f>
        <v>0</v>
      </c>
      <c r="H261" s="279">
        <f>IF(H$141=0,0,H$141/NFM_fec!H$141)</f>
        <v>0</v>
      </c>
      <c r="I261" s="279">
        <f>IF(I$141=0,0,I$141/NFM_fec!I$141)</f>
        <v>0</v>
      </c>
      <c r="J261" s="279">
        <f>IF(J$141=0,0,J$141/NFM_fec!J$141)</f>
        <v>0</v>
      </c>
      <c r="K261" s="279">
        <f>IF(K$141=0,0,K$141/NFM_fec!K$141)</f>
        <v>0</v>
      </c>
      <c r="L261" s="279">
        <f>IF(L$141=0,0,L$141/NFM_fec!L$141)</f>
        <v>0</v>
      </c>
      <c r="M261" s="279">
        <f>IF(M$141=0,0,M$141/NFM_fec!M$141)</f>
        <v>0</v>
      </c>
      <c r="N261" s="279">
        <f>IF(N$141=0,0,N$141/NFM_fec!N$141)</f>
        <v>0</v>
      </c>
      <c r="O261" s="279">
        <f>IF(O$141=0,0,O$141/NFM_fec!O$141)</f>
        <v>0</v>
      </c>
      <c r="P261" s="279">
        <f>IF(P$141=0,0,P$141/NFM_fec!P$141)</f>
        <v>0</v>
      </c>
      <c r="Q261" s="279">
        <f>IF(Q$141=0,0,Q$141/NFM_fec!Q$141)</f>
        <v>0</v>
      </c>
      <c r="R261" s="279">
        <f>IF(R$141=0,0,R$141/NFM_fec!R$141)</f>
        <v>0</v>
      </c>
      <c r="S261" s="279">
        <f>IF(S$141=0,0,S$141/NFM_fec!S$141)</f>
        <v>0</v>
      </c>
      <c r="T261" s="279">
        <f>IF(T$141=0,0,T$141/NFM_fec!T$141)</f>
        <v>0</v>
      </c>
      <c r="U261" s="279">
        <f>IF(U$141=0,0,U$141/NFM_fec!U$141)</f>
        <v>0</v>
      </c>
      <c r="V261" s="279">
        <f>IF(V$141=0,0,V$141/NFM_fec!V$141)</f>
        <v>0</v>
      </c>
      <c r="W261" s="279">
        <f>IF(W$141=0,0,W$141/NFM_fec!W$141)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LV: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64.154620756862101</v>
      </c>
      <c r="C3" s="205">
        <f t="shared" si="0"/>
        <v>84.088173813897498</v>
      </c>
      <c r="D3" s="205">
        <f t="shared" si="0"/>
        <v>82.795682127067948</v>
      </c>
      <c r="E3" s="205">
        <f t="shared" si="0"/>
        <v>83.228953787329417</v>
      </c>
      <c r="F3" s="205">
        <f t="shared" si="0"/>
        <v>88.720100847308885</v>
      </c>
      <c r="G3" s="205">
        <f t="shared" si="0"/>
        <v>106.62697267493961</v>
      </c>
      <c r="H3" s="205">
        <f t="shared" si="0"/>
        <v>132.02834964562942</v>
      </c>
      <c r="I3" s="205">
        <f t="shared" si="0"/>
        <v>106.88199423708369</v>
      </c>
      <c r="J3" s="205">
        <f t="shared" si="0"/>
        <v>138.93223529885535</v>
      </c>
      <c r="K3" s="205">
        <f t="shared" si="0"/>
        <v>128.64474259544795</v>
      </c>
      <c r="L3" s="205">
        <f t="shared" si="0"/>
        <v>188.90338209261157</v>
      </c>
      <c r="M3" s="205">
        <f t="shared" si="0"/>
        <v>168.89460714830886</v>
      </c>
      <c r="N3" s="205">
        <f t="shared" si="0"/>
        <v>171.00210129700747</v>
      </c>
      <c r="O3" s="205">
        <f t="shared" si="0"/>
        <v>179.90023714122171</v>
      </c>
      <c r="P3" s="205">
        <f t="shared" si="0"/>
        <v>133.80507557230487</v>
      </c>
      <c r="Q3" s="205">
        <f t="shared" si="0"/>
        <v>141.60000000000002</v>
      </c>
      <c r="R3" s="205">
        <f t="shared" si="0"/>
        <v>143.02587567369056</v>
      </c>
      <c r="S3" s="205">
        <f t="shared" si="0"/>
        <v>154.074588298816</v>
      </c>
      <c r="T3" s="205">
        <f t="shared" si="0"/>
        <v>170.79577837391281</v>
      </c>
      <c r="U3" s="205">
        <f t="shared" si="0"/>
        <v>204.41479168145366</v>
      </c>
      <c r="V3" s="205">
        <f t="shared" si="0"/>
        <v>200.11445020549013</v>
      </c>
      <c r="W3" s="205">
        <f t="shared" si="0"/>
        <v>245.86529693734997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32.97060256618483</v>
      </c>
      <c r="C4" s="243">
        <f t="shared" si="1"/>
        <v>43.073414834990807</v>
      </c>
      <c r="D4" s="243">
        <f t="shared" si="1"/>
        <v>41.554059331698248</v>
      </c>
      <c r="E4" s="243">
        <f t="shared" si="1"/>
        <v>41.69688179840464</v>
      </c>
      <c r="F4" s="243">
        <f t="shared" si="1"/>
        <v>44.040913370246855</v>
      </c>
      <c r="G4" s="243">
        <f t="shared" si="1"/>
        <v>52.250254416209728</v>
      </c>
      <c r="H4" s="243">
        <f t="shared" si="1"/>
        <v>65.609179885251422</v>
      </c>
      <c r="I4" s="243">
        <f t="shared" si="1"/>
        <v>53.161786057316448</v>
      </c>
      <c r="J4" s="243">
        <f t="shared" si="1"/>
        <v>74.298543225040035</v>
      </c>
      <c r="K4" s="243">
        <f t="shared" si="1"/>
        <v>66.968908936091864</v>
      </c>
      <c r="L4" s="243">
        <f t="shared" si="1"/>
        <v>109.94130252492313</v>
      </c>
      <c r="M4" s="243">
        <f t="shared" si="1"/>
        <v>82.103059511088816</v>
      </c>
      <c r="N4" s="243">
        <f t="shared" si="1"/>
        <v>81.671100437856467</v>
      </c>
      <c r="O4" s="243">
        <f t="shared" si="1"/>
        <v>71.755662768828202</v>
      </c>
      <c r="P4" s="243">
        <f t="shared" si="1"/>
        <v>61.440083390129502</v>
      </c>
      <c r="Q4" s="243">
        <f t="shared" si="1"/>
        <v>62.7</v>
      </c>
      <c r="R4" s="243">
        <f t="shared" si="1"/>
        <v>60.247540967335311</v>
      </c>
      <c r="S4" s="243">
        <f t="shared" si="1"/>
        <v>64.117397508581121</v>
      </c>
      <c r="T4" s="243">
        <f t="shared" si="1"/>
        <v>89.853431231493261</v>
      </c>
      <c r="U4" s="243">
        <f t="shared" si="1"/>
        <v>77.010433671658745</v>
      </c>
      <c r="V4" s="243">
        <f t="shared" si="1"/>
        <v>84.450378899543949</v>
      </c>
      <c r="W4" s="243">
        <f t="shared" si="1"/>
        <v>111.34627772154228</v>
      </c>
      <c r="DA4" s="83"/>
    </row>
    <row r="5" spans="1:105" ht="12" customHeight="1" x14ac:dyDescent="0.25">
      <c r="A5" s="99" t="s">
        <v>57</v>
      </c>
      <c r="B5" s="284">
        <v>11.32120134407708</v>
      </c>
      <c r="C5" s="284">
        <v>12.939983541975449</v>
      </c>
      <c r="D5" s="284">
        <v>12.70971464095018</v>
      </c>
      <c r="E5" s="284">
        <v>12.731537728135089</v>
      </c>
      <c r="F5" s="284">
        <v>13.0845029888971</v>
      </c>
      <c r="G5" s="284">
        <v>14.251916749571199</v>
      </c>
      <c r="H5" s="284">
        <v>15.970237569572729</v>
      </c>
      <c r="I5" s="284">
        <v>14.375695123240749</v>
      </c>
      <c r="J5" s="284">
        <v>15.449930717356461</v>
      </c>
      <c r="K5" s="284">
        <v>22.203595476137419</v>
      </c>
      <c r="L5" s="284">
        <v>32.424413418541818</v>
      </c>
      <c r="M5" s="284">
        <v>23.689815590156069</v>
      </c>
      <c r="N5" s="284">
        <v>36.796869428045227</v>
      </c>
      <c r="O5" s="284">
        <v>29.31951812059647</v>
      </c>
      <c r="P5" s="284">
        <v>28.902708079035289</v>
      </c>
      <c r="Q5" s="284">
        <v>28.270379146919431</v>
      </c>
      <c r="R5" s="284">
        <v>40.724833773899803</v>
      </c>
      <c r="S5" s="284">
        <v>30.648492064219141</v>
      </c>
      <c r="T5" s="284">
        <v>34.593571024124913</v>
      </c>
      <c r="U5" s="284">
        <v>27.143021703945291</v>
      </c>
      <c r="V5" s="284">
        <v>24.578841620016519</v>
      </c>
      <c r="W5" s="284">
        <v>30.945152478779409</v>
      </c>
      <c r="DA5" s="94" t="s">
        <v>940</v>
      </c>
    </row>
    <row r="6" spans="1:105" ht="12" customHeight="1" x14ac:dyDescent="0.25">
      <c r="A6" s="99" t="s">
        <v>47</v>
      </c>
      <c r="B6" s="284">
        <v>21.649401222107748</v>
      </c>
      <c r="C6" s="284">
        <v>30.133431293015359</v>
      </c>
      <c r="D6" s="284">
        <v>28.84434469074807</v>
      </c>
      <c r="E6" s="284">
        <v>28.965344070269548</v>
      </c>
      <c r="F6" s="284">
        <v>30.956410381349759</v>
      </c>
      <c r="G6" s="284">
        <v>37.998337666638527</v>
      </c>
      <c r="H6" s="284">
        <v>49.638942315678698</v>
      </c>
      <c r="I6" s="284">
        <v>38.786090934075702</v>
      </c>
      <c r="J6" s="284">
        <v>58.848612507683569</v>
      </c>
      <c r="K6" s="284">
        <v>44.765313459954449</v>
      </c>
      <c r="L6" s="284">
        <v>77.516889106381313</v>
      </c>
      <c r="M6" s="284">
        <v>58.41324392093275</v>
      </c>
      <c r="N6" s="284">
        <v>44.874231009811247</v>
      </c>
      <c r="O6" s="284">
        <v>42.436144648231732</v>
      </c>
      <c r="P6" s="284">
        <v>32.537375311094209</v>
      </c>
      <c r="Q6" s="284">
        <v>34.429620853080571</v>
      </c>
      <c r="R6" s="284">
        <v>19.522707193435512</v>
      </c>
      <c r="S6" s="284">
        <v>33.468905444361987</v>
      </c>
      <c r="T6" s="284">
        <v>55.259860207368348</v>
      </c>
      <c r="U6" s="284">
        <v>49.867411967713451</v>
      </c>
      <c r="V6" s="284">
        <v>59.871537279527423</v>
      </c>
      <c r="W6" s="284">
        <v>80.401125242762873</v>
      </c>
      <c r="DA6" s="94" t="s">
        <v>941</v>
      </c>
    </row>
    <row r="7" spans="1:105" ht="12" customHeight="1" x14ac:dyDescent="0.25">
      <c r="A7" s="49" t="s">
        <v>48</v>
      </c>
      <c r="B7" s="244">
        <v>31.184018190677278</v>
      </c>
      <c r="C7" s="244">
        <v>41.014758978906691</v>
      </c>
      <c r="D7" s="244">
        <v>41.241622795369693</v>
      </c>
      <c r="E7" s="244">
        <v>41.532071988924777</v>
      </c>
      <c r="F7" s="244">
        <v>44.67918747706203</v>
      </c>
      <c r="G7" s="244">
        <v>54.376718258729881</v>
      </c>
      <c r="H7" s="244">
        <v>66.419169760377997</v>
      </c>
      <c r="I7" s="244">
        <v>53.720208179767248</v>
      </c>
      <c r="J7" s="244">
        <v>64.633692073815311</v>
      </c>
      <c r="K7" s="244">
        <v>61.67583365935608</v>
      </c>
      <c r="L7" s="244">
        <v>78.962079567688434</v>
      </c>
      <c r="M7" s="244">
        <v>86.791547637220049</v>
      </c>
      <c r="N7" s="244">
        <v>89.33100085915099</v>
      </c>
      <c r="O7" s="244">
        <v>108.14457437239351</v>
      </c>
      <c r="P7" s="244">
        <v>72.364992182175357</v>
      </c>
      <c r="Q7" s="244">
        <v>78.900000000000006</v>
      </c>
      <c r="R7" s="244">
        <v>82.778334706355267</v>
      </c>
      <c r="S7" s="244">
        <v>89.957190790234876</v>
      </c>
      <c r="T7" s="244">
        <v>80.94234714241955</v>
      </c>
      <c r="U7" s="244">
        <v>127.4043580097949</v>
      </c>
      <c r="V7" s="244">
        <v>115.66407130594619</v>
      </c>
      <c r="W7" s="244">
        <v>134.5190192158077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11.08217778168774</v>
      </c>
      <c r="C10" s="243">
        <v>10.93308408386047</v>
      </c>
      <c r="D10" s="243">
        <v>11.56667044211088</v>
      </c>
      <c r="E10" s="243">
        <v>10.8494354126652</v>
      </c>
      <c r="F10" s="243">
        <v>8.7835127478892012</v>
      </c>
      <c r="G10" s="243">
        <v>7.3575293110357212</v>
      </c>
      <c r="H10" s="243">
        <v>6.4110466903994094</v>
      </c>
      <c r="I10" s="243">
        <v>5.6322115229945613</v>
      </c>
      <c r="J10" s="243">
        <v>12.967423557067979</v>
      </c>
      <c r="K10" s="243">
        <v>16.225734677986829</v>
      </c>
      <c r="L10" s="243">
        <v>11.775072964933431</v>
      </c>
      <c r="M10" s="243">
        <v>9.3353572551005222</v>
      </c>
      <c r="N10" s="243">
        <v>11.749501817920059</v>
      </c>
      <c r="O10" s="243">
        <v>13.105200237744301</v>
      </c>
      <c r="P10" s="243">
        <v>17.76662640893797</v>
      </c>
      <c r="Q10" s="243">
        <v>15.4275090988756</v>
      </c>
      <c r="R10" s="243">
        <v>18.613942280711981</v>
      </c>
      <c r="S10" s="243">
        <v>23.014322314832331</v>
      </c>
      <c r="T10" s="243">
        <v>22.278696193942789</v>
      </c>
      <c r="U10" s="243">
        <v>8.7349100247501426</v>
      </c>
      <c r="V10" s="243">
        <v>9.2394486462420833</v>
      </c>
      <c r="W10" s="243">
        <v>9.9254619701290832</v>
      </c>
      <c r="DA10" s="83" t="s">
        <v>944</v>
      </c>
    </row>
    <row r="11" spans="1:105" ht="12" customHeight="1" x14ac:dyDescent="0.25">
      <c r="A11" s="107" t="s">
        <v>945</v>
      </c>
      <c r="B11" s="284">
        <v>5.3698838817880192</v>
      </c>
      <c r="C11" s="284">
        <v>7.7714354745104766</v>
      </c>
      <c r="D11" s="284">
        <v>7.6793043122698386</v>
      </c>
      <c r="E11" s="284">
        <v>7.6862158894318231</v>
      </c>
      <c r="F11" s="284">
        <v>7.9242488164175873</v>
      </c>
      <c r="G11" s="284">
        <v>9.5908413223593509</v>
      </c>
      <c r="H11" s="284">
        <v>12.2547936833394</v>
      </c>
      <c r="I11" s="284">
        <v>9.1089548245976548</v>
      </c>
      <c r="J11" s="284">
        <v>18.69036799100623</v>
      </c>
      <c r="K11" s="284">
        <v>11.10886348398081</v>
      </c>
      <c r="L11" s="284">
        <v>17.705646283483109</v>
      </c>
      <c r="M11" s="284">
        <v>9.9314621724585148</v>
      </c>
      <c r="N11" s="284">
        <v>7.615278255702048</v>
      </c>
      <c r="O11" s="284">
        <v>8.0864690651659679</v>
      </c>
      <c r="P11" s="284">
        <v>7.1468597262227718</v>
      </c>
      <c r="Q11" s="284">
        <v>6.6017234602341501</v>
      </c>
      <c r="R11" s="284">
        <v>6.2877609128651946</v>
      </c>
      <c r="S11" s="284">
        <v>12.1058385563569</v>
      </c>
      <c r="T11" s="284">
        <v>15.29288750476117</v>
      </c>
      <c r="U11" s="284">
        <v>15.15847837531938</v>
      </c>
      <c r="V11" s="284">
        <v>17.346406187411731</v>
      </c>
      <c r="W11" s="284">
        <v>21.45115886161533</v>
      </c>
      <c r="DA11" s="94" t="s">
        <v>946</v>
      </c>
    </row>
    <row r="12" spans="1:105" ht="12" customHeight="1" x14ac:dyDescent="0.25">
      <c r="A12" s="49" t="s">
        <v>947</v>
      </c>
      <c r="B12" s="244">
        <v>5.5057451757924971</v>
      </c>
      <c r="C12" s="244">
        <v>7.4559365123450494</v>
      </c>
      <c r="D12" s="244">
        <v>7.7567116170639734</v>
      </c>
      <c r="E12" s="244">
        <v>7.7601634579378791</v>
      </c>
      <c r="F12" s="244">
        <v>7.9677401950555966</v>
      </c>
      <c r="G12" s="244">
        <v>9.4372748335844996</v>
      </c>
      <c r="H12" s="244">
        <v>11.13972862071796</v>
      </c>
      <c r="I12" s="244">
        <v>8.5824909487977799</v>
      </c>
      <c r="J12" s="244">
        <v>14.306680409433721</v>
      </c>
      <c r="K12" s="244">
        <v>10.685456672043349</v>
      </c>
      <c r="L12" s="244">
        <v>10.12566120876124</v>
      </c>
      <c r="M12" s="244">
        <v>8.4523256058191389</v>
      </c>
      <c r="N12" s="244">
        <v>8.3181573337889905</v>
      </c>
      <c r="O12" s="244">
        <v>11.18226245248073</v>
      </c>
      <c r="P12" s="244">
        <v>7.8800969235785931</v>
      </c>
      <c r="Q12" s="244">
        <v>8.4264256367457637</v>
      </c>
      <c r="R12" s="244">
        <v>8.8315753142503919</v>
      </c>
      <c r="S12" s="244">
        <v>13.78309220650161</v>
      </c>
      <c r="T12" s="244">
        <v>11.106282810731919</v>
      </c>
      <c r="U12" s="244">
        <v>17.89994846571345</v>
      </c>
      <c r="V12" s="244">
        <v>16.340820061780761</v>
      </c>
      <c r="W12" s="244">
        <v>18.733202988203509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14.53575309076415</v>
      </c>
      <c r="C15" s="243">
        <v>13.349288460311749</v>
      </c>
      <c r="D15" s="243">
        <v>13.349288460311749</v>
      </c>
      <c r="E15" s="243">
        <v>12.162823829859359</v>
      </c>
      <c r="F15" s="243">
        <v>10.976359199406961</v>
      </c>
      <c r="G15" s="243">
        <v>10.976359199406961</v>
      </c>
      <c r="H15" s="243">
        <v>9.7898945689545638</v>
      </c>
      <c r="I15" s="243">
        <v>9.7898945689545638</v>
      </c>
      <c r="J15" s="243">
        <v>14.53575309076415</v>
      </c>
      <c r="K15" s="243">
        <v>18.095146982121349</v>
      </c>
      <c r="L15" s="243">
        <v>18.095146982121349</v>
      </c>
      <c r="M15" s="243">
        <v>16.908682351668951</v>
      </c>
      <c r="N15" s="243">
        <v>15.72221772121655</v>
      </c>
      <c r="O15" s="243">
        <v>15.72221772121655</v>
      </c>
      <c r="P15" s="243">
        <v>19.281611612573741</v>
      </c>
      <c r="Q15" s="243">
        <v>19.281611612573741</v>
      </c>
      <c r="R15" s="243">
        <v>20.46807624302614</v>
      </c>
      <c r="S15" s="243">
        <v>25.213934764835731</v>
      </c>
      <c r="T15" s="243">
        <v>25.213934764835731</v>
      </c>
      <c r="U15" s="243">
        <v>24.027470134383329</v>
      </c>
      <c r="V15" s="243">
        <v>24.027470134383329</v>
      </c>
      <c r="W15" s="243">
        <v>22.84100550393093</v>
      </c>
      <c r="DA15" s="83" t="s">
        <v>949</v>
      </c>
    </row>
    <row r="16" spans="1:105" ht="12" customHeight="1" x14ac:dyDescent="0.25">
      <c r="A16" s="107" t="s">
        <v>945</v>
      </c>
      <c r="B16" s="284">
        <v>7.6332043130977993</v>
      </c>
      <c r="C16" s="284">
        <v>8.4313946714765287</v>
      </c>
      <c r="D16" s="284">
        <v>8.4313946714765287</v>
      </c>
      <c r="E16" s="284">
        <v>8.4313946714765287</v>
      </c>
      <c r="F16" s="284">
        <v>8.4313946714765287</v>
      </c>
      <c r="G16" s="284">
        <v>10.825965746612709</v>
      </c>
      <c r="H16" s="284">
        <v>13.220536821748899</v>
      </c>
      <c r="I16" s="284">
        <v>13.220536821748899</v>
      </c>
      <c r="J16" s="284">
        <v>20.404250047157451</v>
      </c>
      <c r="K16" s="284">
        <v>20.404250047157451</v>
      </c>
      <c r="L16" s="284">
        <v>19.606059688778721</v>
      </c>
      <c r="M16" s="284">
        <v>19.606059688778721</v>
      </c>
      <c r="N16" s="284">
        <v>19.606059688778721</v>
      </c>
      <c r="O16" s="284">
        <v>18.807869330399999</v>
      </c>
      <c r="P16" s="284">
        <v>18.807869330399999</v>
      </c>
      <c r="Q16" s="284">
        <v>18.00967897202127</v>
      </c>
      <c r="R16" s="284">
        <v>18.00967897202127</v>
      </c>
      <c r="S16" s="284">
        <v>17.21148861364254</v>
      </c>
      <c r="T16" s="284">
        <v>17.21148861364254</v>
      </c>
      <c r="U16" s="284">
        <v>16.413298255263811</v>
      </c>
      <c r="V16" s="284">
        <v>18.807869330399988</v>
      </c>
      <c r="W16" s="284">
        <v>22.798821122293631</v>
      </c>
      <c r="DA16" s="94" t="s">
        <v>950</v>
      </c>
    </row>
    <row r="17" spans="1:105" ht="12" customHeight="1" x14ac:dyDescent="0.25">
      <c r="A17" s="49" t="s">
        <v>947</v>
      </c>
      <c r="B17" s="244">
        <v>6.2286057508805506</v>
      </c>
      <c r="C17" s="244">
        <v>8.0225442604182255</v>
      </c>
      <c r="D17" s="244">
        <v>8.6205237635974505</v>
      </c>
      <c r="E17" s="244">
        <v>8.6205237635974505</v>
      </c>
      <c r="F17" s="244">
        <v>8.6205237635974505</v>
      </c>
      <c r="G17" s="244">
        <v>10.414462273135131</v>
      </c>
      <c r="H17" s="244">
        <v>12.2084007826728</v>
      </c>
      <c r="I17" s="244">
        <v>12.2084007826728</v>
      </c>
      <c r="J17" s="244">
        <v>15.198298298568931</v>
      </c>
      <c r="K17" s="244">
        <v>14.6003187953897</v>
      </c>
      <c r="L17" s="244">
        <v>14.6003187953897</v>
      </c>
      <c r="M17" s="244">
        <v>14.002339292210481</v>
      </c>
      <c r="N17" s="244">
        <v>14.002339292210481</v>
      </c>
      <c r="O17" s="244">
        <v>13.40435978903125</v>
      </c>
      <c r="P17" s="244">
        <v>13.40435978903125</v>
      </c>
      <c r="Q17" s="244">
        <v>12.806380285852031</v>
      </c>
      <c r="R17" s="244">
        <v>12.806380285852031</v>
      </c>
      <c r="S17" s="244">
        <v>14.6003187953897</v>
      </c>
      <c r="T17" s="244">
        <v>14.6003187953897</v>
      </c>
      <c r="U17" s="244">
        <v>19.3841548208235</v>
      </c>
      <c r="V17" s="244">
        <v>19.3841548208235</v>
      </c>
      <c r="W17" s="244">
        <v>19.982134324002729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5.9323231522619846</v>
      </c>
      <c r="K19" s="243">
        <v>4.7458585218095886</v>
      </c>
      <c r="L19" s="243">
        <v>0</v>
      </c>
      <c r="M19" s="243">
        <v>0</v>
      </c>
      <c r="N19" s="243">
        <v>0</v>
      </c>
      <c r="O19" s="243">
        <v>0</v>
      </c>
      <c r="P19" s="243">
        <v>4.7458585218095886</v>
      </c>
      <c r="Q19" s="243">
        <v>0</v>
      </c>
      <c r="R19" s="243">
        <v>2.3729292609047938</v>
      </c>
      <c r="S19" s="243">
        <v>5.9323231522619846</v>
      </c>
      <c r="T19" s="243">
        <v>0</v>
      </c>
      <c r="U19" s="243">
        <v>0</v>
      </c>
      <c r="V19" s="243">
        <v>0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0.79819035837872843</v>
      </c>
      <c r="D20" s="284">
        <v>0.79819035837872843</v>
      </c>
      <c r="E20" s="284">
        <v>0</v>
      </c>
      <c r="F20" s="284">
        <v>0.79819035837872843</v>
      </c>
      <c r="G20" s="284">
        <v>2.3945710751361848</v>
      </c>
      <c r="H20" s="284">
        <v>3.1927614335149141</v>
      </c>
      <c r="I20" s="284">
        <v>0</v>
      </c>
      <c r="J20" s="284">
        <v>7.9819035837872843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2.3945710751361848</v>
      </c>
      <c r="W20" s="284">
        <v>4.7891421502723706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1.793938509537675</v>
      </c>
      <c r="D21" s="244">
        <v>1.19595900635845</v>
      </c>
      <c r="E21" s="244">
        <v>0</v>
      </c>
      <c r="F21" s="244">
        <v>0.59797950317922499</v>
      </c>
      <c r="G21" s="244">
        <v>1.793938509537675</v>
      </c>
      <c r="H21" s="244">
        <v>2.3919180127169</v>
      </c>
      <c r="I21" s="244">
        <v>0</v>
      </c>
      <c r="J21" s="244">
        <v>3.5878770190753499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2.3919180127169</v>
      </c>
      <c r="T21" s="244">
        <v>0</v>
      </c>
      <c r="U21" s="244">
        <v>5.3818155286130249</v>
      </c>
      <c r="V21" s="244">
        <v>0</v>
      </c>
      <c r="W21" s="244">
        <v>1.19595900635845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1.1864646304524005</v>
      </c>
      <c r="D23" s="243">
        <f t="shared" si="2"/>
        <v>0</v>
      </c>
      <c r="E23" s="243">
        <f t="shared" si="2"/>
        <v>1.1864646304523898</v>
      </c>
      <c r="F23" s="243">
        <f t="shared" si="2"/>
        <v>1.1864646304523987</v>
      </c>
      <c r="G23" s="243">
        <f t="shared" si="2"/>
        <v>0</v>
      </c>
      <c r="H23" s="243">
        <f t="shared" si="2"/>
        <v>1.1864646304523969</v>
      </c>
      <c r="I23" s="243">
        <f t="shared" si="2"/>
        <v>0</v>
      </c>
      <c r="J23" s="243">
        <f t="shared" si="2"/>
        <v>1.1864646304523987</v>
      </c>
      <c r="K23" s="243">
        <f t="shared" si="2"/>
        <v>1.186464630452388</v>
      </c>
      <c r="L23" s="243">
        <f t="shared" si="2"/>
        <v>0</v>
      </c>
      <c r="M23" s="243">
        <f t="shared" si="2"/>
        <v>1.1864646304523987</v>
      </c>
      <c r="N23" s="243">
        <f t="shared" si="2"/>
        <v>1.1864646304524005</v>
      </c>
      <c r="O23" s="243">
        <f t="shared" si="2"/>
        <v>0</v>
      </c>
      <c r="P23" s="243">
        <f t="shared" si="2"/>
        <v>1.1864646304523987</v>
      </c>
      <c r="Q23" s="243">
        <f t="shared" si="2"/>
        <v>0</v>
      </c>
      <c r="R23" s="243">
        <f t="shared" si="2"/>
        <v>1.1864646304523951</v>
      </c>
      <c r="S23" s="243">
        <f t="shared" si="2"/>
        <v>1.1864646304523951</v>
      </c>
      <c r="T23" s="243">
        <f t="shared" si="2"/>
        <v>0</v>
      </c>
      <c r="U23" s="243">
        <f t="shared" si="2"/>
        <v>1.1864646304524022</v>
      </c>
      <c r="V23" s="243">
        <f t="shared" si="2"/>
        <v>0</v>
      </c>
      <c r="W23" s="243">
        <f t="shared" si="2"/>
        <v>1.1864646304523987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0</v>
      </c>
      <c r="D24" s="284">
        <f t="shared" si="3"/>
        <v>0.79819035837872931</v>
      </c>
      <c r="E24" s="284">
        <f t="shared" si="3"/>
        <v>0</v>
      </c>
      <c r="F24" s="284">
        <f t="shared" si="3"/>
        <v>0.79819035837872931</v>
      </c>
      <c r="G24" s="284">
        <f t="shared" si="3"/>
        <v>0</v>
      </c>
      <c r="H24" s="284">
        <f t="shared" si="3"/>
        <v>0.79819035837872399</v>
      </c>
      <c r="I24" s="284">
        <f t="shared" si="3"/>
        <v>0</v>
      </c>
      <c r="J24" s="284">
        <f t="shared" si="3"/>
        <v>0.79819035837873287</v>
      </c>
      <c r="K24" s="284">
        <f t="shared" si="3"/>
        <v>0</v>
      </c>
      <c r="L24" s="284">
        <f t="shared" si="3"/>
        <v>0.79819035837872931</v>
      </c>
      <c r="M24" s="284">
        <f t="shared" si="3"/>
        <v>0</v>
      </c>
      <c r="N24" s="284">
        <f t="shared" si="3"/>
        <v>0</v>
      </c>
      <c r="O24" s="284">
        <f t="shared" si="3"/>
        <v>0.79819035837872221</v>
      </c>
      <c r="P24" s="284">
        <f t="shared" si="3"/>
        <v>0</v>
      </c>
      <c r="Q24" s="284">
        <f t="shared" si="3"/>
        <v>0.79819035837872931</v>
      </c>
      <c r="R24" s="284">
        <f t="shared" si="3"/>
        <v>0</v>
      </c>
      <c r="S24" s="284">
        <f t="shared" si="3"/>
        <v>0.79819035837872931</v>
      </c>
      <c r="T24" s="284">
        <f t="shared" si="3"/>
        <v>0</v>
      </c>
      <c r="U24" s="284">
        <f t="shared" si="3"/>
        <v>0.79819035837872931</v>
      </c>
      <c r="V24" s="284">
        <f t="shared" si="3"/>
        <v>0</v>
      </c>
      <c r="W24" s="284">
        <f t="shared" si="3"/>
        <v>0.79819035837872576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0.59797950317922499</v>
      </c>
      <c r="E25" s="244">
        <f t="shared" si="4"/>
        <v>0</v>
      </c>
      <c r="F25" s="244">
        <f t="shared" si="4"/>
        <v>0.59797950317922499</v>
      </c>
      <c r="G25" s="244">
        <f t="shared" si="4"/>
        <v>0</v>
      </c>
      <c r="H25" s="244">
        <f t="shared" si="4"/>
        <v>0.59797950317923032</v>
      </c>
      <c r="I25" s="244">
        <f t="shared" si="4"/>
        <v>0</v>
      </c>
      <c r="J25" s="244">
        <f t="shared" si="4"/>
        <v>0.59797950317921966</v>
      </c>
      <c r="K25" s="244">
        <f t="shared" si="4"/>
        <v>0.59797950317923032</v>
      </c>
      <c r="L25" s="244">
        <f t="shared" si="4"/>
        <v>0</v>
      </c>
      <c r="M25" s="244">
        <f t="shared" si="4"/>
        <v>0.59797950317921966</v>
      </c>
      <c r="N25" s="244">
        <f t="shared" si="4"/>
        <v>0</v>
      </c>
      <c r="O25" s="244">
        <f t="shared" si="4"/>
        <v>0.59797950317923032</v>
      </c>
      <c r="P25" s="244">
        <f t="shared" si="4"/>
        <v>0</v>
      </c>
      <c r="Q25" s="244">
        <f t="shared" si="4"/>
        <v>0.59797950317921966</v>
      </c>
      <c r="R25" s="244">
        <f t="shared" si="4"/>
        <v>0</v>
      </c>
      <c r="S25" s="244">
        <f t="shared" si="4"/>
        <v>0.59797950317923032</v>
      </c>
      <c r="T25" s="244">
        <f t="shared" si="4"/>
        <v>0</v>
      </c>
      <c r="U25" s="244">
        <f t="shared" si="4"/>
        <v>0.59797950317922499</v>
      </c>
      <c r="V25" s="244">
        <f t="shared" si="4"/>
        <v>0</v>
      </c>
      <c r="W25" s="244">
        <f t="shared" si="4"/>
        <v>0.59797950317922144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3.4535753090764096</v>
      </c>
      <c r="C27" s="243">
        <f t="shared" si="5"/>
        <v>2.4162043764512795</v>
      </c>
      <c r="D27" s="243">
        <f t="shared" si="5"/>
        <v>1.7826180182008695</v>
      </c>
      <c r="E27" s="243">
        <f t="shared" si="5"/>
        <v>1.3133884171941599</v>
      </c>
      <c r="F27" s="243">
        <f t="shared" si="5"/>
        <v>2.1928464515177595</v>
      </c>
      <c r="G27" s="243">
        <f t="shared" si="5"/>
        <v>3.6188298883712395</v>
      </c>
      <c r="H27" s="243">
        <f t="shared" si="5"/>
        <v>3.3788478785551543</v>
      </c>
      <c r="I27" s="243">
        <f t="shared" si="5"/>
        <v>4.1576830459600025</v>
      </c>
      <c r="J27" s="243">
        <f t="shared" si="5"/>
        <v>1.5683295336961702</v>
      </c>
      <c r="K27" s="243">
        <f t="shared" si="5"/>
        <v>1.8694123041345208</v>
      </c>
      <c r="L27" s="243">
        <f t="shared" si="5"/>
        <v>6.3200740171879186</v>
      </c>
      <c r="M27" s="243">
        <f t="shared" si="5"/>
        <v>7.5733250965684284</v>
      </c>
      <c r="N27" s="243">
        <f t="shared" si="5"/>
        <v>3.9727159032964909</v>
      </c>
      <c r="O27" s="243">
        <f t="shared" si="5"/>
        <v>2.6170174834722495</v>
      </c>
      <c r="P27" s="243">
        <f t="shared" si="5"/>
        <v>1.5149852036357707</v>
      </c>
      <c r="Q27" s="243">
        <f t="shared" si="5"/>
        <v>3.8541025136981411</v>
      </c>
      <c r="R27" s="243">
        <f t="shared" si="5"/>
        <v>1.8541339623141582</v>
      </c>
      <c r="S27" s="243">
        <f t="shared" si="5"/>
        <v>2.1996124500034</v>
      </c>
      <c r="T27" s="243">
        <f t="shared" si="5"/>
        <v>2.9352385708929418</v>
      </c>
      <c r="U27" s="243">
        <f t="shared" si="5"/>
        <v>15.292560109633186</v>
      </c>
      <c r="V27" s="243">
        <f t="shared" si="5"/>
        <v>14.788021488141245</v>
      </c>
      <c r="W27" s="243">
        <f t="shared" si="5"/>
        <v>12.915543533801847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2.2633204313097801</v>
      </c>
      <c r="C28" s="284">
        <f t="shared" si="6"/>
        <v>0.6599591969660521</v>
      </c>
      <c r="D28" s="284">
        <f t="shared" si="6"/>
        <v>0.7520903592066901</v>
      </c>
      <c r="E28" s="284">
        <f t="shared" si="6"/>
        <v>0.74517878204470556</v>
      </c>
      <c r="F28" s="284">
        <f t="shared" si="6"/>
        <v>0.50714585505894139</v>
      </c>
      <c r="G28" s="284">
        <f t="shared" si="6"/>
        <v>1.2351244242533586</v>
      </c>
      <c r="H28" s="284">
        <f t="shared" si="6"/>
        <v>0.96574313840949877</v>
      </c>
      <c r="I28" s="284">
        <f t="shared" si="6"/>
        <v>4.1115819971512444</v>
      </c>
      <c r="J28" s="284">
        <f t="shared" si="6"/>
        <v>1.7138820561512205</v>
      </c>
      <c r="K28" s="284">
        <f t="shared" si="6"/>
        <v>9.2953865631766401</v>
      </c>
      <c r="L28" s="284">
        <f t="shared" si="6"/>
        <v>1.9004134052956125</v>
      </c>
      <c r="M28" s="284">
        <f t="shared" si="6"/>
        <v>9.6745975163202065</v>
      </c>
      <c r="N28" s="284">
        <f t="shared" si="6"/>
        <v>11.990781433076673</v>
      </c>
      <c r="O28" s="284">
        <f t="shared" si="6"/>
        <v>10.721400265234031</v>
      </c>
      <c r="P28" s="284">
        <f t="shared" si="6"/>
        <v>11.661009604177227</v>
      </c>
      <c r="Q28" s="284">
        <f t="shared" si="6"/>
        <v>11.407955511787119</v>
      </c>
      <c r="R28" s="284">
        <f t="shared" si="6"/>
        <v>11.721918059156074</v>
      </c>
      <c r="S28" s="284">
        <f t="shared" si="6"/>
        <v>5.10565005728564</v>
      </c>
      <c r="T28" s="284">
        <f t="shared" si="6"/>
        <v>1.9186011088813704</v>
      </c>
      <c r="U28" s="284">
        <f t="shared" si="6"/>
        <v>1.2548198799444314</v>
      </c>
      <c r="V28" s="284">
        <f t="shared" si="6"/>
        <v>1.4614631429882579</v>
      </c>
      <c r="W28" s="284">
        <f t="shared" si="6"/>
        <v>1.3476622606783017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0.72286057508805346</v>
      </c>
      <c r="C29" s="244">
        <f t="shared" si="7"/>
        <v>0.56660774807317615</v>
      </c>
      <c r="D29" s="244">
        <f t="shared" si="7"/>
        <v>0.86381214653347715</v>
      </c>
      <c r="E29" s="244">
        <f t="shared" si="7"/>
        <v>0.86036030565957144</v>
      </c>
      <c r="F29" s="244">
        <f t="shared" si="7"/>
        <v>0.65278356854185393</v>
      </c>
      <c r="G29" s="244">
        <f t="shared" si="7"/>
        <v>0.97718743955063125</v>
      </c>
      <c r="H29" s="244">
        <f t="shared" si="7"/>
        <v>1.06867216195484</v>
      </c>
      <c r="I29" s="244">
        <f t="shared" si="7"/>
        <v>3.6259098338750206</v>
      </c>
      <c r="J29" s="244">
        <f t="shared" si="7"/>
        <v>0.89161788913521001</v>
      </c>
      <c r="K29" s="244">
        <f t="shared" si="7"/>
        <v>3.9148621233463512</v>
      </c>
      <c r="L29" s="244">
        <f t="shared" si="7"/>
        <v>4.4746575866284601</v>
      </c>
      <c r="M29" s="244">
        <f t="shared" si="7"/>
        <v>5.5500136863913418</v>
      </c>
      <c r="N29" s="244">
        <f t="shared" si="7"/>
        <v>5.6841819584214903</v>
      </c>
      <c r="O29" s="244">
        <f t="shared" si="7"/>
        <v>2.2220973365505206</v>
      </c>
      <c r="P29" s="244">
        <f t="shared" si="7"/>
        <v>5.5242628654526573</v>
      </c>
      <c r="Q29" s="244">
        <f t="shared" si="7"/>
        <v>4.3799546491062671</v>
      </c>
      <c r="R29" s="244">
        <f t="shared" si="7"/>
        <v>3.9748049716016389</v>
      </c>
      <c r="S29" s="244">
        <f t="shared" si="7"/>
        <v>0.81722658888809008</v>
      </c>
      <c r="T29" s="244">
        <f t="shared" si="7"/>
        <v>3.4940359846577813</v>
      </c>
      <c r="U29" s="244">
        <f t="shared" si="7"/>
        <v>1.4842063551100502</v>
      </c>
      <c r="V29" s="244">
        <f t="shared" si="7"/>
        <v>3.0433347590427395</v>
      </c>
      <c r="W29" s="244">
        <f t="shared" si="7"/>
        <v>1.2489313357992202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14.860963026655201</v>
      </c>
      <c r="C32" s="212">
        <v>17.660275150472909</v>
      </c>
      <c r="D32" s="212">
        <v>17.782115219260529</v>
      </c>
      <c r="E32" s="212">
        <v>17.29724849527085</v>
      </c>
      <c r="F32" s="212">
        <v>16.573516766981939</v>
      </c>
      <c r="G32" s="212">
        <v>17.476354256233879</v>
      </c>
      <c r="H32" s="212">
        <v>19.178417884780739</v>
      </c>
      <c r="I32" s="212">
        <v>15.736371453138441</v>
      </c>
      <c r="J32" s="212">
        <v>26.05881341358555</v>
      </c>
      <c r="K32" s="212">
        <v>24.550558899398109</v>
      </c>
      <c r="L32" s="212">
        <v>27.737661220980218</v>
      </c>
      <c r="M32" s="212">
        <v>23.261220980223559</v>
      </c>
      <c r="N32" s="212">
        <v>24.021238177128119</v>
      </c>
      <c r="O32" s="212">
        <v>25.196388650042991</v>
      </c>
      <c r="P32" s="212">
        <v>24.275580395528799</v>
      </c>
      <c r="Q32" s="212">
        <v>23.311865864144451</v>
      </c>
      <c r="R32" s="212">
        <v>23.42631126397248</v>
      </c>
      <c r="S32" s="212">
        <v>25.909374942972569</v>
      </c>
      <c r="T32" s="212">
        <v>26.642640543406809</v>
      </c>
      <c r="U32" s="212">
        <v>21.19326222658292</v>
      </c>
      <c r="V32" s="212">
        <v>21.330612289169569</v>
      </c>
      <c r="W32" s="212">
        <v>24.388605959791342</v>
      </c>
      <c r="DA32" s="109" t="s">
        <v>955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0.48005159071367148</v>
      </c>
      <c r="P33" s="215">
        <v>0.2400687876182287</v>
      </c>
      <c r="Q33" s="215">
        <v>0</v>
      </c>
      <c r="R33" s="215">
        <v>0</v>
      </c>
      <c r="S33" s="215">
        <v>0</v>
      </c>
      <c r="T33" s="215">
        <v>6.0963026655202063E-2</v>
      </c>
      <c r="U33" s="215">
        <v>3.5253654342218398E-3</v>
      </c>
      <c r="V33" s="215">
        <v>2.0378331900257951E-2</v>
      </c>
      <c r="W33" s="215">
        <v>0.19183147033533959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2.9091143594153048</v>
      </c>
      <c r="C34" s="206">
        <f t="shared" si="8"/>
        <v>3.888392089423903</v>
      </c>
      <c r="D34" s="206">
        <f t="shared" si="8"/>
        <v>3.8788478073946679</v>
      </c>
      <c r="E34" s="206">
        <f t="shared" si="8"/>
        <v>2.9091143594153048</v>
      </c>
      <c r="F34" s="206">
        <f t="shared" si="8"/>
        <v>0</v>
      </c>
      <c r="G34" s="206">
        <f t="shared" si="8"/>
        <v>0</v>
      </c>
      <c r="H34" s="206">
        <f t="shared" si="8"/>
        <v>0</v>
      </c>
      <c r="I34" s="206">
        <f t="shared" si="8"/>
        <v>0</v>
      </c>
      <c r="J34" s="206">
        <f t="shared" si="8"/>
        <v>3.8595872742906265</v>
      </c>
      <c r="K34" s="206">
        <f t="shared" si="8"/>
        <v>2.0297506448839209</v>
      </c>
      <c r="L34" s="206">
        <f t="shared" si="8"/>
        <v>2.0297506448839209</v>
      </c>
      <c r="M34" s="206">
        <f t="shared" si="8"/>
        <v>3.1174548581255368</v>
      </c>
      <c r="N34" s="206">
        <f t="shared" si="8"/>
        <v>3.26311263972485</v>
      </c>
      <c r="O34" s="206">
        <f t="shared" si="8"/>
        <v>3.26311263972485</v>
      </c>
      <c r="P34" s="206">
        <f t="shared" si="8"/>
        <v>3.26311263972485</v>
      </c>
      <c r="Q34" s="206">
        <f t="shared" si="8"/>
        <v>3.26311263972485</v>
      </c>
      <c r="R34" s="206">
        <f t="shared" si="8"/>
        <v>3.26311263972485</v>
      </c>
      <c r="S34" s="206">
        <f t="shared" si="8"/>
        <v>3.5813413585554605</v>
      </c>
      <c r="T34" s="206">
        <f t="shared" si="8"/>
        <v>5.001719690455718</v>
      </c>
      <c r="U34" s="206">
        <f t="shared" si="8"/>
        <v>4.1837489251934645</v>
      </c>
      <c r="V34" s="206">
        <f t="shared" si="8"/>
        <v>4.2963026655202068</v>
      </c>
      <c r="W34" s="206">
        <f t="shared" si="8"/>
        <v>4.503955288048151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1.0877042132416159</v>
      </c>
      <c r="N36" s="206">
        <v>3.26311263972485</v>
      </c>
      <c r="O36" s="206">
        <v>3.26311263972485</v>
      </c>
      <c r="P36" s="206">
        <v>3.26311263972485</v>
      </c>
      <c r="Q36" s="206">
        <v>3.26311263972485</v>
      </c>
      <c r="R36" s="206">
        <v>3.26311263972485</v>
      </c>
      <c r="S36" s="206">
        <v>3.3936371453138441</v>
      </c>
      <c r="T36" s="206">
        <v>4.3355975924333618</v>
      </c>
      <c r="U36" s="206">
        <v>3.899398108340498</v>
      </c>
      <c r="V36" s="206">
        <v>3.9744625967325882</v>
      </c>
      <c r="W36" s="206">
        <v>4.2104901117798796</v>
      </c>
      <c r="DA36" s="71" t="s">
        <v>958</v>
      </c>
    </row>
    <row r="37" spans="1:105" ht="12" customHeight="1" x14ac:dyDescent="0.25">
      <c r="A37" s="18" t="s">
        <v>69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1.01487532244196</v>
      </c>
      <c r="K37" s="206">
        <v>2.0297506448839209</v>
      </c>
      <c r="L37" s="206">
        <v>2.0297506448839209</v>
      </c>
      <c r="M37" s="206">
        <v>2.0297506448839209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9.8452278589853823E-2</v>
      </c>
      <c r="T37" s="206">
        <v>0.65460017196904552</v>
      </c>
      <c r="U37" s="206">
        <v>0.27910576096302658</v>
      </c>
      <c r="V37" s="206">
        <v>0.31659501289767839</v>
      </c>
      <c r="W37" s="206">
        <v>0.28718830610490109</v>
      </c>
      <c r="DA37" s="71" t="s">
        <v>959</v>
      </c>
    </row>
    <row r="38" spans="1:105" ht="12" customHeight="1" x14ac:dyDescent="0.25">
      <c r="A38" s="18" t="s">
        <v>70</v>
      </c>
      <c r="B38" s="206">
        <v>2.9091143594153048</v>
      </c>
      <c r="C38" s="206">
        <v>2.9091143594153048</v>
      </c>
      <c r="D38" s="206">
        <v>3.8788478073946679</v>
      </c>
      <c r="E38" s="206">
        <v>2.9091143594153048</v>
      </c>
      <c r="F38" s="206">
        <v>0</v>
      </c>
      <c r="G38" s="206">
        <v>0</v>
      </c>
      <c r="H38" s="206">
        <v>0</v>
      </c>
      <c r="I38" s="206">
        <v>0</v>
      </c>
      <c r="J38" s="206">
        <v>1.9394668959587269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960</v>
      </c>
    </row>
    <row r="39" spans="1:105" ht="12" customHeight="1" x14ac:dyDescent="0.25">
      <c r="A39" s="18" t="s">
        <v>34</v>
      </c>
      <c r="B39" s="206">
        <v>0</v>
      </c>
      <c r="C39" s="206">
        <v>0.9792777300085983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0.90524505588993975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8.9251934651762677E-2</v>
      </c>
      <c r="T39" s="206">
        <v>1.15219260533104E-2</v>
      </c>
      <c r="U39" s="206">
        <v>5.2450558899398104E-3</v>
      </c>
      <c r="V39" s="206">
        <v>5.2450558899398104E-3</v>
      </c>
      <c r="W39" s="206">
        <v>6.2768701633705926E-3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4.815133276010318</v>
      </c>
      <c r="C40" s="206">
        <f t="shared" si="9"/>
        <v>5.631986242476354</v>
      </c>
      <c r="D40" s="206">
        <f t="shared" si="9"/>
        <v>6.4273430782459151</v>
      </c>
      <c r="E40" s="206">
        <f t="shared" si="9"/>
        <v>7.2226999140154771</v>
      </c>
      <c r="F40" s="206">
        <f t="shared" si="9"/>
        <v>9.6087704213241611</v>
      </c>
      <c r="G40" s="206">
        <f t="shared" si="9"/>
        <v>10.4256233877902</v>
      </c>
      <c r="H40" s="206">
        <f t="shared" si="9"/>
        <v>11.22098022355976</v>
      </c>
      <c r="I40" s="206">
        <f t="shared" si="9"/>
        <v>8.8134135855545992</v>
      </c>
      <c r="J40" s="206">
        <f t="shared" si="9"/>
        <v>12.01633705932932</v>
      </c>
      <c r="K40" s="206">
        <f t="shared" si="9"/>
        <v>12.05932932072227</v>
      </c>
      <c r="L40" s="206">
        <f t="shared" si="9"/>
        <v>13.65004299226139</v>
      </c>
      <c r="M40" s="206">
        <f t="shared" si="9"/>
        <v>9.6302665520206361</v>
      </c>
      <c r="N40" s="206">
        <f t="shared" si="9"/>
        <v>8.8349097162510741</v>
      </c>
      <c r="O40" s="206">
        <f t="shared" si="9"/>
        <v>9.0283748925193468</v>
      </c>
      <c r="P40" s="206">
        <f t="shared" si="9"/>
        <v>7.3731728288907989</v>
      </c>
      <c r="Q40" s="206">
        <f t="shared" si="9"/>
        <v>7.6956147893379194</v>
      </c>
      <c r="R40" s="206">
        <f t="shared" si="9"/>
        <v>9.0282889079965596</v>
      </c>
      <c r="S40" s="206">
        <f t="shared" si="9"/>
        <v>10.65778159931212</v>
      </c>
      <c r="T40" s="206">
        <f t="shared" si="9"/>
        <v>11.32304385210662</v>
      </c>
      <c r="U40" s="206">
        <f t="shared" si="9"/>
        <v>7.0885640584694736</v>
      </c>
      <c r="V40" s="206">
        <f t="shared" si="9"/>
        <v>5.7304385210662074</v>
      </c>
      <c r="W40" s="206">
        <f t="shared" si="9"/>
        <v>7.8541702493551151</v>
      </c>
      <c r="DA40" s="71"/>
    </row>
    <row r="41" spans="1:105" ht="12" customHeight="1" x14ac:dyDescent="0.25">
      <c r="A41" s="18" t="s">
        <v>72</v>
      </c>
      <c r="B41" s="206">
        <v>4.815133276010318</v>
      </c>
      <c r="C41" s="206">
        <v>5.631986242476354</v>
      </c>
      <c r="D41" s="206">
        <v>6.4273430782459151</v>
      </c>
      <c r="E41" s="206">
        <v>7.2226999140154771</v>
      </c>
      <c r="F41" s="206">
        <v>9.6087704213241611</v>
      </c>
      <c r="G41" s="206">
        <v>10.4256233877902</v>
      </c>
      <c r="H41" s="206">
        <v>11.22098022355976</v>
      </c>
      <c r="I41" s="206">
        <v>8.8134135855545992</v>
      </c>
      <c r="J41" s="206">
        <v>12.01633705932932</v>
      </c>
      <c r="K41" s="206">
        <v>12.05932932072227</v>
      </c>
      <c r="L41" s="206">
        <v>13.65004299226139</v>
      </c>
      <c r="M41" s="206">
        <v>9.6302665520206361</v>
      </c>
      <c r="N41" s="206">
        <v>8.8349097162510741</v>
      </c>
      <c r="O41" s="206">
        <v>9.0283748925193468</v>
      </c>
      <c r="P41" s="206">
        <v>7.3731728288907989</v>
      </c>
      <c r="Q41" s="206">
        <v>7.6956147893379194</v>
      </c>
      <c r="R41" s="206">
        <v>9.0282889079965596</v>
      </c>
      <c r="S41" s="206">
        <v>10.65778159931212</v>
      </c>
      <c r="T41" s="206">
        <v>11.32304385210662</v>
      </c>
      <c r="U41" s="206">
        <v>7.0885640584694736</v>
      </c>
      <c r="V41" s="206">
        <v>5.7304385210662074</v>
      </c>
      <c r="W41" s="206">
        <v>7.8541702493551151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1.1226139294926909</v>
      </c>
      <c r="C43" s="206">
        <f t="shared" si="10"/>
        <v>1.098710232158211</v>
      </c>
      <c r="D43" s="206">
        <f t="shared" si="10"/>
        <v>0.69269131556319852</v>
      </c>
      <c r="E43" s="206">
        <f t="shared" si="10"/>
        <v>0.45382631126397238</v>
      </c>
      <c r="F43" s="206">
        <f t="shared" si="10"/>
        <v>1.1226139294926909</v>
      </c>
      <c r="G43" s="206">
        <f t="shared" si="10"/>
        <v>0.69269131556319852</v>
      </c>
      <c r="H43" s="206">
        <f t="shared" si="10"/>
        <v>1.413069647463457</v>
      </c>
      <c r="I43" s="206">
        <f t="shared" si="10"/>
        <v>1.7543422184006883</v>
      </c>
      <c r="J43" s="206">
        <f t="shared" si="10"/>
        <v>4.4983662940670683</v>
      </c>
      <c r="K43" s="206">
        <f t="shared" si="10"/>
        <v>3.0716251074806538</v>
      </c>
      <c r="L43" s="206">
        <f t="shared" si="10"/>
        <v>4.4912295786758385</v>
      </c>
      <c r="M43" s="206">
        <f t="shared" si="10"/>
        <v>4.0551160791057601</v>
      </c>
      <c r="N43" s="206">
        <f t="shared" si="10"/>
        <v>5.469561478933791</v>
      </c>
      <c r="O43" s="206">
        <f t="shared" si="10"/>
        <v>5.1113499570077385</v>
      </c>
      <c r="P43" s="206">
        <f t="shared" si="10"/>
        <v>7.2847807394668944</v>
      </c>
      <c r="Q43" s="206">
        <f t="shared" si="10"/>
        <v>5.9711951848667235</v>
      </c>
      <c r="R43" s="206">
        <f t="shared" si="10"/>
        <v>4.7768701633705932</v>
      </c>
      <c r="S43" s="206">
        <f t="shared" si="10"/>
        <v>5.1484979008401552</v>
      </c>
      <c r="T43" s="206">
        <f t="shared" si="10"/>
        <v>3.5920816440087044</v>
      </c>
      <c r="U43" s="206">
        <f t="shared" si="10"/>
        <v>3.735308658225228</v>
      </c>
      <c r="V43" s="206">
        <f t="shared" si="10"/>
        <v>4.8101479727465319</v>
      </c>
      <c r="W43" s="206">
        <f t="shared" si="10"/>
        <v>3.4823290896279735</v>
      </c>
      <c r="DA43" s="71"/>
    </row>
    <row r="44" spans="1:105" ht="12" customHeight="1" x14ac:dyDescent="0.25">
      <c r="A44" s="18" t="s">
        <v>73</v>
      </c>
      <c r="B44" s="206">
        <v>1.1226139294926909</v>
      </c>
      <c r="C44" s="206">
        <v>1.098710232158211</v>
      </c>
      <c r="D44" s="206">
        <v>0.69269131556319852</v>
      </c>
      <c r="E44" s="206">
        <v>0.45382631126397238</v>
      </c>
      <c r="F44" s="206">
        <v>1.1226139294926909</v>
      </c>
      <c r="G44" s="206">
        <v>0.69269131556319852</v>
      </c>
      <c r="H44" s="206">
        <v>1.337575236457438</v>
      </c>
      <c r="I44" s="206">
        <v>1.7196904557179711</v>
      </c>
      <c r="J44" s="206">
        <v>4.4663800515907139</v>
      </c>
      <c r="K44" s="206">
        <v>3.0094582975064492</v>
      </c>
      <c r="L44" s="206">
        <v>4.4663800515907139</v>
      </c>
      <c r="M44" s="206">
        <v>4.0364574376612206</v>
      </c>
      <c r="N44" s="206">
        <v>5.0157351676698188</v>
      </c>
      <c r="O44" s="206">
        <v>4.9680137575236456</v>
      </c>
      <c r="P44" s="206">
        <v>6.5682717110920024</v>
      </c>
      <c r="Q44" s="206">
        <v>5.2785038693035249</v>
      </c>
      <c r="R44" s="206">
        <v>4.2514187446259672</v>
      </c>
      <c r="S44" s="206">
        <v>4.4663800515907139</v>
      </c>
      <c r="T44" s="206">
        <v>3.5877042132416159</v>
      </c>
      <c r="U44" s="206">
        <v>3.7316423043852098</v>
      </c>
      <c r="V44" s="206">
        <v>4.7901117798796218</v>
      </c>
      <c r="W44" s="206">
        <v>3.4781599312123821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0.45382631126397238</v>
      </c>
      <c r="O45" s="206">
        <v>0.14333619948409279</v>
      </c>
      <c r="P45" s="206">
        <v>0.7165090283748925</v>
      </c>
      <c r="Q45" s="206">
        <v>0.69269131556319852</v>
      </c>
      <c r="R45" s="206">
        <v>0.52545141874462586</v>
      </c>
      <c r="S45" s="206">
        <v>0.52983662940670673</v>
      </c>
      <c r="T45" s="206">
        <v>0</v>
      </c>
      <c r="U45" s="206">
        <v>0</v>
      </c>
      <c r="V45" s="206">
        <v>0</v>
      </c>
      <c r="W45" s="206">
        <v>0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7.5494411006018905E-2</v>
      </c>
      <c r="I46" s="206">
        <v>3.4651762682717108E-2</v>
      </c>
      <c r="J46" s="206">
        <v>3.1986242476354253E-2</v>
      </c>
      <c r="K46" s="206">
        <v>6.2166809974204637E-2</v>
      </c>
      <c r="L46" s="206">
        <v>2.4849527085124671E-2</v>
      </c>
      <c r="M46" s="206">
        <v>1.8658641444539981E-2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0.14746345657781601</v>
      </c>
      <c r="T46" s="206">
        <v>0</v>
      </c>
      <c r="U46" s="206">
        <v>0</v>
      </c>
      <c r="V46" s="206">
        <v>1.642304385210662E-2</v>
      </c>
      <c r="W46" s="206">
        <v>0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4.8177632649189124E-3</v>
      </c>
      <c r="T49" s="206">
        <v>4.3774307670883883E-3</v>
      </c>
      <c r="U49" s="206">
        <v>3.6663538400182661E-3</v>
      </c>
      <c r="V49" s="206">
        <v>3.6131490148040239E-3</v>
      </c>
      <c r="W49" s="206">
        <v>4.1691584155916141E-3</v>
      </c>
      <c r="DA49" s="71" t="s">
        <v>969</v>
      </c>
    </row>
    <row r="50" spans="1:105" ht="12" customHeight="1" x14ac:dyDescent="0.25">
      <c r="A50" s="14" t="s">
        <v>79</v>
      </c>
      <c r="B50" s="206">
        <v>0.16715391229578669</v>
      </c>
      <c r="C50" s="206">
        <v>0.3343938091143594</v>
      </c>
      <c r="D50" s="206">
        <v>0.3343938091143594</v>
      </c>
      <c r="E50" s="206">
        <v>0.26276870163370591</v>
      </c>
      <c r="F50" s="206">
        <v>0.16715391229578669</v>
      </c>
      <c r="G50" s="206">
        <v>0.16715391229578669</v>
      </c>
      <c r="H50" s="206">
        <v>9.5528804815133275E-2</v>
      </c>
      <c r="I50" s="206">
        <v>9.5528804815133275E-2</v>
      </c>
      <c r="J50" s="206">
        <v>9.5528804815133275E-2</v>
      </c>
      <c r="K50" s="206">
        <v>2.3167669819432501</v>
      </c>
      <c r="L50" s="206">
        <v>2.1496130696474629</v>
      </c>
      <c r="M50" s="206">
        <v>0.52545141874462586</v>
      </c>
      <c r="N50" s="206">
        <v>0.26276870163370591</v>
      </c>
      <c r="O50" s="206">
        <v>1.1226139294926909</v>
      </c>
      <c r="P50" s="206">
        <v>0.95537403267411869</v>
      </c>
      <c r="Q50" s="206">
        <v>1.050902837489252</v>
      </c>
      <c r="R50" s="206">
        <v>1.026999140154772</v>
      </c>
      <c r="S50" s="206">
        <v>0.97583834909716249</v>
      </c>
      <c r="T50" s="206">
        <v>1.052708512467756</v>
      </c>
      <c r="U50" s="206">
        <v>0.97506448839208937</v>
      </c>
      <c r="V50" s="206">
        <v>1.3407566638005159</v>
      </c>
      <c r="W50" s="206">
        <v>2.5991401547721411</v>
      </c>
      <c r="DA50" s="71" t="s">
        <v>970</v>
      </c>
    </row>
    <row r="51" spans="1:105" ht="12" customHeight="1" x14ac:dyDescent="0.25">
      <c r="A51" s="21" t="s">
        <v>38</v>
      </c>
      <c r="B51" s="209">
        <v>5.8469475494410998</v>
      </c>
      <c r="C51" s="209">
        <v>6.7067927773000857</v>
      </c>
      <c r="D51" s="209">
        <v>6.44883920894239</v>
      </c>
      <c r="E51" s="209">
        <v>6.44883920894239</v>
      </c>
      <c r="F51" s="209">
        <v>5.674978503869303</v>
      </c>
      <c r="G51" s="209">
        <v>6.1908856405846944</v>
      </c>
      <c r="H51" s="209">
        <v>6.44883920894239</v>
      </c>
      <c r="I51" s="209">
        <v>5.0730868443680137</v>
      </c>
      <c r="J51" s="209">
        <v>5.5889939810834042</v>
      </c>
      <c r="K51" s="209">
        <v>5.0730868443680137</v>
      </c>
      <c r="L51" s="209">
        <v>5.4170249355116074</v>
      </c>
      <c r="M51" s="209">
        <v>5.9329320722269987</v>
      </c>
      <c r="N51" s="209">
        <v>6.1908856405846944</v>
      </c>
      <c r="O51" s="209">
        <v>6.1908856405846944</v>
      </c>
      <c r="P51" s="209">
        <v>5.1590713671539117</v>
      </c>
      <c r="Q51" s="209">
        <v>5.3310404127257094</v>
      </c>
      <c r="R51" s="209">
        <v>5.3310404127257094</v>
      </c>
      <c r="S51" s="209">
        <v>5.5459157351676689</v>
      </c>
      <c r="T51" s="209">
        <v>5.6121238177128117</v>
      </c>
      <c r="U51" s="209">
        <v>5.2070507308684437</v>
      </c>
      <c r="V51" s="209">
        <v>5.1325881341358546</v>
      </c>
      <c r="W51" s="209">
        <v>5.7571797076526234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14.860963026655202</v>
      </c>
      <c r="C52" s="286">
        <f t="shared" si="11"/>
        <v>17.660275150472916</v>
      </c>
      <c r="D52" s="286">
        <f t="shared" si="11"/>
        <v>17.782115219260533</v>
      </c>
      <c r="E52" s="286">
        <f t="shared" si="11"/>
        <v>17.29724849527085</v>
      </c>
      <c r="F52" s="286">
        <f t="shared" si="11"/>
        <v>16.573516766981939</v>
      </c>
      <c r="G52" s="286">
        <f t="shared" si="11"/>
        <v>17.476354256233883</v>
      </c>
      <c r="H52" s="286">
        <f t="shared" si="11"/>
        <v>19.178417884780746</v>
      </c>
      <c r="I52" s="286">
        <f t="shared" si="11"/>
        <v>15.736371453138435</v>
      </c>
      <c r="J52" s="286">
        <f t="shared" si="11"/>
        <v>26.058813413585554</v>
      </c>
      <c r="K52" s="286">
        <f t="shared" si="11"/>
        <v>24.550558899398112</v>
      </c>
      <c r="L52" s="286">
        <f t="shared" si="11"/>
        <v>27.737661220980222</v>
      </c>
      <c r="M52" s="286">
        <f t="shared" si="11"/>
        <v>23.26122098022357</v>
      </c>
      <c r="N52" s="286">
        <f t="shared" si="11"/>
        <v>24.021238177128126</v>
      </c>
      <c r="O52" s="286">
        <f t="shared" si="11"/>
        <v>25.196388650042987</v>
      </c>
      <c r="P52" s="286">
        <f t="shared" si="11"/>
        <v>24.275580395528802</v>
      </c>
      <c r="Q52" s="286">
        <f t="shared" si="11"/>
        <v>23.311865864144451</v>
      </c>
      <c r="R52" s="286">
        <f t="shared" si="11"/>
        <v>23.42631126397248</v>
      </c>
      <c r="S52" s="286">
        <f t="shared" si="11"/>
        <v>25.909374942972569</v>
      </c>
      <c r="T52" s="286">
        <f t="shared" si="11"/>
        <v>26.642640543406806</v>
      </c>
      <c r="U52" s="286">
        <f t="shared" si="11"/>
        <v>21.193262226582924</v>
      </c>
      <c r="V52" s="286">
        <f t="shared" si="11"/>
        <v>21.330612289169579</v>
      </c>
      <c r="W52" s="286">
        <f t="shared" si="11"/>
        <v>24.388605959791342</v>
      </c>
      <c r="DA52" s="118"/>
    </row>
    <row r="53" spans="1:105" ht="12" customHeight="1" x14ac:dyDescent="0.25">
      <c r="A53" s="51" t="s">
        <v>46</v>
      </c>
      <c r="B53" s="239">
        <f>CHI_fec!B5-B58</f>
        <v>8.7607278038341416</v>
      </c>
      <c r="C53" s="239">
        <f>CHI_fec!C5-C58</f>
        <v>9.0426066378971974</v>
      </c>
      <c r="D53" s="239">
        <f>CHI_fec!D5-D58</f>
        <v>9.4251610239664778</v>
      </c>
      <c r="E53" s="239">
        <f>CHI_fec!E5-E58</f>
        <v>8.8890032549539217</v>
      </c>
      <c r="F53" s="239">
        <f>CHI_fec!F5-F58</f>
        <v>7.6100990288037131</v>
      </c>
      <c r="G53" s="239">
        <f>CHI_fec!G5-G58</f>
        <v>6.7629747802814375</v>
      </c>
      <c r="H53" s="239">
        <f>CHI_fec!H5-H58</f>
        <v>6.2165589550228795</v>
      </c>
      <c r="I53" s="239">
        <f>CHI_fec!I5-I58</f>
        <v>5.629358910645915</v>
      </c>
      <c r="J53" s="239">
        <f>CHI_fec!J5-J58</f>
        <v>9.9594756664501638</v>
      </c>
      <c r="K53" s="239">
        <f>CHI_fec!K5-K58</f>
        <v>12.655295866534036</v>
      </c>
      <c r="L53" s="239">
        <f>CHI_fec!L5-L58</f>
        <v>10.533123002741592</v>
      </c>
      <c r="M53" s="239">
        <f>CHI_fec!M5-M58</f>
        <v>9.7986894261164892</v>
      </c>
      <c r="N53" s="239">
        <f>CHI_fec!N5-N58</f>
        <v>12.306327890225168</v>
      </c>
      <c r="O53" s="239">
        <f>CHI_fec!O5-O58</f>
        <v>12.363117051839565</v>
      </c>
      <c r="P53" s="239">
        <f>CHI_fec!P5-P58</f>
        <v>14.457211377722883</v>
      </c>
      <c r="Q53" s="239">
        <f>CHI_fec!Q5-Q58</f>
        <v>13.0601987187221</v>
      </c>
      <c r="R53" s="239">
        <f>CHI_fec!R5-R58</f>
        <v>13.823530476535144</v>
      </c>
      <c r="S53" s="239">
        <f>CHI_fec!S5-S58</f>
        <v>12.888687064976926</v>
      </c>
      <c r="T53" s="239">
        <f>CHI_fec!T5-T58</f>
        <v>12.915034395725369</v>
      </c>
      <c r="U53" s="239">
        <f>CHI_fec!U5-U58</f>
        <v>5.0649440494008271</v>
      </c>
      <c r="V53" s="239">
        <f>CHI_fec!V5-V58</f>
        <v>5.3424973796176456</v>
      </c>
      <c r="W53" s="239">
        <f>CHI_fec!W5-W58</f>
        <v>5.8951446384608683</v>
      </c>
      <c r="DA53" s="83"/>
    </row>
    <row r="54" spans="1:105" ht="12" customHeight="1" x14ac:dyDescent="0.25">
      <c r="A54" s="99" t="s">
        <v>47</v>
      </c>
      <c r="B54" s="240">
        <f>CHI_fec!B61</f>
        <v>2.9648399645460648</v>
      </c>
      <c r="C54" s="240">
        <f>CHI_fec!C61</f>
        <v>4.4938420051822234</v>
      </c>
      <c r="D54" s="240">
        <f>CHI_fec!D61</f>
        <v>4.2103176789381864</v>
      </c>
      <c r="E54" s="240">
        <f>CHI_fec!E61</f>
        <v>4.2324055270326184</v>
      </c>
      <c r="F54" s="240">
        <f>CHI_fec!F61</f>
        <v>4.4711514849139178</v>
      </c>
      <c r="G54" s="240">
        <f>CHI_fec!G61</f>
        <v>5.2460755657736344</v>
      </c>
      <c r="H54" s="240">
        <f>CHI_fec!H61</f>
        <v>6.2837474480403044</v>
      </c>
      <c r="I54" s="240">
        <f>CHI_fec!I61</f>
        <v>4.7057173992404984</v>
      </c>
      <c r="J54" s="240">
        <f>CHI_fec!J61</f>
        <v>9.600747013448883</v>
      </c>
      <c r="K54" s="240">
        <f>CHI_fec!K61</f>
        <v>5.6940699979166283</v>
      </c>
      <c r="L54" s="240">
        <f>CHI_fec!L61</f>
        <v>9.2653006143406635</v>
      </c>
      <c r="M54" s="240">
        <f>CHI_fec!M61</f>
        <v>5.2008519897619951</v>
      </c>
      <c r="N54" s="240">
        <f>CHI_fec!N61</f>
        <v>3.2167732848966519</v>
      </c>
      <c r="O54" s="240">
        <f>CHI_fec!O61</f>
        <v>3.948204243660578</v>
      </c>
      <c r="P54" s="240">
        <f>CHI_fec!P61</f>
        <v>1.313066638900789</v>
      </c>
      <c r="Q54" s="240">
        <f>CHI_fec!Q61</f>
        <v>2.4222986539730349</v>
      </c>
      <c r="R54" s="240">
        <f>CHI_fec!R61</f>
        <v>1.4963510559001261</v>
      </c>
      <c r="S54" s="240">
        <f>CHI_fec!S61</f>
        <v>5.5304805597573683</v>
      </c>
      <c r="T54" s="240">
        <f>CHI_fec!T61</f>
        <v>5.5065303857630283</v>
      </c>
      <c r="U54" s="240">
        <f>CHI_fec!U61</f>
        <v>8.793360691751694</v>
      </c>
      <c r="V54" s="240">
        <f>CHI_fec!V61</f>
        <v>8.4262538223254086</v>
      </c>
      <c r="W54" s="240">
        <f>CHI_fec!W61</f>
        <v>9.6989054543730351</v>
      </c>
      <c r="DA54" s="94"/>
    </row>
    <row r="55" spans="1:105" ht="12" customHeight="1" x14ac:dyDescent="0.25">
      <c r="A55" s="52" t="s">
        <v>48</v>
      </c>
      <c r="B55" s="241">
        <f>CHI_fec!B110</f>
        <v>3.1353952582749969</v>
      </c>
      <c r="C55" s="241">
        <f>CHI_fec!C110</f>
        <v>4.1238265073934954</v>
      </c>
      <c r="D55" s="241">
        <f>CHI_fec!D110</f>
        <v>4.1466365163558692</v>
      </c>
      <c r="E55" s="241">
        <f>CHI_fec!E110</f>
        <v>4.1758397132843106</v>
      </c>
      <c r="F55" s="241">
        <f>CHI_fec!F110</f>
        <v>4.4922662532643098</v>
      </c>
      <c r="G55" s="241">
        <f>CHI_fec!G110</f>
        <v>5.4673039101788108</v>
      </c>
      <c r="H55" s="241">
        <f>CHI_fec!H110</f>
        <v>6.6781114817175604</v>
      </c>
      <c r="I55" s="241">
        <f>CHI_fec!I110</f>
        <v>5.401295143252022</v>
      </c>
      <c r="J55" s="241">
        <f>CHI_fec!J110</f>
        <v>6.4985907336865054</v>
      </c>
      <c r="K55" s="241">
        <f>CHI_fec!K110</f>
        <v>6.2011930349474476</v>
      </c>
      <c r="L55" s="241">
        <f>CHI_fec!L110</f>
        <v>7.9392376038979648</v>
      </c>
      <c r="M55" s="241">
        <f>CHI_fec!M110</f>
        <v>8.2616795643450835</v>
      </c>
      <c r="N55" s="241">
        <f>CHI_fec!N110</f>
        <v>8.4981370020063078</v>
      </c>
      <c r="O55" s="241">
        <f>CHI_fec!O110</f>
        <v>8.8850673545428442</v>
      </c>
      <c r="P55" s="241">
        <f>CHI_fec!P110</f>
        <v>8.5053023789051299</v>
      </c>
      <c r="Q55" s="241">
        <f>CHI_fec!Q110</f>
        <v>7.8293684914493156</v>
      </c>
      <c r="R55" s="241">
        <f>CHI_fec!R110</f>
        <v>8.1064297315372116</v>
      </c>
      <c r="S55" s="241">
        <f>CHI_fec!S110</f>
        <v>7.4902073182382747</v>
      </c>
      <c r="T55" s="241">
        <f>CHI_fec!T110</f>
        <v>8.2210757619184065</v>
      </c>
      <c r="U55" s="241">
        <f>CHI_fec!U110</f>
        <v>7.3349574854304009</v>
      </c>
      <c r="V55" s="241">
        <f>CHI_fec!V110</f>
        <v>7.5618610872265242</v>
      </c>
      <c r="W55" s="241">
        <f>CHI_fec!W110</f>
        <v>8.7945558669574364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2.999398108340499</v>
      </c>
      <c r="C58" s="212">
        <v>2.999398108340499</v>
      </c>
      <c r="D58" s="212">
        <v>1.9996560619088559</v>
      </c>
      <c r="E58" s="212">
        <v>1.9996560619088559</v>
      </c>
      <c r="F58" s="212">
        <v>2.999398108340499</v>
      </c>
      <c r="G58" s="212">
        <v>2.999398108340499</v>
      </c>
      <c r="H58" s="212">
        <v>2.999398108340499</v>
      </c>
      <c r="I58" s="212">
        <v>1.9996560619088559</v>
      </c>
      <c r="J58" s="212">
        <v>1.9996560619088559</v>
      </c>
      <c r="K58" s="212">
        <v>0.99982803095442818</v>
      </c>
      <c r="L58" s="212">
        <v>0.99982803095442818</v>
      </c>
      <c r="M58" s="212">
        <v>0.99982803095442818</v>
      </c>
      <c r="N58" s="212">
        <v>0.99982803095442818</v>
      </c>
      <c r="O58" s="212">
        <v>0.99982803095442818</v>
      </c>
      <c r="P58" s="212">
        <v>0.99982803095442818</v>
      </c>
      <c r="Q58" s="212">
        <v>0.99982803095442818</v>
      </c>
      <c r="R58" s="212">
        <v>0.99982803095442818</v>
      </c>
      <c r="S58" s="212">
        <v>0.88718830610490107</v>
      </c>
      <c r="T58" s="212">
        <v>1.0840068787618229</v>
      </c>
      <c r="U58" s="212">
        <v>1.1300945829750639</v>
      </c>
      <c r="V58" s="212">
        <v>1.332674118658641</v>
      </c>
      <c r="W58" s="212">
        <v>1.2462596732588129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2.999398108340499</v>
      </c>
      <c r="C60" s="206">
        <f t="shared" si="12"/>
        <v>2.999398108340499</v>
      </c>
      <c r="D60" s="206">
        <f t="shared" si="12"/>
        <v>1.9996560619088559</v>
      </c>
      <c r="E60" s="206">
        <f t="shared" si="12"/>
        <v>1.9996560619088559</v>
      </c>
      <c r="F60" s="206">
        <f t="shared" si="12"/>
        <v>2.999398108340499</v>
      </c>
      <c r="G60" s="206">
        <f t="shared" si="12"/>
        <v>2.999398108340499</v>
      </c>
      <c r="H60" s="206">
        <f t="shared" si="12"/>
        <v>2.999398108340499</v>
      </c>
      <c r="I60" s="206">
        <f t="shared" si="12"/>
        <v>1.9996560619088559</v>
      </c>
      <c r="J60" s="206">
        <f t="shared" si="12"/>
        <v>1.9996560619088559</v>
      </c>
      <c r="K60" s="206">
        <f t="shared" si="12"/>
        <v>0.99982803095442818</v>
      </c>
      <c r="L60" s="206">
        <f t="shared" si="12"/>
        <v>0.99982803095442818</v>
      </c>
      <c r="M60" s="206">
        <f t="shared" si="12"/>
        <v>0.99982803095442818</v>
      </c>
      <c r="N60" s="206">
        <f t="shared" si="12"/>
        <v>0.99982803095442818</v>
      </c>
      <c r="O60" s="206">
        <f t="shared" si="12"/>
        <v>0.99982803095442818</v>
      </c>
      <c r="P60" s="206">
        <f t="shared" si="12"/>
        <v>0.99982803095442818</v>
      </c>
      <c r="Q60" s="206">
        <f t="shared" si="12"/>
        <v>0.99982803095442818</v>
      </c>
      <c r="R60" s="206">
        <f t="shared" si="12"/>
        <v>0.99982803095442818</v>
      </c>
      <c r="S60" s="206">
        <f t="shared" si="12"/>
        <v>0.88718830610490107</v>
      </c>
      <c r="T60" s="206">
        <f t="shared" si="12"/>
        <v>1.0840068787618229</v>
      </c>
      <c r="U60" s="206">
        <f t="shared" si="12"/>
        <v>1.1300945829750639</v>
      </c>
      <c r="V60" s="206">
        <f t="shared" si="12"/>
        <v>1.332674118658641</v>
      </c>
      <c r="W60" s="206">
        <f t="shared" si="12"/>
        <v>1.2462596732588129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0</v>
      </c>
      <c r="O62" s="206">
        <v>0</v>
      </c>
      <c r="P62" s="206">
        <v>0</v>
      </c>
      <c r="Q62" s="206">
        <v>0</v>
      </c>
      <c r="R62" s="206">
        <v>0</v>
      </c>
      <c r="S62" s="206">
        <v>0</v>
      </c>
      <c r="T62" s="206">
        <v>0</v>
      </c>
      <c r="U62" s="206">
        <v>0</v>
      </c>
      <c r="V62" s="206">
        <v>0</v>
      </c>
      <c r="W62" s="206">
        <v>0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2.999398108340499</v>
      </c>
      <c r="C65" s="206">
        <v>2.999398108340499</v>
      </c>
      <c r="D65" s="206">
        <v>1.9996560619088559</v>
      </c>
      <c r="E65" s="206">
        <v>1.9996560619088559</v>
      </c>
      <c r="F65" s="206">
        <v>2.999398108340499</v>
      </c>
      <c r="G65" s="206">
        <v>2.999398108340499</v>
      </c>
      <c r="H65" s="206">
        <v>2.999398108340499</v>
      </c>
      <c r="I65" s="206">
        <v>1.9996560619088559</v>
      </c>
      <c r="J65" s="206">
        <v>1.9996560619088559</v>
      </c>
      <c r="K65" s="206">
        <v>0.99982803095442818</v>
      </c>
      <c r="L65" s="206">
        <v>0.99982803095442818</v>
      </c>
      <c r="M65" s="206">
        <v>0.99982803095442818</v>
      </c>
      <c r="N65" s="206">
        <v>0.99982803095442818</v>
      </c>
      <c r="O65" s="206">
        <v>0.99982803095442818</v>
      </c>
      <c r="P65" s="206">
        <v>0.99982803095442818</v>
      </c>
      <c r="Q65" s="206">
        <v>0.99982803095442818</v>
      </c>
      <c r="R65" s="206">
        <v>0.99982803095442818</v>
      </c>
      <c r="S65" s="206">
        <v>0.88718830610490107</v>
      </c>
      <c r="T65" s="206">
        <v>1.0840068787618229</v>
      </c>
      <c r="U65" s="206">
        <v>1.1300945829750639</v>
      </c>
      <c r="V65" s="206">
        <v>1.332674118658641</v>
      </c>
      <c r="W65" s="206">
        <v>1.2462596732588129</v>
      </c>
      <c r="DA65" s="71" t="s">
        <v>979</v>
      </c>
    </row>
    <row r="66" spans="1:105" ht="12" customHeight="1" x14ac:dyDescent="0.25">
      <c r="A66" s="18" t="s">
        <v>84</v>
      </c>
      <c r="B66" s="206">
        <v>0</v>
      </c>
      <c r="C66" s="206">
        <v>0</v>
      </c>
      <c r="D66" s="206">
        <v>0</v>
      </c>
      <c r="E66" s="206">
        <v>0</v>
      </c>
      <c r="F66" s="206">
        <v>0</v>
      </c>
      <c r="G66" s="206">
        <v>0</v>
      </c>
      <c r="H66" s="206">
        <v>0</v>
      </c>
      <c r="I66" s="206">
        <v>0</v>
      </c>
      <c r="J66" s="206">
        <v>0</v>
      </c>
      <c r="K66" s="206">
        <v>0</v>
      </c>
      <c r="L66" s="206">
        <v>0</v>
      </c>
      <c r="M66" s="206">
        <v>0</v>
      </c>
      <c r="N66" s="206">
        <v>0</v>
      </c>
      <c r="O66" s="206">
        <v>0</v>
      </c>
      <c r="P66" s="206">
        <v>0</v>
      </c>
      <c r="Q66" s="206">
        <v>0</v>
      </c>
      <c r="R66" s="206">
        <v>0</v>
      </c>
      <c r="S66" s="206">
        <v>0</v>
      </c>
      <c r="T66" s="206">
        <v>0</v>
      </c>
      <c r="U66" s="206">
        <v>0</v>
      </c>
      <c r="V66" s="206">
        <v>0</v>
      </c>
      <c r="W66" s="206">
        <v>0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0</v>
      </c>
      <c r="C67" s="206">
        <f t="shared" si="13"/>
        <v>0</v>
      </c>
      <c r="D67" s="206">
        <f t="shared" si="13"/>
        <v>0</v>
      </c>
      <c r="E67" s="206">
        <f t="shared" si="13"/>
        <v>0</v>
      </c>
      <c r="F67" s="206">
        <f t="shared" si="13"/>
        <v>0</v>
      </c>
      <c r="G67" s="206">
        <f t="shared" si="13"/>
        <v>0</v>
      </c>
      <c r="H67" s="206">
        <f t="shared" si="13"/>
        <v>0</v>
      </c>
      <c r="I67" s="206">
        <f t="shared" si="13"/>
        <v>0</v>
      </c>
      <c r="J67" s="206">
        <f t="shared" si="13"/>
        <v>0</v>
      </c>
      <c r="K67" s="206">
        <f t="shared" si="13"/>
        <v>0</v>
      </c>
      <c r="L67" s="206">
        <f t="shared" si="13"/>
        <v>0</v>
      </c>
      <c r="M67" s="206">
        <f t="shared" si="13"/>
        <v>0</v>
      </c>
      <c r="N67" s="206">
        <f t="shared" si="13"/>
        <v>0</v>
      </c>
      <c r="O67" s="206">
        <f t="shared" si="13"/>
        <v>0</v>
      </c>
      <c r="P67" s="206">
        <f t="shared" si="13"/>
        <v>0</v>
      </c>
      <c r="Q67" s="206">
        <f t="shared" si="13"/>
        <v>0</v>
      </c>
      <c r="R67" s="206">
        <f t="shared" si="13"/>
        <v>0</v>
      </c>
      <c r="S67" s="206">
        <f t="shared" si="13"/>
        <v>0</v>
      </c>
      <c r="T67" s="206">
        <f t="shared" si="13"/>
        <v>0</v>
      </c>
      <c r="U67" s="206">
        <f t="shared" si="13"/>
        <v>0</v>
      </c>
      <c r="V67" s="206">
        <f t="shared" si="13"/>
        <v>0</v>
      </c>
      <c r="W67" s="206">
        <f t="shared" si="13"/>
        <v>0</v>
      </c>
      <c r="DA67" s="71"/>
    </row>
    <row r="68" spans="1:105" ht="12" customHeight="1" x14ac:dyDescent="0.25">
      <c r="A68" s="18" t="s">
        <v>72</v>
      </c>
      <c r="B68" s="206">
        <v>0</v>
      </c>
      <c r="C68" s="206">
        <v>0</v>
      </c>
      <c r="D68" s="206">
        <v>0</v>
      </c>
      <c r="E68" s="206">
        <v>0</v>
      </c>
      <c r="F68" s="206">
        <v>0</v>
      </c>
      <c r="G68" s="206">
        <v>0</v>
      </c>
      <c r="H68" s="206">
        <v>0</v>
      </c>
      <c r="I68" s="206">
        <v>0</v>
      </c>
      <c r="J68" s="206">
        <v>0</v>
      </c>
      <c r="K68" s="206">
        <v>0</v>
      </c>
      <c r="L68" s="206">
        <v>0</v>
      </c>
      <c r="M68" s="206">
        <v>0</v>
      </c>
      <c r="N68" s="206">
        <v>0</v>
      </c>
      <c r="O68" s="206">
        <v>0</v>
      </c>
      <c r="P68" s="206">
        <v>0</v>
      </c>
      <c r="Q68" s="206">
        <v>0</v>
      </c>
      <c r="R68" s="206">
        <v>0</v>
      </c>
      <c r="S68" s="206">
        <v>0</v>
      </c>
      <c r="T68" s="206">
        <v>0</v>
      </c>
      <c r="U68" s="206">
        <v>0</v>
      </c>
      <c r="V68" s="206">
        <v>0</v>
      </c>
      <c r="W68" s="206">
        <v>0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2.999398108340499</v>
      </c>
      <c r="C71" s="286">
        <f t="shared" si="14"/>
        <v>2.999398108340499</v>
      </c>
      <c r="D71" s="286">
        <f t="shared" si="14"/>
        <v>1.9996560619088559</v>
      </c>
      <c r="E71" s="286">
        <f t="shared" si="14"/>
        <v>1.9996560619088559</v>
      </c>
      <c r="F71" s="286">
        <f t="shared" si="14"/>
        <v>2.999398108340499</v>
      </c>
      <c r="G71" s="286">
        <f t="shared" si="14"/>
        <v>2.999398108340499</v>
      </c>
      <c r="H71" s="286">
        <f t="shared" si="14"/>
        <v>2.999398108340499</v>
      </c>
      <c r="I71" s="286">
        <f t="shared" si="14"/>
        <v>1.9996560619088559</v>
      </c>
      <c r="J71" s="286">
        <f t="shared" si="14"/>
        <v>1.9996560619088559</v>
      </c>
      <c r="K71" s="286">
        <f t="shared" si="14"/>
        <v>0.99982803095442818</v>
      </c>
      <c r="L71" s="286">
        <f t="shared" si="14"/>
        <v>0.99982803095442818</v>
      </c>
      <c r="M71" s="286">
        <f t="shared" si="14"/>
        <v>0.99982803095442818</v>
      </c>
      <c r="N71" s="286">
        <f t="shared" si="14"/>
        <v>0.99982803095442818</v>
      </c>
      <c r="O71" s="286">
        <f t="shared" si="14"/>
        <v>0.99982803095442818</v>
      </c>
      <c r="P71" s="286">
        <f t="shared" si="14"/>
        <v>0.99982803095442818</v>
      </c>
      <c r="Q71" s="286">
        <f t="shared" si="14"/>
        <v>0.99982803095442818</v>
      </c>
      <c r="R71" s="286">
        <f t="shared" si="14"/>
        <v>0.99982803095442818</v>
      </c>
      <c r="S71" s="286">
        <f t="shared" si="14"/>
        <v>0.88718830610490107</v>
      </c>
      <c r="T71" s="286">
        <f t="shared" si="14"/>
        <v>1.0840068787618229</v>
      </c>
      <c r="U71" s="286">
        <f t="shared" si="14"/>
        <v>1.1300945829750639</v>
      </c>
      <c r="V71" s="286">
        <f t="shared" si="14"/>
        <v>1.332674118658641</v>
      </c>
      <c r="W71" s="286">
        <f t="shared" si="14"/>
        <v>1.2462596732588129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2.999398108340499</v>
      </c>
      <c r="C72" s="243">
        <f>CHI_fec!C16</f>
        <v>2.999398108340499</v>
      </c>
      <c r="D72" s="243">
        <f>CHI_fec!D16</f>
        <v>1.9996560619088559</v>
      </c>
      <c r="E72" s="243">
        <f>CHI_fec!E16</f>
        <v>1.9996560619088559</v>
      </c>
      <c r="F72" s="243">
        <f>CHI_fec!F16</f>
        <v>2.999398108340499</v>
      </c>
      <c r="G72" s="243">
        <f>CHI_fec!G16</f>
        <v>2.999398108340499</v>
      </c>
      <c r="H72" s="243">
        <f>CHI_fec!H16</f>
        <v>2.999398108340499</v>
      </c>
      <c r="I72" s="243">
        <f>CHI_fec!I16</f>
        <v>1.9996560619088559</v>
      </c>
      <c r="J72" s="243">
        <f>CHI_fec!J16</f>
        <v>1.9996560619088559</v>
      </c>
      <c r="K72" s="243">
        <f>CHI_fec!K16</f>
        <v>0.99982803095442818</v>
      </c>
      <c r="L72" s="243">
        <f>CHI_fec!L16</f>
        <v>0.99982803095442818</v>
      </c>
      <c r="M72" s="243">
        <f>CHI_fec!M16</f>
        <v>0.99982803095442818</v>
      </c>
      <c r="N72" s="243">
        <f>CHI_fec!N16</f>
        <v>0.99982803095442818</v>
      </c>
      <c r="O72" s="243">
        <f>CHI_fec!O16</f>
        <v>0.99982803095442818</v>
      </c>
      <c r="P72" s="243">
        <f>CHI_fec!P16</f>
        <v>0.99982803095442818</v>
      </c>
      <c r="Q72" s="243">
        <f>CHI_fec!Q16</f>
        <v>0.99982803095442818</v>
      </c>
      <c r="R72" s="243">
        <f>CHI_fec!R16</f>
        <v>0.99982803095442818</v>
      </c>
      <c r="S72" s="243">
        <f>CHI_fec!S16</f>
        <v>0.88718830610490107</v>
      </c>
      <c r="T72" s="243">
        <f>CHI_fec!T16</f>
        <v>1.0840068787618229</v>
      </c>
      <c r="U72" s="243">
        <f>CHI_fec!U16</f>
        <v>1.1300945829750639</v>
      </c>
      <c r="V72" s="243">
        <f>CHI_fec!V16</f>
        <v>1.332674118658641</v>
      </c>
      <c r="W72" s="243">
        <f>CHI_fec!W16</f>
        <v>1.2462596732588129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20.736987118867432</v>
      </c>
      <c r="C76" s="205">
        <f t="shared" si="15"/>
        <v>25.660936438945107</v>
      </c>
      <c r="D76" s="205">
        <f t="shared" si="15"/>
        <v>27.666239037932151</v>
      </c>
      <c r="E76" s="205">
        <f t="shared" si="15"/>
        <v>26.39186711788491</v>
      </c>
      <c r="F76" s="205">
        <f t="shared" si="15"/>
        <v>22.569029998159937</v>
      </c>
      <c r="G76" s="205">
        <f t="shared" si="15"/>
        <v>24.48764999855478</v>
      </c>
      <c r="H76" s="205">
        <f t="shared" si="15"/>
        <v>26.355779998956649</v>
      </c>
      <c r="I76" s="205">
        <f t="shared" si="15"/>
        <v>20.700899998462262</v>
      </c>
      <c r="J76" s="205">
        <f t="shared" si="15"/>
        <v>40.435610758117676</v>
      </c>
      <c r="K76" s="205">
        <f t="shared" si="15"/>
        <v>34.622026558623119</v>
      </c>
      <c r="L76" s="205">
        <f t="shared" si="15"/>
        <v>38.358286558442252</v>
      </c>
      <c r="M76" s="205">
        <f t="shared" si="15"/>
        <v>31.790230558664184</v>
      </c>
      <c r="N76" s="205">
        <f t="shared" si="15"/>
        <v>29.372111999166922</v>
      </c>
      <c r="O76" s="205">
        <f t="shared" si="15"/>
        <v>31.95411449471105</v>
      </c>
      <c r="P76" s="205">
        <f t="shared" si="15"/>
        <v>26.992576380098125</v>
      </c>
      <c r="Q76" s="205">
        <f t="shared" si="15"/>
        <v>26.696141998689509</v>
      </c>
      <c r="R76" s="205">
        <f t="shared" si="15"/>
        <v>29.826320039086504</v>
      </c>
      <c r="S76" s="205">
        <f t="shared" si="15"/>
        <v>34.562893318492186</v>
      </c>
      <c r="T76" s="205">
        <f t="shared" si="15"/>
        <v>40.364578237188802</v>
      </c>
      <c r="U76" s="205">
        <f t="shared" si="15"/>
        <v>27.846669472760354</v>
      </c>
      <c r="V76" s="205">
        <f t="shared" si="15"/>
        <v>25.039498275686888</v>
      </c>
      <c r="W76" s="205">
        <f t="shared" si="15"/>
        <v>31.257598856035031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20.736987118867432</v>
      </c>
      <c r="C77" s="215">
        <f>(CHI_emi!C5-CHI_emi!C59)+(CHI_emi!C61-CHI_emi!C108)+CHI_emi!C110</f>
        <v>25.660936438945107</v>
      </c>
      <c r="D77" s="215">
        <f>(CHI_emi!D5-CHI_emi!D59)+(CHI_emi!D61-CHI_emi!D108)+CHI_emi!D110</f>
        <v>27.666239037932151</v>
      </c>
      <c r="E77" s="215">
        <f>(CHI_emi!E5-CHI_emi!E59)+(CHI_emi!E61-CHI_emi!E108)+CHI_emi!E110</f>
        <v>26.39186711788491</v>
      </c>
      <c r="F77" s="215">
        <f>(CHI_emi!F5-CHI_emi!F59)+(CHI_emi!F61-CHI_emi!F108)+CHI_emi!F110</f>
        <v>22.569029998159937</v>
      </c>
      <c r="G77" s="215">
        <f>(CHI_emi!G5-CHI_emi!G59)+(CHI_emi!G61-CHI_emi!G108)+CHI_emi!G110</f>
        <v>24.48764999855478</v>
      </c>
      <c r="H77" s="215">
        <f>(CHI_emi!H5-CHI_emi!H59)+(CHI_emi!H61-CHI_emi!H108)+CHI_emi!H110</f>
        <v>26.355779998956649</v>
      </c>
      <c r="I77" s="215">
        <f>(CHI_emi!I5-CHI_emi!I59)+(CHI_emi!I61-CHI_emi!I108)+CHI_emi!I110</f>
        <v>20.700899998462262</v>
      </c>
      <c r="J77" s="215">
        <f>(CHI_emi!J5-CHI_emi!J59)+(CHI_emi!J61-CHI_emi!J108)+CHI_emi!J110</f>
        <v>40.435610758117676</v>
      </c>
      <c r="K77" s="215">
        <f>(CHI_emi!K5-CHI_emi!K59)+(CHI_emi!K61-CHI_emi!K108)+CHI_emi!K110</f>
        <v>34.622026558623119</v>
      </c>
      <c r="L77" s="215">
        <f>(CHI_emi!L5-CHI_emi!L59)+(CHI_emi!L61-CHI_emi!L108)+CHI_emi!L110</f>
        <v>38.358286558442252</v>
      </c>
      <c r="M77" s="215">
        <f>(CHI_emi!M5-CHI_emi!M59)+(CHI_emi!M61-CHI_emi!M108)+CHI_emi!M110</f>
        <v>31.790230558664184</v>
      </c>
      <c r="N77" s="215">
        <f>(CHI_emi!N5-CHI_emi!N59)+(CHI_emi!N61-CHI_emi!N108)+CHI_emi!N110</f>
        <v>29.372111999166922</v>
      </c>
      <c r="O77" s="215">
        <f>(CHI_emi!O5-CHI_emi!O59)+(CHI_emi!O61-CHI_emi!O108)+CHI_emi!O110</f>
        <v>31.95411449471105</v>
      </c>
      <c r="P77" s="215">
        <f>(CHI_emi!P5-CHI_emi!P59)+(CHI_emi!P61-CHI_emi!P108)+CHI_emi!P110</f>
        <v>26.992576380098125</v>
      </c>
      <c r="Q77" s="215">
        <f>(CHI_emi!Q5-CHI_emi!Q59)+(CHI_emi!Q61-CHI_emi!Q108)+CHI_emi!Q110</f>
        <v>26.696141998689509</v>
      </c>
      <c r="R77" s="215">
        <f>(CHI_emi!R5-CHI_emi!R59)+(CHI_emi!R61-CHI_emi!R108)+CHI_emi!R110</f>
        <v>29.826320039086504</v>
      </c>
      <c r="S77" s="215">
        <f>(CHI_emi!S5-CHI_emi!S59)+(CHI_emi!S61-CHI_emi!S108)+CHI_emi!S110</f>
        <v>34.562893318492186</v>
      </c>
      <c r="T77" s="215">
        <f>(CHI_emi!T5-CHI_emi!T59)+(CHI_emi!T61-CHI_emi!T108)+CHI_emi!T110</f>
        <v>40.364578237188802</v>
      </c>
      <c r="U77" s="215">
        <f>(CHI_emi!U5-CHI_emi!U59)+(CHI_emi!U61-CHI_emi!U108)+CHI_emi!U110</f>
        <v>27.846669472760354</v>
      </c>
      <c r="V77" s="215">
        <f>(CHI_emi!V5-CHI_emi!V59)+(CHI_emi!V61-CHI_emi!V108)+CHI_emi!V110</f>
        <v>25.039498275686888</v>
      </c>
      <c r="W77" s="215">
        <f>(CHI_emi!W5-CHI_emi!W59)+(CHI_emi!W61-CHI_emi!W108)+CHI_emi!W110</f>
        <v>31.257598856035031</v>
      </c>
      <c r="DA77" s="85"/>
    </row>
    <row r="78" spans="1:105" ht="12" customHeight="1" x14ac:dyDescent="0.25">
      <c r="A78" s="14" t="s">
        <v>147</v>
      </c>
      <c r="B78" s="206">
        <f>CHI_emi!B59+CHI_emi!B108</f>
        <v>0</v>
      </c>
      <c r="C78" s="206">
        <f>CHI_emi!C59+CHI_emi!C108</f>
        <v>0</v>
      </c>
      <c r="D78" s="206">
        <f>CHI_emi!D59+CHI_emi!D108</f>
        <v>0</v>
      </c>
      <c r="E78" s="206">
        <f>CHI_emi!E59+CHI_emi!E108</f>
        <v>0</v>
      </c>
      <c r="F78" s="206">
        <f>CHI_emi!F59+CHI_emi!F108</f>
        <v>0</v>
      </c>
      <c r="G78" s="206">
        <f>CHI_emi!G59+CHI_emi!G108</f>
        <v>0</v>
      </c>
      <c r="H78" s="206">
        <f>CHI_emi!H59+CHI_emi!H108</f>
        <v>0</v>
      </c>
      <c r="I78" s="206">
        <f>CHI_emi!I59+CHI_emi!I108</f>
        <v>0</v>
      </c>
      <c r="J78" s="206">
        <f>CHI_emi!J59+CHI_emi!J108</f>
        <v>0</v>
      </c>
      <c r="K78" s="206">
        <f>CHI_emi!K59+CHI_emi!K108</f>
        <v>0</v>
      </c>
      <c r="L78" s="206">
        <f>CHI_emi!L59+CHI_emi!L108</f>
        <v>0</v>
      </c>
      <c r="M78" s="206">
        <f>CHI_emi!M59+CHI_emi!M108</f>
        <v>0</v>
      </c>
      <c r="N78" s="206">
        <f>CHI_emi!N59+CHI_emi!N108</f>
        <v>0</v>
      </c>
      <c r="O78" s="206">
        <f>CHI_emi!O59+CHI_emi!O108</f>
        <v>0</v>
      </c>
      <c r="P78" s="206">
        <f>CHI_emi!P59+CHI_emi!P108</f>
        <v>0</v>
      </c>
      <c r="Q78" s="206">
        <f>CHI_emi!Q59+CHI_emi!Q108</f>
        <v>0</v>
      </c>
      <c r="R78" s="206">
        <f>CHI_emi!R59+CHI_emi!R108</f>
        <v>0</v>
      </c>
      <c r="S78" s="206">
        <f>CHI_emi!S59+CHI_emi!S108</f>
        <v>0</v>
      </c>
      <c r="T78" s="206">
        <f>CHI_emi!T59+CHI_emi!T108</f>
        <v>0</v>
      </c>
      <c r="U78" s="206">
        <f>CHI_emi!U59+CHI_emi!U108</f>
        <v>0</v>
      </c>
      <c r="V78" s="206">
        <f>CHI_emi!V59+CHI_emi!V108</f>
        <v>0</v>
      </c>
      <c r="W78" s="206">
        <f>CHI_emi!W59+CHI_emi!W108</f>
        <v>0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20.736987118867432</v>
      </c>
      <c r="C79" s="212">
        <f t="shared" si="16"/>
        <v>25.660936438945107</v>
      </c>
      <c r="D79" s="212">
        <f t="shared" si="16"/>
        <v>27.666239037932151</v>
      </c>
      <c r="E79" s="212">
        <f t="shared" si="16"/>
        <v>26.39186711788491</v>
      </c>
      <c r="F79" s="212">
        <f t="shared" si="16"/>
        <v>22.569029998159937</v>
      </c>
      <c r="G79" s="212">
        <f t="shared" si="16"/>
        <v>24.48764999855478</v>
      </c>
      <c r="H79" s="212">
        <f t="shared" si="16"/>
        <v>26.355779998956649</v>
      </c>
      <c r="I79" s="212">
        <f t="shared" si="16"/>
        <v>20.700899998462262</v>
      </c>
      <c r="J79" s="212">
        <f t="shared" si="16"/>
        <v>40.435610758117676</v>
      </c>
      <c r="K79" s="212">
        <f t="shared" si="16"/>
        <v>34.622026558623119</v>
      </c>
      <c r="L79" s="212">
        <f t="shared" si="16"/>
        <v>38.358286558442252</v>
      </c>
      <c r="M79" s="212">
        <f t="shared" si="16"/>
        <v>31.790230558664184</v>
      </c>
      <c r="N79" s="212">
        <f t="shared" si="16"/>
        <v>29.372111999166922</v>
      </c>
      <c r="O79" s="212">
        <f t="shared" si="16"/>
        <v>31.95411449471105</v>
      </c>
      <c r="P79" s="212">
        <f t="shared" si="16"/>
        <v>26.992576380098125</v>
      </c>
      <c r="Q79" s="212">
        <f t="shared" si="16"/>
        <v>26.696141998689509</v>
      </c>
      <c r="R79" s="212">
        <f t="shared" si="16"/>
        <v>29.826320039086504</v>
      </c>
      <c r="S79" s="212">
        <f t="shared" si="16"/>
        <v>34.562893318492186</v>
      </c>
      <c r="T79" s="212">
        <f t="shared" si="16"/>
        <v>40.364578237188802</v>
      </c>
      <c r="U79" s="212">
        <f t="shared" si="16"/>
        <v>27.846669472760354</v>
      </c>
      <c r="V79" s="212">
        <f t="shared" si="16"/>
        <v>25.039498275686888</v>
      </c>
      <c r="W79" s="212">
        <f t="shared" si="16"/>
        <v>31.257598856035031</v>
      </c>
      <c r="DA79" s="109"/>
    </row>
    <row r="80" spans="1:105" ht="12" customHeight="1" x14ac:dyDescent="0.25">
      <c r="A80" s="51" t="s">
        <v>46</v>
      </c>
      <c r="B80" s="243">
        <f>CHI_emi!B$5</f>
        <v>11.970401707793414</v>
      </c>
      <c r="C80" s="243">
        <f>CHI_emi!C$5</f>
        <v>12.844547111622539</v>
      </c>
      <c r="D80" s="243">
        <f>CHI_emi!D$5</f>
        <v>14.301670030726893</v>
      </c>
      <c r="E80" s="243">
        <f>CHI_emi!E$5</f>
        <v>13.192650304185433</v>
      </c>
      <c r="F80" s="243">
        <f>CHI_emi!F$5</f>
        <v>9.9289049863722152</v>
      </c>
      <c r="G80" s="243">
        <f>CHI_emi!G$5</f>
        <v>9.0326411346967124</v>
      </c>
      <c r="H80" s="243">
        <f>CHI_emi!H$5</f>
        <v>8.0811496341832001</v>
      </c>
      <c r="I80" s="243">
        <f>CHI_emi!I$5</f>
        <v>6.9917828230004933</v>
      </c>
      <c r="J80" s="243">
        <f>CHI_emi!J$5</f>
        <v>14.851368106446063</v>
      </c>
      <c r="K80" s="243">
        <f>CHI_emi!K$5</f>
        <v>17.058180019977371</v>
      </c>
      <c r="L80" s="243">
        <f>CHI_emi!L$5</f>
        <v>13.819136707526798</v>
      </c>
      <c r="M80" s="243">
        <f>CHI_emi!M$5</f>
        <v>12.827410967026466</v>
      </c>
      <c r="N80" s="243">
        <f>CHI_emi!N$5</f>
        <v>14.48909980506105</v>
      </c>
      <c r="O80" s="243">
        <f>CHI_emi!O$5</f>
        <v>15.05500096021089</v>
      </c>
      <c r="P80" s="243">
        <f>CHI_emi!P$5</f>
        <v>15.394119533223208</v>
      </c>
      <c r="Q80" s="243">
        <f>CHI_emi!Q$5</f>
        <v>14.382680212575183</v>
      </c>
      <c r="R80" s="243">
        <f>CHI_emi!R$5</f>
        <v>16.820005788865025</v>
      </c>
      <c r="S80" s="243">
        <f>CHI_emi!S$5</f>
        <v>16.584775141184537</v>
      </c>
      <c r="T80" s="243">
        <f>CHI_emi!T$5</f>
        <v>18.815873234665119</v>
      </c>
      <c r="U80" s="243">
        <f>CHI_emi!U$5</f>
        <v>6.4460675019244267</v>
      </c>
      <c r="V80" s="243">
        <f>CHI_emi!V$5</f>
        <v>6.0445365055456097</v>
      </c>
      <c r="W80" s="243">
        <f>CHI_emi!W$5</f>
        <v>7.270846210495411</v>
      </c>
      <c r="DA80" s="83"/>
    </row>
    <row r="81" spans="1:105" ht="12" customHeight="1" x14ac:dyDescent="0.25">
      <c r="A81" s="99" t="s">
        <v>47</v>
      </c>
      <c r="B81" s="284">
        <f>CHI_emi!B$61</f>
        <v>3.9197523845205051</v>
      </c>
      <c r="C81" s="284">
        <f>CHI_emi!C$61</f>
        <v>6.2002967159474629</v>
      </c>
      <c r="D81" s="284">
        <f>CHI_emi!D$61</f>
        <v>6.2211667187134125</v>
      </c>
      <c r="E81" s="284">
        <f>CHI_emi!E$61</f>
        <v>6.1092430038880465</v>
      </c>
      <c r="F81" s="284">
        <f>CHI_emi!F$61</f>
        <v>5.7042137877284045</v>
      </c>
      <c r="G81" s="284">
        <f>CHI_emi!G$61</f>
        <v>6.8356731949852838</v>
      </c>
      <c r="H81" s="284">
        <f>CHI_emi!H$61</f>
        <v>7.9858302506219587</v>
      </c>
      <c r="I81" s="284">
        <f>CHI_emi!I$61</f>
        <v>5.7228731233497427</v>
      </c>
      <c r="J81" s="284">
        <f>CHI_emi!J$61</f>
        <v>14.335100619708211</v>
      </c>
      <c r="K81" s="284">
        <f>CHI_emi!K$61</f>
        <v>7.6904233444556755</v>
      </c>
      <c r="L81" s="284">
        <f>CHI_emi!L$61</f>
        <v>12.191816122788405</v>
      </c>
      <c r="M81" s="284">
        <f>CHI_emi!M$61</f>
        <v>6.7522681841463204</v>
      </c>
      <c r="N81" s="284">
        <f>CHI_emi!N$61</f>
        <v>3.7529049819713429</v>
      </c>
      <c r="O81" s="284">
        <f>CHI_emi!O$61</f>
        <v>4.7681709170983693</v>
      </c>
      <c r="P81" s="284">
        <f>CHI_emi!P$61</f>
        <v>1.3930467417160868</v>
      </c>
      <c r="Q81" s="284">
        <f>CHI_emi!Q$61</f>
        <v>2.6547211686837575</v>
      </c>
      <c r="R81" s="284">
        <f>CHI_emi!R$61</f>
        <v>1.8143461509454109</v>
      </c>
      <c r="S81" s="284">
        <f>CHI_emi!S$61</f>
        <v>7.1271696481303257</v>
      </c>
      <c r="T81" s="284">
        <f>CHI_emi!T$61</f>
        <v>8.0419100344669552</v>
      </c>
      <c r="U81" s="284">
        <f>CHI_emi!U$61</f>
        <v>11.119917838913588</v>
      </c>
      <c r="V81" s="284">
        <f>CHI_emi!V$61</f>
        <v>9.4466739081864244</v>
      </c>
      <c r="W81" s="284">
        <f>CHI_emi!W$61</f>
        <v>11.886660506643143</v>
      </c>
      <c r="DA81" s="94"/>
    </row>
    <row r="82" spans="1:105" ht="12" customHeight="1" x14ac:dyDescent="0.25">
      <c r="A82" s="52" t="s">
        <v>48</v>
      </c>
      <c r="B82" s="244">
        <f>CHI_emi!B$110</f>
        <v>4.8468330265535133</v>
      </c>
      <c r="C82" s="244">
        <f>CHI_emi!C$110</f>
        <v>6.6160926113751044</v>
      </c>
      <c r="D82" s="244">
        <f>CHI_emi!D$110</f>
        <v>7.1434022884918464</v>
      </c>
      <c r="E82" s="244">
        <f>CHI_emi!E$110</f>
        <v>7.0899738098114282</v>
      </c>
      <c r="F82" s="244">
        <f>CHI_emi!F$110</f>
        <v>6.9359112240593186</v>
      </c>
      <c r="G82" s="244">
        <f>CHI_emi!G$110</f>
        <v>8.6193356688727842</v>
      </c>
      <c r="H82" s="244">
        <f>CHI_emi!H$110</f>
        <v>10.28880011415149</v>
      </c>
      <c r="I82" s="244">
        <f>CHI_emi!I$110</f>
        <v>7.9862440521120277</v>
      </c>
      <c r="J82" s="244">
        <f>CHI_emi!J$110</f>
        <v>11.2491420319634</v>
      </c>
      <c r="K82" s="244">
        <f>CHI_emi!K$110</f>
        <v>9.8734231941900781</v>
      </c>
      <c r="L82" s="244">
        <f>CHI_emi!L$110</f>
        <v>12.347333728127049</v>
      </c>
      <c r="M82" s="244">
        <f>CHI_emi!M$110</f>
        <v>12.210551407491399</v>
      </c>
      <c r="N82" s="244">
        <f>CHI_emi!N$110</f>
        <v>11.130107212134529</v>
      </c>
      <c r="O82" s="244">
        <f>CHI_emi!O$110</f>
        <v>12.130942617401789</v>
      </c>
      <c r="P82" s="244">
        <f>CHI_emi!P$110</f>
        <v>10.20541010515883</v>
      </c>
      <c r="Q82" s="244">
        <f>CHI_emi!Q$110</f>
        <v>9.658740617430567</v>
      </c>
      <c r="R82" s="244">
        <f>CHI_emi!R$110</f>
        <v>11.191968099276069</v>
      </c>
      <c r="S82" s="244">
        <f>CHI_emi!S$110</f>
        <v>10.85094852917732</v>
      </c>
      <c r="T82" s="244">
        <f>CHI_emi!T$110</f>
        <v>13.506794968056729</v>
      </c>
      <c r="U82" s="244">
        <f>CHI_emi!U$110</f>
        <v>10.280684131922341</v>
      </c>
      <c r="V82" s="244">
        <f>CHI_emi!V$110</f>
        <v>9.5482878619548526</v>
      </c>
      <c r="W82" s="244">
        <f>CHI_emi!W$110</f>
        <v>12.10009213889648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1021.5682844200807</v>
      </c>
      <c r="C85" s="289">
        <f t="shared" si="17"/>
        <v>1183.5620619691003</v>
      </c>
      <c r="D85" s="289">
        <f t="shared" si="17"/>
        <v>1098.8222327730382</v>
      </c>
      <c r="E85" s="289">
        <f t="shared" si="17"/>
        <v>1173.4746780715241</v>
      </c>
      <c r="F85" s="289">
        <f t="shared" si="17"/>
        <v>1489.6663060051328</v>
      </c>
      <c r="G85" s="289">
        <f t="shared" si="17"/>
        <v>1937.0519840395925</v>
      </c>
      <c r="H85" s="289">
        <f t="shared" si="17"/>
        <v>2491.0499549922606</v>
      </c>
      <c r="I85" s="289">
        <f t="shared" si="17"/>
        <v>2552.4068235983814</v>
      </c>
      <c r="J85" s="289">
        <f t="shared" si="17"/>
        <v>1191.4418195228438</v>
      </c>
      <c r="K85" s="289">
        <f t="shared" si="17"/>
        <v>1368.4184979470083</v>
      </c>
      <c r="L85" s="289">
        <f t="shared" si="17"/>
        <v>2753.6486198516836</v>
      </c>
      <c r="M85" s="289">
        <f t="shared" si="17"/>
        <v>2537.6442425074583</v>
      </c>
      <c r="N85" s="289">
        <f t="shared" si="17"/>
        <v>3131.7812447097563</v>
      </c>
      <c r="O85" s="289">
        <f t="shared" si="17"/>
        <v>2237.2430476989812</v>
      </c>
      <c r="P85" s="289">
        <f t="shared" si="17"/>
        <v>1626.7977619259793</v>
      </c>
      <c r="Q85" s="289">
        <f t="shared" si="17"/>
        <v>1832.4655630233824</v>
      </c>
      <c r="R85" s="289">
        <f t="shared" si="17"/>
        <v>2187.8671997441093</v>
      </c>
      <c r="S85" s="289">
        <f t="shared" si="17"/>
        <v>1331.7138625657781</v>
      </c>
      <c r="T85" s="289">
        <f t="shared" si="17"/>
        <v>1552.7646107733331</v>
      </c>
      <c r="U85" s="289">
        <f t="shared" si="17"/>
        <v>3107.4185798177928</v>
      </c>
      <c r="V85" s="289">
        <f t="shared" si="17"/>
        <v>2660.2065297493</v>
      </c>
      <c r="W85" s="289">
        <f t="shared" si="17"/>
        <v>3117.7543747494665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4031.6330294462741</v>
      </c>
      <c r="C86" s="290">
        <f t="shared" si="18"/>
        <v>3877.4601412892084</v>
      </c>
      <c r="D86" s="290">
        <f t="shared" si="18"/>
        <v>3756.1142934082136</v>
      </c>
      <c r="E86" s="290">
        <f t="shared" si="18"/>
        <v>3768.4791172852042</v>
      </c>
      <c r="F86" s="290">
        <f t="shared" si="18"/>
        <v>3906.5419446716214</v>
      </c>
      <c r="G86" s="290">
        <f t="shared" si="18"/>
        <v>3961.9399789309537</v>
      </c>
      <c r="H86" s="290">
        <f t="shared" si="18"/>
        <v>4050.5734815563378</v>
      </c>
      <c r="I86" s="290">
        <f t="shared" si="18"/>
        <v>4258.0177068546282</v>
      </c>
      <c r="J86" s="290">
        <f t="shared" si="18"/>
        <v>3148.6064124580857</v>
      </c>
      <c r="K86" s="290">
        <f t="shared" si="18"/>
        <v>4029.6933637277002</v>
      </c>
      <c r="L86" s="290">
        <f t="shared" si="18"/>
        <v>4378.0886540523361</v>
      </c>
      <c r="M86" s="290">
        <f t="shared" si="18"/>
        <v>5881.6358464236755</v>
      </c>
      <c r="N86" s="290">
        <f t="shared" si="18"/>
        <v>5892.6580885223757</v>
      </c>
      <c r="O86" s="290">
        <f t="shared" si="18"/>
        <v>5247.7965730473943</v>
      </c>
      <c r="P86" s="290">
        <f t="shared" si="18"/>
        <v>4552.6813953980773</v>
      </c>
      <c r="Q86" s="290">
        <f t="shared" si="18"/>
        <v>5215.2473608549817</v>
      </c>
      <c r="R86" s="290">
        <f t="shared" si="18"/>
        <v>3104.8742889524788</v>
      </c>
      <c r="S86" s="290">
        <f t="shared" si="18"/>
        <v>2764.6912098284279</v>
      </c>
      <c r="T86" s="290">
        <f t="shared" si="18"/>
        <v>3613.4353430746264</v>
      </c>
      <c r="U86" s="290">
        <f t="shared" si="18"/>
        <v>3289.7373161745709</v>
      </c>
      <c r="V86" s="290">
        <f t="shared" si="18"/>
        <v>3451.5240005722994</v>
      </c>
      <c r="W86" s="290">
        <f t="shared" si="18"/>
        <v>3748.1017114945953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5663.9051018536557</v>
      </c>
      <c r="C87" s="291">
        <f t="shared" si="19"/>
        <v>5500.9533558926032</v>
      </c>
      <c r="D87" s="291">
        <f t="shared" si="19"/>
        <v>5316.8952039730775</v>
      </c>
      <c r="E87" s="291">
        <f t="shared" si="19"/>
        <v>5351.9583980465741</v>
      </c>
      <c r="F87" s="291">
        <f t="shared" si="19"/>
        <v>5607.5105843420733</v>
      </c>
      <c r="G87" s="291">
        <f t="shared" si="19"/>
        <v>5761.908942740446</v>
      </c>
      <c r="H87" s="291">
        <f t="shared" si="19"/>
        <v>5962.3687453974308</v>
      </c>
      <c r="I87" s="291">
        <f t="shared" si="19"/>
        <v>6259.2793281410077</v>
      </c>
      <c r="J87" s="291">
        <f t="shared" si="19"/>
        <v>4517.7280979308334</v>
      </c>
      <c r="K87" s="291">
        <f t="shared" si="19"/>
        <v>5771.9417664871771</v>
      </c>
      <c r="L87" s="291">
        <f t="shared" si="19"/>
        <v>7798.2146488731423</v>
      </c>
      <c r="M87" s="291">
        <f t="shared" si="19"/>
        <v>10268.363014490003</v>
      </c>
      <c r="N87" s="291">
        <f t="shared" si="19"/>
        <v>10739.277615762525</v>
      </c>
      <c r="O87" s="291">
        <f t="shared" si="19"/>
        <v>9671.081753979237</v>
      </c>
      <c r="P87" s="291">
        <f t="shared" si="19"/>
        <v>9183.2616887803706</v>
      </c>
      <c r="Q87" s="291">
        <f t="shared" si="19"/>
        <v>9363.400734937326</v>
      </c>
      <c r="R87" s="291">
        <f t="shared" si="19"/>
        <v>9372.9976545392055</v>
      </c>
      <c r="S87" s="291">
        <f t="shared" si="19"/>
        <v>6526.633460944362</v>
      </c>
      <c r="T87" s="291">
        <f t="shared" si="19"/>
        <v>7287.978212134627</v>
      </c>
      <c r="U87" s="291">
        <f t="shared" si="19"/>
        <v>7117.5823915824258</v>
      </c>
      <c r="V87" s="291">
        <f t="shared" si="19"/>
        <v>7078.2292974678021</v>
      </c>
      <c r="W87" s="291">
        <f t="shared" si="19"/>
        <v>7180.780526454324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1.0611746304600118</v>
      </c>
      <c r="C89" s="254">
        <f t="shared" si="20"/>
        <v>1.1014279826141853</v>
      </c>
      <c r="D89" s="254">
        <f t="shared" si="20"/>
        <v>0.98773602507778735</v>
      </c>
      <c r="E89" s="254">
        <f t="shared" si="20"/>
        <v>1.0036152945020338</v>
      </c>
      <c r="F89" s="254">
        <f t="shared" si="20"/>
        <v>1.2078877143650553</v>
      </c>
      <c r="G89" s="254">
        <f t="shared" si="20"/>
        <v>1.3268547736505973</v>
      </c>
      <c r="H89" s="254">
        <f t="shared" si="20"/>
        <v>1.4375120800733434</v>
      </c>
      <c r="I89" s="254">
        <f t="shared" si="20"/>
        <v>1.3545327517277865</v>
      </c>
      <c r="J89" s="254">
        <f t="shared" si="20"/>
        <v>0.92224424348664202</v>
      </c>
      <c r="K89" s="254">
        <f t="shared" si="20"/>
        <v>0.84157199464219845</v>
      </c>
      <c r="L89" s="254">
        <f t="shared" si="20"/>
        <v>0.97943775533633981</v>
      </c>
      <c r="M89" s="254">
        <f t="shared" si="20"/>
        <v>1.1567331771016018</v>
      </c>
      <c r="N89" s="254">
        <f t="shared" si="20"/>
        <v>1.1324868175164129</v>
      </c>
      <c r="O89" s="254">
        <f t="shared" si="20"/>
        <v>1.0196673717588352</v>
      </c>
      <c r="P89" s="254">
        <f t="shared" si="20"/>
        <v>0.87000418947860803</v>
      </c>
      <c r="Q89" s="254">
        <f t="shared" si="20"/>
        <v>0.91136078154711719</v>
      </c>
      <c r="R89" s="254">
        <f t="shared" si="20"/>
        <v>0.79635782060255633</v>
      </c>
      <c r="S89" s="254">
        <f t="shared" si="20"/>
        <v>0.59857836275298515</v>
      </c>
      <c r="T89" s="254">
        <f t="shared" si="20"/>
        <v>0.62835998806309412</v>
      </c>
      <c r="U89" s="254">
        <f t="shared" si="20"/>
        <v>0.70922752665138034</v>
      </c>
      <c r="V89" s="254">
        <f t="shared" si="20"/>
        <v>0.72246426749622639</v>
      </c>
      <c r="W89" s="254">
        <f t="shared" si="20"/>
        <v>0.71950346827300427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0.2706506038277714</v>
      </c>
      <c r="C90" s="293">
        <f t="shared" si="21"/>
        <v>0.27434144705502095</v>
      </c>
      <c r="D90" s="293">
        <f t="shared" si="21"/>
        <v>0.17288087111297737</v>
      </c>
      <c r="E90" s="293">
        <f t="shared" si="21"/>
        <v>0.18430968855527144</v>
      </c>
      <c r="F90" s="293">
        <f t="shared" si="21"/>
        <v>0.34148047534413789</v>
      </c>
      <c r="G90" s="293">
        <f t="shared" si="21"/>
        <v>0.40766376612888722</v>
      </c>
      <c r="H90" s="293">
        <f t="shared" si="21"/>
        <v>0.46784842681494121</v>
      </c>
      <c r="I90" s="293">
        <f t="shared" si="21"/>
        <v>0.35503923347780608</v>
      </c>
      <c r="J90" s="293">
        <f t="shared" si="21"/>
        <v>0.15420611913450843</v>
      </c>
      <c r="K90" s="293">
        <f t="shared" si="21"/>
        <v>6.1619892768915878E-2</v>
      </c>
      <c r="L90" s="293">
        <f t="shared" si="21"/>
        <v>8.4910559274829989E-2</v>
      </c>
      <c r="M90" s="293">
        <f t="shared" si="21"/>
        <v>0.10710120712393263</v>
      </c>
      <c r="N90" s="293">
        <f t="shared" si="21"/>
        <v>8.5095355228552272E-2</v>
      </c>
      <c r="O90" s="293">
        <f t="shared" si="21"/>
        <v>7.6292465038025323E-2</v>
      </c>
      <c r="P90" s="293">
        <f t="shared" si="21"/>
        <v>5.6275626443714623E-2</v>
      </c>
      <c r="Q90" s="293">
        <f t="shared" si="21"/>
        <v>6.4808131017553477E-2</v>
      </c>
      <c r="R90" s="293">
        <f t="shared" si="21"/>
        <v>5.3713932055675463E-2</v>
      </c>
      <c r="S90" s="293">
        <f t="shared" si="21"/>
        <v>3.8549399542089649E-2</v>
      </c>
      <c r="T90" s="293">
        <f t="shared" si="21"/>
        <v>4.8656656984107829E-2</v>
      </c>
      <c r="U90" s="293">
        <f t="shared" si="21"/>
        <v>0.12937678576802394</v>
      </c>
      <c r="V90" s="293">
        <f t="shared" si="21"/>
        <v>0.14423740741290589</v>
      </c>
      <c r="W90" s="293">
        <f t="shared" si="21"/>
        <v>0.12556188084841405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0.79052402663224042</v>
      </c>
      <c r="C91" s="293">
        <f t="shared" si="22"/>
        <v>0.82708653555916445</v>
      </c>
      <c r="D91" s="293">
        <f t="shared" si="22"/>
        <v>0.81485515396481001</v>
      </c>
      <c r="E91" s="293">
        <f t="shared" si="22"/>
        <v>0.81930560594676227</v>
      </c>
      <c r="F91" s="293">
        <f t="shared" si="22"/>
        <v>0.86640723902091732</v>
      </c>
      <c r="G91" s="293">
        <f t="shared" si="22"/>
        <v>0.91919100752171001</v>
      </c>
      <c r="H91" s="293">
        <f t="shared" si="22"/>
        <v>0.96966365325840209</v>
      </c>
      <c r="I91" s="293">
        <f t="shared" si="22"/>
        <v>0.99949351824998045</v>
      </c>
      <c r="J91" s="293">
        <f t="shared" si="22"/>
        <v>0.76803812435213359</v>
      </c>
      <c r="K91" s="293">
        <f t="shared" si="22"/>
        <v>0.77995210187328257</v>
      </c>
      <c r="L91" s="293">
        <f t="shared" si="22"/>
        <v>0.89452719606150988</v>
      </c>
      <c r="M91" s="293">
        <f t="shared" si="22"/>
        <v>1.0496319699776693</v>
      </c>
      <c r="N91" s="293">
        <f t="shared" si="22"/>
        <v>1.0473914622878606</v>
      </c>
      <c r="O91" s="293">
        <f t="shared" si="22"/>
        <v>0.94337490672080981</v>
      </c>
      <c r="P91" s="293">
        <f t="shared" si="22"/>
        <v>0.81372856303489338</v>
      </c>
      <c r="Q91" s="293">
        <f t="shared" si="22"/>
        <v>0.84655265052956374</v>
      </c>
      <c r="R91" s="293">
        <f t="shared" si="22"/>
        <v>0.7426438885468809</v>
      </c>
      <c r="S91" s="293">
        <f t="shared" si="22"/>
        <v>0.56002896321089546</v>
      </c>
      <c r="T91" s="293">
        <f t="shared" si="22"/>
        <v>0.57970333107898631</v>
      </c>
      <c r="U91" s="293">
        <f t="shared" si="22"/>
        <v>0.57985074088335642</v>
      </c>
      <c r="V91" s="293">
        <f t="shared" si="22"/>
        <v>0.57822686008332047</v>
      </c>
      <c r="W91" s="293">
        <f t="shared" si="22"/>
        <v>0.59394158742459024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0.55212366408914915</v>
      </c>
      <c r="C92" s="293">
        <f t="shared" si="23"/>
        <v>0.57825121496814469</v>
      </c>
      <c r="D92" s="293">
        <f t="shared" si="23"/>
        <v>0.54826811228342975</v>
      </c>
      <c r="E92" s="293">
        <f t="shared" si="23"/>
        <v>0.5506487962238964</v>
      </c>
      <c r="F92" s="293">
        <f t="shared" si="23"/>
        <v>0.56423663472687957</v>
      </c>
      <c r="G92" s="293">
        <f t="shared" si="23"/>
        <v>0.54698804718448801</v>
      </c>
      <c r="H92" s="293">
        <f t="shared" si="23"/>
        <v>0.51275832220522533</v>
      </c>
      <c r="I92" s="293">
        <f t="shared" si="23"/>
        <v>0.51660344022491644</v>
      </c>
      <c r="J92" s="293">
        <f t="shared" si="23"/>
        <v>0.51367351451125753</v>
      </c>
      <c r="K92" s="293">
        <f t="shared" si="23"/>
        <v>0.51256998577105428</v>
      </c>
      <c r="L92" s="293">
        <f t="shared" si="23"/>
        <v>0.52329638048761273</v>
      </c>
      <c r="M92" s="293">
        <f t="shared" si="23"/>
        <v>0.52367434919953326</v>
      </c>
      <c r="N92" s="293">
        <f t="shared" si="23"/>
        <v>0.42241047232752749</v>
      </c>
      <c r="O92" s="293">
        <f t="shared" si="23"/>
        <v>0.48824823440780013</v>
      </c>
      <c r="P92" s="293">
        <f t="shared" si="23"/>
        <v>0.18372637622688665</v>
      </c>
      <c r="Q92" s="293">
        <f t="shared" si="23"/>
        <v>0.36691913385404373</v>
      </c>
      <c r="R92" s="293">
        <f t="shared" si="23"/>
        <v>0.23797836410072273</v>
      </c>
      <c r="S92" s="293">
        <f t="shared" si="23"/>
        <v>0.4568440702402442</v>
      </c>
      <c r="T92" s="293">
        <f t="shared" si="23"/>
        <v>0.36007133277143821</v>
      </c>
      <c r="U92" s="293">
        <f t="shared" si="23"/>
        <v>0.58009520969260364</v>
      </c>
      <c r="V92" s="293">
        <f t="shared" si="23"/>
        <v>0.48576366374035057</v>
      </c>
      <c r="W92" s="293">
        <f t="shared" si="23"/>
        <v>0.45213899710230765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0.56947700232488296</v>
      </c>
      <c r="C93" s="255">
        <f t="shared" si="24"/>
        <v>0.55309302869807631</v>
      </c>
      <c r="D93" s="255">
        <f t="shared" si="24"/>
        <v>0.53458691273679593</v>
      </c>
      <c r="E93" s="255">
        <f t="shared" si="24"/>
        <v>0.53811233950398818</v>
      </c>
      <c r="F93" s="255">
        <f t="shared" si="24"/>
        <v>0.56380681890857809</v>
      </c>
      <c r="G93" s="255">
        <f t="shared" si="24"/>
        <v>0.57933079269052079</v>
      </c>
      <c r="H93" s="255">
        <f t="shared" si="24"/>
        <v>0.59948601165179494</v>
      </c>
      <c r="I93" s="255">
        <f t="shared" si="24"/>
        <v>0.62933886857272203</v>
      </c>
      <c r="J93" s="255">
        <f t="shared" si="24"/>
        <v>0.45423470348868505</v>
      </c>
      <c r="K93" s="255">
        <f t="shared" si="24"/>
        <v>0.58033954235870866</v>
      </c>
      <c r="L93" s="255">
        <f t="shared" si="24"/>
        <v>0.78407102906312232</v>
      </c>
      <c r="M93" s="255">
        <f t="shared" si="24"/>
        <v>0.97744454599065589</v>
      </c>
      <c r="N93" s="255">
        <f t="shared" si="24"/>
        <v>1.0216369636922142</v>
      </c>
      <c r="O93" s="255">
        <f t="shared" si="24"/>
        <v>0.79456795011744119</v>
      </c>
      <c r="P93" s="255">
        <f t="shared" si="24"/>
        <v>1.0793398179476468</v>
      </c>
      <c r="Q93" s="255">
        <f t="shared" si="24"/>
        <v>0.92914467283817059</v>
      </c>
      <c r="R93" s="255">
        <f t="shared" si="24"/>
        <v>0.91789170596290959</v>
      </c>
      <c r="S93" s="255">
        <f t="shared" si="24"/>
        <v>0.54343446347294078</v>
      </c>
      <c r="T93" s="255">
        <f t="shared" si="24"/>
        <v>0.74021847831701548</v>
      </c>
      <c r="U93" s="255">
        <f t="shared" si="24"/>
        <v>0.40977534094470625</v>
      </c>
      <c r="V93" s="255">
        <f t="shared" si="24"/>
        <v>0.46275897162057489</v>
      </c>
      <c r="W93" s="255">
        <f t="shared" si="24"/>
        <v>0.46946354408776009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0.59284608824283469</v>
      </c>
      <c r="C95" s="254">
        <f t="shared" si="25"/>
        <v>0.6126260320279957</v>
      </c>
      <c r="D95" s="254">
        <f t="shared" si="25"/>
        <v>0.50662018083971383</v>
      </c>
      <c r="E95" s="254">
        <f t="shared" si="25"/>
        <v>0.52208248082696773</v>
      </c>
      <c r="F95" s="254">
        <f t="shared" si="25"/>
        <v>0.70586762226780897</v>
      </c>
      <c r="G95" s="254">
        <f t="shared" si="25"/>
        <v>0.79483866168014794</v>
      </c>
      <c r="H95" s="254">
        <f t="shared" si="25"/>
        <v>0.87497106495187071</v>
      </c>
      <c r="I95" s="254">
        <f t="shared" si="25"/>
        <v>0.77343068735024678</v>
      </c>
      <c r="J95" s="254">
        <f t="shared" si="25"/>
        <v>0.49057402319894439</v>
      </c>
      <c r="K95" s="254">
        <f t="shared" si="25"/>
        <v>0.42241046953588801</v>
      </c>
      <c r="L95" s="254">
        <f t="shared" si="25"/>
        <v>0.49662863864511192</v>
      </c>
      <c r="M95" s="254">
        <f t="shared" si="25"/>
        <v>0.58011325426705507</v>
      </c>
      <c r="N95" s="254">
        <f t="shared" si="25"/>
        <v>0.55602681510317153</v>
      </c>
      <c r="O95" s="254">
        <f t="shared" si="25"/>
        <v>0.5026455764774389</v>
      </c>
      <c r="P95" s="254">
        <f t="shared" si="25"/>
        <v>0.43680159016832526</v>
      </c>
      <c r="Q95" s="254">
        <f t="shared" si="25"/>
        <v>0.46249352198409799</v>
      </c>
      <c r="R95" s="254">
        <f t="shared" si="25"/>
        <v>0.40971207806682319</v>
      </c>
      <c r="S95" s="254">
        <f t="shared" si="25"/>
        <v>0.31659939991884101</v>
      </c>
      <c r="T95" s="254">
        <f t="shared" si="25"/>
        <v>0.33733929808347662</v>
      </c>
      <c r="U95" s="254">
        <f t="shared" si="25"/>
        <v>0.41573722634381716</v>
      </c>
      <c r="V95" s="254">
        <f t="shared" si="25"/>
        <v>0.42921075695779809</v>
      </c>
      <c r="W95" s="254">
        <f t="shared" si="25"/>
        <v>0.4227679286745033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0.2706506038277714</v>
      </c>
      <c r="C96" s="293">
        <f>IF(CHI_ued!C$16=0,"",CHI_ued!C$16/C$10)</f>
        <v>0.27434144705502095</v>
      </c>
      <c r="D96" s="293">
        <f>IF(CHI_ued!D$16=0,"",CHI_ued!D$16/D$10)</f>
        <v>0.17288087111297737</v>
      </c>
      <c r="E96" s="293">
        <f>IF(CHI_ued!E$16=0,"",CHI_ued!E$16/E$10)</f>
        <v>0.18430968855527144</v>
      </c>
      <c r="F96" s="293">
        <f>IF(CHI_ued!F$16=0,"",CHI_ued!F$16/F$10)</f>
        <v>0.34148047534413789</v>
      </c>
      <c r="G96" s="293">
        <f>IF(CHI_ued!G$16=0,"",CHI_ued!G$16/G$10)</f>
        <v>0.40766376612888722</v>
      </c>
      <c r="H96" s="293">
        <f>IF(CHI_ued!H$16=0,"",CHI_ued!H$16/H$10)</f>
        <v>0.46784842681494121</v>
      </c>
      <c r="I96" s="293">
        <f>IF(CHI_ued!I$16=0,"",CHI_ued!I$16/I$10)</f>
        <v>0.35503923347780608</v>
      </c>
      <c r="J96" s="293">
        <f>IF(CHI_ued!J$16=0,"",CHI_ued!J$16/J$10)</f>
        <v>0.15420611913450843</v>
      </c>
      <c r="K96" s="293">
        <f>IF(CHI_ued!K$16=0,"",CHI_ued!K$16/K$10)</f>
        <v>6.1619892768915878E-2</v>
      </c>
      <c r="L96" s="293">
        <f>IF(CHI_ued!L$16=0,"",CHI_ued!L$16/L$10)</f>
        <v>8.4910559274829989E-2</v>
      </c>
      <c r="M96" s="293">
        <f>IF(CHI_ued!M$16=0,"",CHI_ued!M$16/M$10)</f>
        <v>0.10710120712393263</v>
      </c>
      <c r="N96" s="293">
        <f>IF(CHI_ued!N$16=0,"",CHI_ued!N$16/N$10)</f>
        <v>8.5095355228552272E-2</v>
      </c>
      <c r="O96" s="293">
        <f>IF(CHI_ued!O$16=0,"",CHI_ued!O$16/O$10)</f>
        <v>7.6292465038025323E-2</v>
      </c>
      <c r="P96" s="293">
        <f>IF(CHI_ued!P$16=0,"",CHI_ued!P$16/P$10)</f>
        <v>5.6275626443714623E-2</v>
      </c>
      <c r="Q96" s="293">
        <f>IF(CHI_ued!Q$16=0,"",CHI_ued!Q$16/Q$10)</f>
        <v>6.4808131017553477E-2</v>
      </c>
      <c r="R96" s="293">
        <f>IF(CHI_ued!R$16=0,"",CHI_ued!R$16/R$10)</f>
        <v>5.3713932055675463E-2</v>
      </c>
      <c r="S96" s="293">
        <f>IF(CHI_ued!S$16=0,"",CHI_ued!S$16/S$10)</f>
        <v>3.8549399542089649E-2</v>
      </c>
      <c r="T96" s="293">
        <f>IF(CHI_ued!T$16=0,"",CHI_ued!T$16/T$10)</f>
        <v>4.8656656984107829E-2</v>
      </c>
      <c r="U96" s="293">
        <f>IF(CHI_ued!U$16=0,"",CHI_ued!U$16/U$10)</f>
        <v>0.12937678576802394</v>
      </c>
      <c r="V96" s="293">
        <f>IF(CHI_ued!V$16=0,"",CHI_ued!V$16/V$10)</f>
        <v>0.14423740741290589</v>
      </c>
      <c r="W96" s="293">
        <f>IF(CHI_ued!W$16=0,"",CHI_ued!W$16/W$10)</f>
        <v>0.12556188084841405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0.32219548441506329</v>
      </c>
      <c r="C97" s="293">
        <f>IF((CHI_ued!C$5-CHI_ued!C$16)=0,"",(CHI_ued!C$5-CHI_ued!C$16)/C$10)</f>
        <v>0.3382845849729747</v>
      </c>
      <c r="D97" s="293">
        <f>IF((CHI_ued!D$5-CHI_ued!D$16)=0,"",(CHI_ued!D$5-CHI_ued!D$16)/D$10)</f>
        <v>0.33373930972673643</v>
      </c>
      <c r="E97" s="293">
        <f>IF((CHI_ued!E$5-CHI_ued!E$16)=0,"",(CHI_ued!E$5-CHI_ued!E$16)/E$10)</f>
        <v>0.33777279227169626</v>
      </c>
      <c r="F97" s="293">
        <f>IF((CHI_ued!F$5-CHI_ued!F$16)=0,"",(CHI_ued!F$5-CHI_ued!F$16)/F$10)</f>
        <v>0.36438714692367108</v>
      </c>
      <c r="G97" s="293">
        <f>IF((CHI_ued!G$5-CHI_ued!G$16)=0,"",(CHI_ued!G$5-CHI_ued!G$16)/G$10)</f>
        <v>0.38717489555126067</v>
      </c>
      <c r="H97" s="293">
        <f>IF((CHI_ued!H$5-CHI_ued!H$16)=0,"",(CHI_ued!H$5-CHI_ued!H$16)/H$10)</f>
        <v>0.40712263813692956</v>
      </c>
      <c r="I97" s="293">
        <f>IF((CHI_ued!I$5-CHI_ued!I$16)=0,"",(CHI_ued!I$5-CHI_ued!I$16)/I$10)</f>
        <v>0.41839145387244064</v>
      </c>
      <c r="J97" s="293">
        <f>IF((CHI_ued!J$5-CHI_ued!J$16)=0,"",(CHI_ued!J$5-CHI_ued!J$16)/J$10)</f>
        <v>0.33636790406443595</v>
      </c>
      <c r="K97" s="293">
        <f>IF((CHI_ued!K$5-CHI_ued!K$16)=0,"",(CHI_ued!K$5-CHI_ued!K$16)/K$10)</f>
        <v>0.36079057676697213</v>
      </c>
      <c r="L97" s="293">
        <f>IF((CHI_ued!L$5-CHI_ued!L$16)=0,"",(CHI_ued!L$5-CHI_ued!L$16)/L$10)</f>
        <v>0.41171807937028193</v>
      </c>
      <c r="M97" s="293">
        <f>IF((CHI_ued!M$5-CHI_ued!M$16)=0,"",(CHI_ued!M$5-CHI_ued!M$16)/M$10)</f>
        <v>0.47301204714312245</v>
      </c>
      <c r="N97" s="293">
        <f>IF((CHI_ued!N$5-CHI_ued!N$16)=0,"",(CHI_ued!N$5-CHI_ued!N$16)/N$10)</f>
        <v>0.47093145987461921</v>
      </c>
      <c r="O97" s="293">
        <f>IF((CHI_ued!O$5-CHI_ued!O$16)=0,"",(CHI_ued!O$5-CHI_ued!O$16)/O$10)</f>
        <v>0.42635311143941362</v>
      </c>
      <c r="P97" s="293">
        <f>IF((CHI_ued!P$5-CHI_ued!P$16)=0,"",(CHI_ued!P$5-CHI_ued!P$16)/P$10)</f>
        <v>0.38052596372461062</v>
      </c>
      <c r="Q97" s="293">
        <f>IF((CHI_ued!Q$5-CHI_ued!Q$16)=0,"",(CHI_ued!Q$5-CHI_ued!Q$16)/Q$10)</f>
        <v>0.39768539096654448</v>
      </c>
      <c r="R97" s="293">
        <f>IF((CHI_ued!R$5-CHI_ued!R$16)=0,"",(CHI_ued!R$5-CHI_ued!R$16)/R$10)</f>
        <v>0.35599814601114771</v>
      </c>
      <c r="S97" s="293">
        <f>IF((CHI_ued!S$5-CHI_ued!S$16)=0,"",(CHI_ued!S$5-CHI_ued!S$16)/S$10)</f>
        <v>0.27805000037675137</v>
      </c>
      <c r="T97" s="293">
        <f>IF((CHI_ued!T$5-CHI_ued!T$16)=0,"",(CHI_ued!T$5-CHI_ued!T$16)/T$10)</f>
        <v>0.28868264109936881</v>
      </c>
      <c r="U97" s="293">
        <f>IF((CHI_ued!U$5-CHI_ued!U$16)=0,"",(CHI_ued!U$5-CHI_ued!U$16)/U$10)</f>
        <v>0.28636044057579318</v>
      </c>
      <c r="V97" s="293">
        <f>IF((CHI_ued!V$5-CHI_ued!V$16)=0,"",(CHI_ued!V$5-CHI_ued!V$16)/V$10)</f>
        <v>0.28497334954489217</v>
      </c>
      <c r="W97" s="293">
        <f>IF((CHI_ued!W$5-CHI_ued!W$16)=0,"",(CHI_ued!W$5-CHI_ued!W$16)/W$10)</f>
        <v>0.29720604782608923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0.25325643373620266</v>
      </c>
      <c r="C98" s="293">
        <f>IF(CHI_ued!C$61=0,"",CHI_ued!C$61/C$11)</f>
        <v>0.26659541925394842</v>
      </c>
      <c r="D98" s="293">
        <f>IF(CHI_ued!D$61=0,"",CHI_ued!D$61/D$11)</f>
        <v>0.25386311905262254</v>
      </c>
      <c r="E98" s="293">
        <f>IF(CHI_ued!E$61=0,"",CHI_ued!E$61/E$11)</f>
        <v>0.25652478613980817</v>
      </c>
      <c r="F98" s="293">
        <f>IF(CHI_ued!F$61=0,"",CHI_ued!F$61/F$11)</f>
        <v>0.269424202108133</v>
      </c>
      <c r="G98" s="293">
        <f>IF(CHI_ued!G$61=0,"",CHI_ued!G$61/G$11)</f>
        <v>0.26547119579337208</v>
      </c>
      <c r="H98" s="293">
        <f>IF(CHI_ued!H$61=0,"",CHI_ued!H$61/H$11)</f>
        <v>0.25216102187627981</v>
      </c>
      <c r="I98" s="293">
        <f>IF(CHI_ued!I$61=0,"",CHI_ued!I$61/I$11)</f>
        <v>0.25333198968712295</v>
      </c>
      <c r="J98" s="293">
        <f>IF(CHI_ued!J$61=0,"",CHI_ued!J$61/J$11)</f>
        <v>0.25907570710484423</v>
      </c>
      <c r="K98" s="293">
        <f>IF(CHI_ued!K$61=0,"",CHI_ued!K$61/K$11)</f>
        <v>0.26756713454609266</v>
      </c>
      <c r="L98" s="293">
        <f>IF(CHI_ued!L$61=0,"",CHI_ued!L$61/L$11)</f>
        <v>0.27168414587320855</v>
      </c>
      <c r="M98" s="293">
        <f>IF(CHI_ued!M$61=0,"",CHI_ued!M$61/M$11)</f>
        <v>0.26553589293929086</v>
      </c>
      <c r="N98" s="293">
        <f>IF(CHI_ued!N$61=0,"",CHI_ued!N$61/N$11)</f>
        <v>0.21364898127055032</v>
      </c>
      <c r="O98" s="293">
        <f>IF(CHI_ued!O$61=0,"",CHI_ued!O$61/O$11)</f>
        <v>0.24849787834579051</v>
      </c>
      <c r="P98" s="293">
        <f>IF(CHI_ued!P$61=0,"",CHI_ued!P$61/P$11)</f>
        <v>9.3394186578603891E-2</v>
      </c>
      <c r="Q98" s="293">
        <f>IF(CHI_ued!Q$61=0,"",CHI_ued!Q$61/Q$11)</f>
        <v>0.18737093648127592</v>
      </c>
      <c r="R98" s="293">
        <f>IF(CHI_ued!R$61=0,"",CHI_ued!R$61/R$11)</f>
        <v>0.12201096455618227</v>
      </c>
      <c r="S98" s="293">
        <f>IF(CHI_ued!S$61=0,"",CHI_ued!S$61/S$11)</f>
        <v>0.23494484317975059</v>
      </c>
      <c r="T98" s="293">
        <f>IF(CHI_ued!T$61=0,"",CHI_ued!T$61/T$11)</f>
        <v>0.18577162872192662</v>
      </c>
      <c r="U98" s="293">
        <f>IF(CHI_ued!U$61=0,"",CHI_ued!U$61/U$11)</f>
        <v>0.29664669134139476</v>
      </c>
      <c r="V98" s="293">
        <f>IF(CHI_ued!V$61=0,"",CHI_ued!V$61/V$11)</f>
        <v>0.25592587452812959</v>
      </c>
      <c r="W98" s="293">
        <f>IF(CHI_ued!W$61=0,"",CHI_ued!W$61/W$11)</f>
        <v>0.25244758027507158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0.29137297823511832</v>
      </c>
      <c r="C99" s="255">
        <f>IF(CHI_ued!C$110=0,"",CHI_ued!C$110/C$12)</f>
        <v>0.28386708334258504</v>
      </c>
      <c r="D99" s="255">
        <f>IF(CHI_ued!D$110=0,"",CHI_ued!D$110/D$12)</f>
        <v>0.27419079159298443</v>
      </c>
      <c r="E99" s="255">
        <f>IF(CHI_ued!E$110=0,"",CHI_ued!E$110/E$12)</f>
        <v>0.27817525670682408</v>
      </c>
      <c r="F99" s="255">
        <f>IF(CHI_ued!F$110=0,"",CHI_ued!F$110/F$12)</f>
        <v>0.29482906741983617</v>
      </c>
      <c r="G99" s="255">
        <f>IF(CHI_ued!G$110=0,"",CHI_ued!G$110/G$12)</f>
        <v>0.30813915702550787</v>
      </c>
      <c r="H99" s="255">
        <f>IF(CHI_ued!H$110=0,"",CHI_ued!H$110/H$12)</f>
        <v>0.3209726717277005</v>
      </c>
      <c r="I99" s="255">
        <f>IF(CHI_ued!I$110=0,"",CHI_ued!I$110/I$12)</f>
        <v>0.33479528229300615</v>
      </c>
      <c r="J99" s="255">
        <f>IF(CHI_ued!J$110=0,"",CHI_ued!J$110/J$12)</f>
        <v>0.23836292677153526</v>
      </c>
      <c r="K99" s="255">
        <f>IF(CHI_ued!K$110=0,"",CHI_ued!K$110/K$12)</f>
        <v>0.31382658185576207</v>
      </c>
      <c r="L99" s="255">
        <f>IF(CHI_ued!L$110=0,"",CHI_ued!L$110/L$12)</f>
        <v>0.42110135501165974</v>
      </c>
      <c r="M99" s="255">
        <f>IF(CHI_ued!M$110=0,"",CHI_ued!M$110/M$12)</f>
        <v>0.51850519700724662</v>
      </c>
      <c r="N99" s="255">
        <f>IF(CHI_ued!N$110=0,"",CHI_ued!N$110/N$12)</f>
        <v>0.54008408916115813</v>
      </c>
      <c r="O99" s="255">
        <f>IF(CHI_ued!O$110=0,"",CHI_ued!O$110/O$12)</f>
        <v>0.42193359887058646</v>
      </c>
      <c r="P99" s="255">
        <f>IF(CHI_ued!P$110=0,"",CHI_ued!P$110/P$12)</f>
        <v>0.56758289662054273</v>
      </c>
      <c r="Q99" s="255">
        <f>IF(CHI_ued!Q$110=0,"",CHI_ued!Q$110/Q$12)</f>
        <v>0.49205385984894701</v>
      </c>
      <c r="R99" s="255">
        <f>IF(CHI_ued!R$110=0,"",CHI_ued!R$110/R$12)</f>
        <v>0.48891519146742829</v>
      </c>
      <c r="S99" s="255">
        <f>IF(CHI_ued!S$110=0,"",CHI_ued!S$110/S$12)</f>
        <v>0.29900979231879743</v>
      </c>
      <c r="T99" s="255">
        <f>IF(CHI_ued!T$110=0,"",CHI_ued!T$110/T$12)</f>
        <v>0.40928293979223634</v>
      </c>
      <c r="U99" s="255">
        <f>IF(CHI_ued!U$110=0,"",CHI_ued!U$110/U$12)</f>
        <v>0.23704144589388179</v>
      </c>
      <c r="V99" s="255">
        <f>IF(CHI_ued!V$110=0,"",CHI_ued!V$110/V$12)</f>
        <v>0.26991162521287398</v>
      </c>
      <c r="W99" s="255">
        <f>IF(CHI_ued!W$110=0,"",CHI_ued!W$110/W$12)</f>
        <v>0.2808377994537532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1.3953999536687336</v>
      </c>
      <c r="C100" s="315">
        <f t="shared" si="26"/>
        <v>1.4530315196282739</v>
      </c>
      <c r="D100" s="315">
        <f t="shared" si="26"/>
        <v>1.5558463488058902</v>
      </c>
      <c r="E100" s="315">
        <f t="shared" si="26"/>
        <v>1.5257841225499289</v>
      </c>
      <c r="F100" s="315">
        <f t="shared" si="26"/>
        <v>1.3617526271263303</v>
      </c>
      <c r="G100" s="315">
        <f t="shared" si="26"/>
        <v>1.4011875497328019</v>
      </c>
      <c r="H100" s="315">
        <f t="shared" si="26"/>
        <v>1.3742416166597131</v>
      </c>
      <c r="I100" s="315">
        <f t="shared" si="26"/>
        <v>1.3154811488854192</v>
      </c>
      <c r="J100" s="315">
        <f t="shared" si="26"/>
        <v>1.551705755605775</v>
      </c>
      <c r="K100" s="315">
        <f t="shared" si="26"/>
        <v>1.4102337425593974</v>
      </c>
      <c r="L100" s="315">
        <f t="shared" si="26"/>
        <v>1.3828954882983717</v>
      </c>
      <c r="M100" s="315">
        <f t="shared" si="26"/>
        <v>1.3666621621320687</v>
      </c>
      <c r="N100" s="315">
        <f t="shared" si="26"/>
        <v>1.2227559538181358</v>
      </c>
      <c r="O100" s="315">
        <f t="shared" si="26"/>
        <v>1.2682021593859061</v>
      </c>
      <c r="P100" s="315">
        <f t="shared" si="26"/>
        <v>1.111923008237107</v>
      </c>
      <c r="Q100" s="315">
        <f t="shared" si="26"/>
        <v>1.14517397081245</v>
      </c>
      <c r="R100" s="315">
        <f t="shared" si="26"/>
        <v>1.2731974617342616</v>
      </c>
      <c r="S100" s="315">
        <f t="shared" si="26"/>
        <v>1.3339917846172018</v>
      </c>
      <c r="T100" s="315">
        <f t="shared" si="26"/>
        <v>1.5150367010892145</v>
      </c>
      <c r="U100" s="315">
        <f t="shared" si="26"/>
        <v>1.3139397406139766</v>
      </c>
      <c r="V100" s="315">
        <f t="shared" si="26"/>
        <v>1.1738762083449645</v>
      </c>
      <c r="W100" s="315">
        <f t="shared" si="26"/>
        <v>1.2816476229747762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1.3663706915485441</v>
      </c>
      <c r="C101" s="257">
        <f t="shared" si="27"/>
        <v>1.4204474026097258</v>
      </c>
      <c r="D101" s="257">
        <f t="shared" si="27"/>
        <v>1.5173926465935528</v>
      </c>
      <c r="E101" s="257">
        <f t="shared" si="27"/>
        <v>1.4841540638240907</v>
      </c>
      <c r="F101" s="257">
        <f t="shared" si="27"/>
        <v>1.3047011541889242</v>
      </c>
      <c r="G101" s="257">
        <f t="shared" si="27"/>
        <v>1.3356017770512556</v>
      </c>
      <c r="H101" s="257">
        <f t="shared" si="27"/>
        <v>1.2999393543358519</v>
      </c>
      <c r="I101" s="257">
        <f t="shared" si="27"/>
        <v>1.2420211491184265</v>
      </c>
      <c r="J101" s="257">
        <f t="shared" si="27"/>
        <v>1.491179717068329</v>
      </c>
      <c r="K101" s="257">
        <f t="shared" si="27"/>
        <v>1.3479084329499105</v>
      </c>
      <c r="L101" s="257">
        <f t="shared" si="27"/>
        <v>1.3119695558411226</v>
      </c>
      <c r="M101" s="257">
        <f t="shared" si="27"/>
        <v>1.3090945543020798</v>
      </c>
      <c r="N101" s="257">
        <f t="shared" si="27"/>
        <v>1.1773698811137352</v>
      </c>
      <c r="O101" s="257">
        <f t="shared" si="27"/>
        <v>1.2177350499137098</v>
      </c>
      <c r="P101" s="257">
        <f t="shared" si="27"/>
        <v>1.0648055929336417</v>
      </c>
      <c r="Q101" s="257">
        <f t="shared" si="27"/>
        <v>1.1012604419224705</v>
      </c>
      <c r="R101" s="257">
        <f t="shared" si="27"/>
        <v>1.2167662824931931</v>
      </c>
      <c r="S101" s="257">
        <f t="shared" si="27"/>
        <v>1.2867699446479057</v>
      </c>
      <c r="T101" s="257">
        <f t="shared" si="27"/>
        <v>1.4568968736848904</v>
      </c>
      <c r="U101" s="257">
        <f t="shared" si="27"/>
        <v>1.2726828646186099</v>
      </c>
      <c r="V101" s="257">
        <f t="shared" si="27"/>
        <v>1.1314065456740023</v>
      </c>
      <c r="W101" s="257">
        <f t="shared" si="27"/>
        <v>1.2333618013473742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1.322078908606672</v>
      </c>
      <c r="C102" s="295">
        <f t="shared" si="28"/>
        <v>1.3797317993817728</v>
      </c>
      <c r="D102" s="295">
        <f t="shared" si="28"/>
        <v>1.4776003126401493</v>
      </c>
      <c r="E102" s="295">
        <f t="shared" si="28"/>
        <v>1.4434446238357734</v>
      </c>
      <c r="F102" s="295">
        <f t="shared" si="28"/>
        <v>1.2757818219702362</v>
      </c>
      <c r="G102" s="295">
        <f t="shared" si="28"/>
        <v>1.3030070019544662</v>
      </c>
      <c r="H102" s="295">
        <f t="shared" si="28"/>
        <v>1.2708706574629249</v>
      </c>
      <c r="I102" s="295">
        <f t="shared" si="28"/>
        <v>1.2161531681170257</v>
      </c>
      <c r="J102" s="295">
        <f t="shared" si="28"/>
        <v>1.4931234621251208</v>
      </c>
      <c r="K102" s="295">
        <f t="shared" si="28"/>
        <v>1.3506021786296063</v>
      </c>
      <c r="L102" s="295">
        <f t="shared" si="28"/>
        <v>1.3158575884648722</v>
      </c>
      <c r="M102" s="295">
        <f t="shared" si="28"/>
        <v>1.2983003933659958</v>
      </c>
      <c r="N102" s="295">
        <f t="shared" si="28"/>
        <v>1.1666675421584507</v>
      </c>
      <c r="O102" s="295">
        <f t="shared" si="28"/>
        <v>1.2076809158883735</v>
      </c>
      <c r="P102" s="295">
        <f t="shared" si="28"/>
        <v>1.0609109244312624</v>
      </c>
      <c r="Q102" s="295">
        <f t="shared" si="28"/>
        <v>1.0959512215099922</v>
      </c>
      <c r="R102" s="295">
        <f t="shared" si="28"/>
        <v>1.2125136970976345</v>
      </c>
      <c r="S102" s="295">
        <f t="shared" si="28"/>
        <v>1.2887071152534721</v>
      </c>
      <c r="T102" s="295">
        <f t="shared" si="28"/>
        <v>1.460431427974878</v>
      </c>
      <c r="U102" s="295">
        <f t="shared" si="28"/>
        <v>1.26458111167261</v>
      </c>
      <c r="V102" s="295">
        <f t="shared" si="28"/>
        <v>1.1211000887674909</v>
      </c>
      <c r="W102" s="295">
        <f t="shared" si="28"/>
        <v>1.2255672109148867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1.5458443441099352</v>
      </c>
      <c r="C103" s="258">
        <f t="shared" si="29"/>
        <v>1.6043576516891032</v>
      </c>
      <c r="D103" s="258">
        <f t="shared" si="29"/>
        <v>1.7226979650412144</v>
      </c>
      <c r="E103" s="258">
        <f t="shared" si="29"/>
        <v>1.6978558317879358</v>
      </c>
      <c r="F103" s="258">
        <f t="shared" si="29"/>
        <v>1.5439670832109142</v>
      </c>
      <c r="G103" s="258">
        <f t="shared" si="29"/>
        <v>1.5765239705855101</v>
      </c>
      <c r="H103" s="258">
        <f t="shared" si="29"/>
        <v>1.5406751058766823</v>
      </c>
      <c r="I103" s="258">
        <f t="shared" si="29"/>
        <v>1.4785794592412618</v>
      </c>
      <c r="J103" s="258">
        <f t="shared" si="29"/>
        <v>1.7310125368645908</v>
      </c>
      <c r="K103" s="258">
        <f t="shared" si="29"/>
        <v>1.5921812365052028</v>
      </c>
      <c r="L103" s="258">
        <f t="shared" si="29"/>
        <v>1.5552291471998294</v>
      </c>
      <c r="M103" s="258">
        <f t="shared" si="29"/>
        <v>1.4779744617775368</v>
      </c>
      <c r="N103" s="258">
        <f t="shared" si="29"/>
        <v>1.3097114355189667</v>
      </c>
      <c r="O103" s="258">
        <f t="shared" si="29"/>
        <v>1.3653180255520925</v>
      </c>
      <c r="P103" s="258">
        <f t="shared" si="29"/>
        <v>1.199887981698371</v>
      </c>
      <c r="Q103" s="258">
        <f t="shared" si="29"/>
        <v>1.2336551316979349</v>
      </c>
      <c r="R103" s="258">
        <f t="shared" si="29"/>
        <v>1.3806285220403374</v>
      </c>
      <c r="S103" s="258">
        <f t="shared" si="29"/>
        <v>1.4486846716186093</v>
      </c>
      <c r="T103" s="258">
        <f t="shared" si="29"/>
        <v>1.6429473902457856</v>
      </c>
      <c r="U103" s="258">
        <f t="shared" si="29"/>
        <v>1.4016010525409459</v>
      </c>
      <c r="V103" s="258">
        <f t="shared" si="29"/>
        <v>1.2626901964760759</v>
      </c>
      <c r="W103" s="258">
        <f t="shared" si="29"/>
        <v>1.3758616491775868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LV: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11.76012591217464</v>
      </c>
      <c r="C5" s="225">
        <f t="shared" si="0"/>
        <v>12.042004746237696</v>
      </c>
      <c r="D5" s="225">
        <f t="shared" si="0"/>
        <v>11.424817085875334</v>
      </c>
      <c r="E5" s="225">
        <f t="shared" si="0"/>
        <v>10.888659316862778</v>
      </c>
      <c r="F5" s="225">
        <f t="shared" si="0"/>
        <v>10.609497137144212</v>
      </c>
      <c r="G5" s="225">
        <f t="shared" si="0"/>
        <v>9.7623728886219361</v>
      </c>
      <c r="H5" s="225">
        <f t="shared" si="0"/>
        <v>9.2159570633633781</v>
      </c>
      <c r="I5" s="225">
        <f t="shared" si="0"/>
        <v>7.6290149725547707</v>
      </c>
      <c r="J5" s="225">
        <f t="shared" si="0"/>
        <v>11.95913172835902</v>
      </c>
      <c r="K5" s="225">
        <f t="shared" si="0"/>
        <v>13.655123897488464</v>
      </c>
      <c r="L5" s="225">
        <f t="shared" si="0"/>
        <v>11.532951033696019</v>
      </c>
      <c r="M5" s="225">
        <f t="shared" si="0"/>
        <v>10.798517457070917</v>
      </c>
      <c r="N5" s="225">
        <f t="shared" si="0"/>
        <v>13.306155921179595</v>
      </c>
      <c r="O5" s="225">
        <f t="shared" si="0"/>
        <v>13.362945082793992</v>
      </c>
      <c r="P5" s="225">
        <f t="shared" si="0"/>
        <v>15.457039408677311</v>
      </c>
      <c r="Q5" s="225">
        <f t="shared" si="0"/>
        <v>14.060026749676528</v>
      </c>
      <c r="R5" s="225">
        <f t="shared" si="0"/>
        <v>14.823358507489571</v>
      </c>
      <c r="S5" s="225">
        <f t="shared" si="0"/>
        <v>13.775875371081828</v>
      </c>
      <c r="T5" s="225">
        <f t="shared" si="0"/>
        <v>13.999041274487192</v>
      </c>
      <c r="U5" s="225">
        <f t="shared" si="0"/>
        <v>6.1950386323758915</v>
      </c>
      <c r="V5" s="225">
        <f t="shared" si="0"/>
        <v>6.6751714982762866</v>
      </c>
      <c r="W5" s="225">
        <f t="shared" si="0"/>
        <v>7.1414043117196808</v>
      </c>
      <c r="DA5" s="89"/>
    </row>
    <row r="6" spans="1:105" ht="12" customHeight="1" x14ac:dyDescent="0.25">
      <c r="A6" s="55" t="s">
        <v>92</v>
      </c>
      <c r="B6" s="261">
        <v>8.5764253346513331E-2</v>
      </c>
      <c r="C6" s="261">
        <v>8.5630134096691873E-2</v>
      </c>
      <c r="D6" s="261">
        <v>8.7116521101666677E-2</v>
      </c>
      <c r="E6" s="261">
        <v>8.5047550339293135E-2</v>
      </c>
      <c r="F6" s="261">
        <v>6.9352416058860902E-2</v>
      </c>
      <c r="G6" s="261">
        <v>6.4327342575201257E-2</v>
      </c>
      <c r="H6" s="261">
        <v>5.7001557355111303E-2</v>
      </c>
      <c r="I6" s="261">
        <v>4.9538118789100888E-2</v>
      </c>
      <c r="J6" s="261">
        <v>5.7545578510460507E-2</v>
      </c>
      <c r="K6" s="261">
        <v>7.0536501485469E-2</v>
      </c>
      <c r="L6" s="261">
        <v>5.6631542186643652E-2</v>
      </c>
      <c r="M6" s="261">
        <v>6.6256422565842993E-2</v>
      </c>
      <c r="N6" s="261">
        <v>8.1830665826982688E-2</v>
      </c>
      <c r="O6" s="261">
        <v>7.8893527139477754E-2</v>
      </c>
      <c r="P6" s="261">
        <v>7.8451312083865396E-2</v>
      </c>
      <c r="Q6" s="261">
        <v>7.6340834815523451E-2</v>
      </c>
      <c r="R6" s="261">
        <v>8.3168628954640958E-2</v>
      </c>
      <c r="S6" s="261">
        <v>7.1575352280905391E-2</v>
      </c>
      <c r="T6" s="261">
        <v>7.2076544255746E-2</v>
      </c>
      <c r="U6" s="261">
        <v>3.1737369968279257E-2</v>
      </c>
      <c r="V6" s="261">
        <v>3.2636548368153558E-2</v>
      </c>
      <c r="W6" s="261">
        <v>3.595033047482446E-2</v>
      </c>
      <c r="DA6" s="67" t="s">
        <v>989</v>
      </c>
    </row>
    <row r="7" spans="1:105" ht="12" customHeight="1" x14ac:dyDescent="0.25">
      <c r="A7" s="202" t="s">
        <v>93</v>
      </c>
      <c r="B7" s="226">
        <v>0.67859245050053441</v>
      </c>
      <c r="C7" s="226">
        <v>0.67753125884032273</v>
      </c>
      <c r="D7" s="226">
        <v>0.68929199785151363</v>
      </c>
      <c r="E7" s="226">
        <v>0.67292168172481104</v>
      </c>
      <c r="F7" s="226">
        <v>0.54873708013722644</v>
      </c>
      <c r="G7" s="226">
        <v>0.50897719421547138</v>
      </c>
      <c r="H7" s="226">
        <v>0.45101338819647391</v>
      </c>
      <c r="I7" s="226">
        <v>0.39196042769081257</v>
      </c>
      <c r="J7" s="226">
        <v>0.45531784645883422</v>
      </c>
      <c r="K7" s="226">
        <v>0.55810591855056302</v>
      </c>
      <c r="L7" s="226">
        <v>0.44808571740012992</v>
      </c>
      <c r="M7" s="226">
        <v>0.52424065267259956</v>
      </c>
      <c r="N7" s="226">
        <v>0.64746872832048119</v>
      </c>
      <c r="O7" s="226">
        <v>0.62422920763858214</v>
      </c>
      <c r="P7" s="226">
        <v>0.62073026971833023</v>
      </c>
      <c r="Q7" s="226">
        <v>0.60403154168925843</v>
      </c>
      <c r="R7" s="226">
        <v>0.65805509317587896</v>
      </c>
      <c r="S7" s="226">
        <v>0.56632561707847262</v>
      </c>
      <c r="T7" s="226">
        <v>0.57029119804148964</v>
      </c>
      <c r="U7" s="226">
        <v>0.25111557343362872</v>
      </c>
      <c r="V7" s="226">
        <v>0.25823014214960122</v>
      </c>
      <c r="W7" s="226">
        <v>0.28444977833188312</v>
      </c>
      <c r="DA7" s="174" t="s">
        <v>990</v>
      </c>
    </row>
    <row r="8" spans="1:105" ht="12" customHeight="1" x14ac:dyDescent="0.25">
      <c r="A8" s="202" t="s">
        <v>94</v>
      </c>
      <c r="B8" s="226">
        <v>0.74891605733955935</v>
      </c>
      <c r="C8" s="226">
        <v>0.74774489271245326</v>
      </c>
      <c r="D8" s="226">
        <v>0.7607244156723153</v>
      </c>
      <c r="E8" s="226">
        <v>0.74265761784400286</v>
      </c>
      <c r="F8" s="226">
        <v>0.6056035699620117</v>
      </c>
      <c r="G8" s="226">
        <v>0.56172330429912687</v>
      </c>
      <c r="H8" s="226">
        <v>0.49775261756348299</v>
      </c>
      <c r="I8" s="226">
        <v>0.43257990554243497</v>
      </c>
      <c r="J8" s="226">
        <v>0.50250315363038411</v>
      </c>
      <c r="K8" s="226">
        <v>0.61594331588932338</v>
      </c>
      <c r="L8" s="226">
        <v>0.49452154762103262</v>
      </c>
      <c r="M8" s="226">
        <v>0.57856853905033445</v>
      </c>
      <c r="N8" s="226">
        <v>0.71456693469956489</v>
      </c>
      <c r="O8" s="226">
        <v>0.68891906580460216</v>
      </c>
      <c r="P8" s="226">
        <v>0.68505752742441861</v>
      </c>
      <c r="Q8" s="226">
        <v>0.6666282838498786</v>
      </c>
      <c r="R8" s="226">
        <v>0.7262503812560579</v>
      </c>
      <c r="S8" s="226">
        <v>0.62501483475090436</v>
      </c>
      <c r="T8" s="226">
        <v>0.62939137512899557</v>
      </c>
      <c r="U8" s="226">
        <v>0.27713907670761451</v>
      </c>
      <c r="V8" s="226">
        <v>0.28499093941034193</v>
      </c>
      <c r="W8" s="226">
        <v>0.31392775787926003</v>
      </c>
      <c r="DA8" s="174" t="s">
        <v>991</v>
      </c>
    </row>
    <row r="9" spans="1:105" ht="12" customHeight="1" x14ac:dyDescent="0.25">
      <c r="A9" s="202" t="s">
        <v>95</v>
      </c>
      <c r="B9" s="226">
        <v>1.218509752619211</v>
      </c>
      <c r="C9" s="226">
        <v>1.2166042312913321</v>
      </c>
      <c r="D9" s="226">
        <v>1.2377223194347751</v>
      </c>
      <c r="E9" s="226">
        <v>1.208327076621311</v>
      </c>
      <c r="F9" s="226">
        <v>0.98533587174128623</v>
      </c>
      <c r="G9" s="226">
        <v>0.91394131271996137</v>
      </c>
      <c r="H9" s="226">
        <v>0.80985901283439732</v>
      </c>
      <c r="I9" s="226">
        <v>0.70382098036865182</v>
      </c>
      <c r="J9" s="226">
        <v>0.817588282985516</v>
      </c>
      <c r="K9" s="226">
        <v>1.002158960428676</v>
      </c>
      <c r="L9" s="226">
        <v>0.80460196139627371</v>
      </c>
      <c r="M9" s="226">
        <v>0.9413490343575811</v>
      </c>
      <c r="N9" s="226">
        <v>1.1626226601733221</v>
      </c>
      <c r="O9" s="226">
        <v>1.1208927785983021</v>
      </c>
      <c r="P9" s="226">
        <v>1.114609935374079</v>
      </c>
      <c r="Q9" s="226">
        <v>1.084624982042</v>
      </c>
      <c r="R9" s="226">
        <v>1.181631991638139</v>
      </c>
      <c r="S9" s="226">
        <v>1.0169186041772329</v>
      </c>
      <c r="T9" s="226">
        <v>1.0240393716933951</v>
      </c>
      <c r="U9" s="226">
        <v>0.45091391016470062</v>
      </c>
      <c r="V9" s="226">
        <v>0.46368913535280543</v>
      </c>
      <c r="W9" s="226">
        <v>0.51077024032924923</v>
      </c>
      <c r="DA9" s="174" t="s">
        <v>992</v>
      </c>
    </row>
    <row r="10" spans="1:105" ht="12" customHeight="1" x14ac:dyDescent="0.25">
      <c r="A10" s="56" t="s">
        <v>96</v>
      </c>
      <c r="B10" s="262">
        <v>0.23597925244594359</v>
      </c>
      <c r="C10" s="262">
        <v>0.23870620695160549</v>
      </c>
      <c r="D10" s="262">
        <v>0.25148688642180078</v>
      </c>
      <c r="E10" s="262">
        <v>0.24060536122960721</v>
      </c>
      <c r="F10" s="262">
        <v>0.20668197855861001</v>
      </c>
      <c r="G10" s="262">
        <v>0.18496510000837971</v>
      </c>
      <c r="H10" s="262">
        <v>0.16903771059244529</v>
      </c>
      <c r="I10" s="262">
        <v>0.1513859179371955</v>
      </c>
      <c r="J10" s="262">
        <v>0.2724333571553737</v>
      </c>
      <c r="K10" s="262">
        <v>0.35557683325141171</v>
      </c>
      <c r="L10" s="262">
        <v>0.29525676080113072</v>
      </c>
      <c r="M10" s="262">
        <v>0.26102643385179952</v>
      </c>
      <c r="N10" s="262">
        <v>0.31235018738143988</v>
      </c>
      <c r="O10" s="262">
        <v>0.30960294666137861</v>
      </c>
      <c r="P10" s="262">
        <v>0.3520658972584727</v>
      </c>
      <c r="Q10" s="262">
        <v>0.32561266387110732</v>
      </c>
      <c r="R10" s="262">
        <v>0.35821357272061272</v>
      </c>
      <c r="S10" s="262">
        <v>0.34620868695292278</v>
      </c>
      <c r="T10" s="262">
        <v>0.35245108366408179</v>
      </c>
      <c r="U10" s="262">
        <v>0.12720205732239501</v>
      </c>
      <c r="V10" s="262">
        <v>0.12651039912647691</v>
      </c>
      <c r="W10" s="262">
        <v>0.1459215635832356</v>
      </c>
      <c r="DA10" s="68" t="s">
        <v>993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8.2273115811555921E-4</v>
      </c>
      <c r="I11" s="228">
        <v>4.4509113957912961E-4</v>
      </c>
      <c r="J11" s="228">
        <v>2.151739263115959E-2</v>
      </c>
      <c r="K11" s="228">
        <v>5.2570803041511377E-2</v>
      </c>
      <c r="L11" s="228">
        <v>3.9314495298541349E-2</v>
      </c>
      <c r="M11" s="228">
        <v>4.1797466182100847E-2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7.371966519822846E-3</v>
      </c>
      <c r="T11" s="228">
        <v>1.9260964160999441E-2</v>
      </c>
      <c r="U11" s="228">
        <v>4.3649894851599882E-3</v>
      </c>
      <c r="V11" s="228">
        <v>6.0942848994985973E-3</v>
      </c>
      <c r="W11" s="228">
        <v>4.7340061983429174E-3</v>
      </c>
      <c r="DA11" s="69" t="s">
        <v>994</v>
      </c>
    </row>
    <row r="12" spans="1:105" ht="12" customHeight="1" x14ac:dyDescent="0.25">
      <c r="A12" s="37" t="s">
        <v>162</v>
      </c>
      <c r="B12" s="228">
        <v>0.1019677453422686</v>
      </c>
      <c r="C12" s="228">
        <v>0.1078035984999996</v>
      </c>
      <c r="D12" s="228">
        <v>0.1329929303897984</v>
      </c>
      <c r="E12" s="228">
        <v>0.12943256748631179</v>
      </c>
      <c r="F12" s="228">
        <v>0.13893795783633189</v>
      </c>
      <c r="G12" s="228">
        <v>0.1196173729870494</v>
      </c>
      <c r="H12" s="228">
        <v>0.1134498942925409</v>
      </c>
      <c r="I12" s="228">
        <v>0.10462742092088261</v>
      </c>
      <c r="J12" s="228">
        <v>0.22236087987926559</v>
      </c>
      <c r="K12" s="228">
        <v>0.27405717207079139</v>
      </c>
      <c r="L12" s="228">
        <v>0.23410161297651191</v>
      </c>
      <c r="M12" s="228">
        <v>0.1748110794910451</v>
      </c>
      <c r="N12" s="228">
        <v>0.24513012652596061</v>
      </c>
      <c r="O12" s="228">
        <v>0.2460871318277365</v>
      </c>
      <c r="P12" s="228">
        <v>0.29869689900139379</v>
      </c>
      <c r="Q12" s="228">
        <v>0.27108622506215402</v>
      </c>
      <c r="R12" s="228">
        <v>0.30399318200117259</v>
      </c>
      <c r="S12" s="228">
        <v>0.29915503700058071</v>
      </c>
      <c r="T12" s="228">
        <v>0.29476571771563109</v>
      </c>
      <c r="U12" s="228">
        <v>9.65173918989225E-2</v>
      </c>
      <c r="V12" s="228">
        <v>8.9533483973874242E-2</v>
      </c>
      <c r="W12" s="228">
        <v>0.1117301219083371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1.7998023388871879E-3</v>
      </c>
      <c r="T14" s="228">
        <v>1.563649449405867E-3</v>
      </c>
      <c r="U14" s="228">
        <v>6.1982195163991552E-4</v>
      </c>
      <c r="V14" s="228">
        <v>6.32312555219045E-4</v>
      </c>
      <c r="W14" s="228">
        <v>7.0247567336348242E-4</v>
      </c>
      <c r="DA14" s="69" t="s">
        <v>997</v>
      </c>
    </row>
    <row r="15" spans="1:105" ht="12" customHeight="1" x14ac:dyDescent="0.25">
      <c r="A15" s="37" t="s">
        <v>38</v>
      </c>
      <c r="B15" s="228">
        <v>0.1340115071036749</v>
      </c>
      <c r="C15" s="228">
        <v>0.13090260845160601</v>
      </c>
      <c r="D15" s="228">
        <v>0.1184939560320025</v>
      </c>
      <c r="E15" s="228">
        <v>0.1111727937432954</v>
      </c>
      <c r="F15" s="228">
        <v>6.7744020722278087E-2</v>
      </c>
      <c r="G15" s="228">
        <v>6.5347727021330321E-2</v>
      </c>
      <c r="H15" s="228">
        <v>5.4765085141788843E-2</v>
      </c>
      <c r="I15" s="228">
        <v>4.6313405876733819E-2</v>
      </c>
      <c r="J15" s="228">
        <v>2.855508464494852E-2</v>
      </c>
      <c r="K15" s="228">
        <v>2.894885813910893E-2</v>
      </c>
      <c r="L15" s="228">
        <v>2.1840652526077409E-2</v>
      </c>
      <c r="M15" s="228">
        <v>4.4417888178653532E-2</v>
      </c>
      <c r="N15" s="228">
        <v>6.7220060855479227E-2</v>
      </c>
      <c r="O15" s="228">
        <v>6.3515814833642034E-2</v>
      </c>
      <c r="P15" s="228">
        <v>5.336899825707888E-2</v>
      </c>
      <c r="Q15" s="228">
        <v>5.452643880895329E-2</v>
      </c>
      <c r="R15" s="228">
        <v>5.422039071944007E-2</v>
      </c>
      <c r="S15" s="228">
        <v>3.7881881093632067E-2</v>
      </c>
      <c r="T15" s="228">
        <v>3.6860752338045401E-2</v>
      </c>
      <c r="U15" s="228">
        <v>2.5699853986672579E-2</v>
      </c>
      <c r="V15" s="228">
        <v>3.0250317697885071E-2</v>
      </c>
      <c r="W15" s="228">
        <v>2.8754959803192068E-2</v>
      </c>
      <c r="DA15" s="69" t="s">
        <v>998</v>
      </c>
    </row>
    <row r="16" spans="1:105" ht="12" customHeight="1" x14ac:dyDescent="0.25">
      <c r="A16" s="134" t="s">
        <v>999</v>
      </c>
      <c r="B16" s="316">
        <v>2.999398108340499</v>
      </c>
      <c r="C16" s="316">
        <v>2.999398108340499</v>
      </c>
      <c r="D16" s="316">
        <v>1.9996560619088559</v>
      </c>
      <c r="E16" s="316">
        <v>1.9996560619088559</v>
      </c>
      <c r="F16" s="316">
        <v>2.999398108340499</v>
      </c>
      <c r="G16" s="316">
        <v>2.999398108340499</v>
      </c>
      <c r="H16" s="316">
        <v>2.999398108340499</v>
      </c>
      <c r="I16" s="316">
        <v>1.9996560619088559</v>
      </c>
      <c r="J16" s="316">
        <v>1.9996560619088559</v>
      </c>
      <c r="K16" s="316">
        <v>0.99982803095442818</v>
      </c>
      <c r="L16" s="316">
        <v>0.99982803095442818</v>
      </c>
      <c r="M16" s="316">
        <v>0.99982803095442818</v>
      </c>
      <c r="N16" s="316">
        <v>0.99982803095442818</v>
      </c>
      <c r="O16" s="316">
        <v>0.99982803095442818</v>
      </c>
      <c r="P16" s="316">
        <v>0.99982803095442818</v>
      </c>
      <c r="Q16" s="316">
        <v>0.99982803095442818</v>
      </c>
      <c r="R16" s="316">
        <v>0.99982803095442818</v>
      </c>
      <c r="S16" s="316">
        <v>0.88718830610490107</v>
      </c>
      <c r="T16" s="316">
        <v>1.0840068787618229</v>
      </c>
      <c r="U16" s="316">
        <v>1.1300945829750639</v>
      </c>
      <c r="V16" s="316">
        <v>1.332674118658641</v>
      </c>
      <c r="W16" s="316">
        <v>1.2462596732588129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2.999398108340499</v>
      </c>
      <c r="C22" s="317">
        <v>2.999398108340499</v>
      </c>
      <c r="D22" s="317">
        <v>1.9996560619088559</v>
      </c>
      <c r="E22" s="317">
        <v>1.9996560619088559</v>
      </c>
      <c r="F22" s="317">
        <v>2.999398108340499</v>
      </c>
      <c r="G22" s="317">
        <v>2.999398108340499</v>
      </c>
      <c r="H22" s="317">
        <v>2.999398108340499</v>
      </c>
      <c r="I22" s="317">
        <v>1.9996560619088559</v>
      </c>
      <c r="J22" s="317">
        <v>1.9996560619088559</v>
      </c>
      <c r="K22" s="317">
        <v>0.99982803095442818</v>
      </c>
      <c r="L22" s="317">
        <v>0.99982803095442818</v>
      </c>
      <c r="M22" s="317">
        <v>0.99982803095442818</v>
      </c>
      <c r="N22" s="317">
        <v>0.99982803095442818</v>
      </c>
      <c r="O22" s="317">
        <v>0.99982803095442818</v>
      </c>
      <c r="P22" s="317">
        <v>0.99982803095442818</v>
      </c>
      <c r="Q22" s="317">
        <v>0.99982803095442818</v>
      </c>
      <c r="R22" s="317">
        <v>0.99982803095442818</v>
      </c>
      <c r="S22" s="317">
        <v>0.88718830610490107</v>
      </c>
      <c r="T22" s="317">
        <v>1.0840068787618229</v>
      </c>
      <c r="U22" s="317">
        <v>1.1300945829750639</v>
      </c>
      <c r="V22" s="317">
        <v>1.332674118658641</v>
      </c>
      <c r="W22" s="317">
        <v>1.2462596732588129</v>
      </c>
      <c r="DA22" s="137" t="s">
        <v>979</v>
      </c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 t="s">
        <v>980</v>
      </c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 t="s">
        <v>981</v>
      </c>
    </row>
    <row r="25" spans="1:105" ht="12" customHeight="1" x14ac:dyDescent="0.25">
      <c r="A25" s="57" t="s">
        <v>1000</v>
      </c>
      <c r="B25" s="296">
        <v>3.2363905846091199</v>
      </c>
      <c r="C25" s="296">
        <v>3.4502025299951291</v>
      </c>
      <c r="D25" s="296">
        <v>3.5711892980044251</v>
      </c>
      <c r="E25" s="296">
        <v>3.2923766477859902</v>
      </c>
      <c r="F25" s="296">
        <v>2.913444722199817</v>
      </c>
      <c r="G25" s="296">
        <v>2.5151707641013998</v>
      </c>
      <c r="H25" s="296">
        <v>2.370967750093274</v>
      </c>
      <c r="I25" s="296">
        <v>2.2137285415880261</v>
      </c>
      <c r="J25" s="296">
        <v>4.6261020546114908</v>
      </c>
      <c r="K25" s="296">
        <v>5.9351140494900392</v>
      </c>
      <c r="L25" s="296">
        <v>5.0126862372952932</v>
      </c>
      <c r="M25" s="296">
        <v>4.3603498965157321</v>
      </c>
      <c r="N25" s="296">
        <v>5.559163277229576</v>
      </c>
      <c r="O25" s="296">
        <v>5.6934865850316756</v>
      </c>
      <c r="P25" s="296">
        <v>7.1103943963403884</v>
      </c>
      <c r="Q25" s="296">
        <v>6.2181512784917361</v>
      </c>
      <c r="R25" s="296">
        <v>6.4183678932472601</v>
      </c>
      <c r="S25" s="296">
        <v>6.0633542722530178</v>
      </c>
      <c r="T25" s="296">
        <v>5.9971305853815471</v>
      </c>
      <c r="U25" s="296">
        <v>2.328388700188059</v>
      </c>
      <c r="V25" s="296">
        <v>2.535117426855197</v>
      </c>
      <c r="W25" s="296">
        <v>2.7551479123769811</v>
      </c>
      <c r="DA25" s="70" t="s">
        <v>1001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0.1192789675161528</v>
      </c>
      <c r="P26" s="231">
        <v>6.5896936410213588E-2</v>
      </c>
      <c r="Q26" s="231">
        <v>0</v>
      </c>
      <c r="R26" s="231">
        <v>0</v>
      </c>
      <c r="S26" s="231">
        <v>0</v>
      </c>
      <c r="T26" s="231">
        <v>1.6293969676492839E-2</v>
      </c>
      <c r="U26" s="231">
        <v>4.4274596602872639E-4</v>
      </c>
      <c r="V26" s="231">
        <v>2.436244575877483E-3</v>
      </c>
      <c r="W26" s="231">
        <v>2.3484445024941281E-2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0.2456610326090774</v>
      </c>
      <c r="N28" s="231">
        <v>0.87140136952614244</v>
      </c>
      <c r="O28" s="231">
        <v>0.8107893278233923</v>
      </c>
      <c r="P28" s="231">
        <v>0.895697971621635</v>
      </c>
      <c r="Q28" s="231">
        <v>0.89209298221587985</v>
      </c>
      <c r="R28" s="231">
        <v>0.99694734856714817</v>
      </c>
      <c r="S28" s="231">
        <v>0.89304687483606393</v>
      </c>
      <c r="T28" s="231">
        <v>1.1588023032409001</v>
      </c>
      <c r="U28" s="231">
        <v>0.48972023315616442</v>
      </c>
      <c r="V28" s="231">
        <v>0.47514992839993658</v>
      </c>
      <c r="W28" s="231">
        <v>0.51545777856625929</v>
      </c>
      <c r="DA28" s="73" t="s">
        <v>1004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1.385946641084612E-2</v>
      </c>
      <c r="I29" s="231">
        <v>6.7352729169554478E-3</v>
      </c>
      <c r="J29" s="231">
        <v>0.19570933979771449</v>
      </c>
      <c r="K29" s="231">
        <v>0.52690055935450208</v>
      </c>
      <c r="L29" s="231">
        <v>0.37141944127198739</v>
      </c>
      <c r="M29" s="231">
        <v>0.43103981461776181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5.9520607111282813E-2</v>
      </c>
      <c r="T29" s="231">
        <v>0.1605472825217209</v>
      </c>
      <c r="U29" s="231">
        <v>3.1809864467359859E-2</v>
      </c>
      <c r="V29" s="231">
        <v>3.5649336509491779E-2</v>
      </c>
      <c r="W29" s="231">
        <v>3.1718658188260987E-2</v>
      </c>
      <c r="DA29" s="73" t="s">
        <v>1005</v>
      </c>
    </row>
    <row r="30" spans="1:105" ht="12" customHeight="1" x14ac:dyDescent="0.25">
      <c r="A30" s="46" t="s">
        <v>70</v>
      </c>
      <c r="B30" s="231">
        <v>1.0119155518385901</v>
      </c>
      <c r="C30" s="231">
        <v>0.83521371630915442</v>
      </c>
      <c r="D30" s="231">
        <v>1.2426321387001991</v>
      </c>
      <c r="E30" s="231">
        <v>0.91686778362070764</v>
      </c>
      <c r="F30" s="231">
        <v>0</v>
      </c>
      <c r="G30" s="231">
        <v>0</v>
      </c>
      <c r="H30" s="231">
        <v>0</v>
      </c>
      <c r="I30" s="231">
        <v>0</v>
      </c>
      <c r="J30" s="231">
        <v>0.39053740222815547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0.48343672597310727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0.33403772515600999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4.3491659818226731E-2</v>
      </c>
      <c r="T31" s="231">
        <v>5.4601257754687002E-3</v>
      </c>
      <c r="U31" s="231">
        <v>1.2278423777966529E-3</v>
      </c>
      <c r="V31" s="231">
        <v>1.2805903873054931E-3</v>
      </c>
      <c r="W31" s="231">
        <v>1.481497958673941E-3</v>
      </c>
      <c r="DA31" s="73" t="s">
        <v>1007</v>
      </c>
    </row>
    <row r="32" spans="1:105" ht="12" customHeight="1" x14ac:dyDescent="0.25">
      <c r="A32" s="46" t="s">
        <v>162</v>
      </c>
      <c r="B32" s="231">
        <v>1.4905973138898649</v>
      </c>
      <c r="C32" s="231">
        <v>1.4240764610736729</v>
      </c>
      <c r="D32" s="231">
        <v>1.803531090928687</v>
      </c>
      <c r="E32" s="231">
        <v>2.0204665099838701</v>
      </c>
      <c r="F32" s="231">
        <v>2.3428222248310071</v>
      </c>
      <c r="G32" s="231">
        <v>2.1953194289765472</v>
      </c>
      <c r="H32" s="231">
        <v>1.911140697360904</v>
      </c>
      <c r="I32" s="231">
        <v>1.5832582854056909</v>
      </c>
      <c r="J32" s="231">
        <v>2.0224616311081709</v>
      </c>
      <c r="K32" s="231">
        <v>2.7467885005521029</v>
      </c>
      <c r="L32" s="231">
        <v>2.211649663370677</v>
      </c>
      <c r="M32" s="231">
        <v>1.8027536637907171</v>
      </c>
      <c r="N32" s="231">
        <v>2.0267043387053669</v>
      </c>
      <c r="O32" s="231">
        <v>1.833419749493274</v>
      </c>
      <c r="P32" s="231">
        <v>1.737354173828016</v>
      </c>
      <c r="Q32" s="231">
        <v>1.835828927421308</v>
      </c>
      <c r="R32" s="231">
        <v>2.3654816436905111</v>
      </c>
      <c r="S32" s="231">
        <v>2.4153513685654562</v>
      </c>
      <c r="T32" s="231">
        <v>2.4569816217005851</v>
      </c>
      <c r="U32" s="231">
        <v>0.70337057293856209</v>
      </c>
      <c r="V32" s="231">
        <v>0.52373811721772878</v>
      </c>
      <c r="W32" s="231">
        <v>0.7486110912537014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0.63876716651373022</v>
      </c>
      <c r="C34" s="231">
        <v>0.54239656550042692</v>
      </c>
      <c r="D34" s="231">
        <v>0.35409041497139748</v>
      </c>
      <c r="E34" s="231">
        <v>0.22485163731335411</v>
      </c>
      <c r="F34" s="231">
        <v>0.49666982170981278</v>
      </c>
      <c r="G34" s="231">
        <v>0.25767223557658181</v>
      </c>
      <c r="H34" s="231">
        <v>0.41623998156942682</v>
      </c>
      <c r="I34" s="231">
        <v>0.59090993630370814</v>
      </c>
      <c r="J34" s="231">
        <v>1.6481055846793109</v>
      </c>
      <c r="K34" s="231">
        <v>1.503775581741899</v>
      </c>
      <c r="L34" s="231">
        <v>1.6402062842912779</v>
      </c>
      <c r="M34" s="231">
        <v>1.6642494199759941</v>
      </c>
      <c r="N34" s="231">
        <v>2.5285877139612021</v>
      </c>
      <c r="O34" s="231">
        <v>2.3899462921140922</v>
      </c>
      <c r="P34" s="231">
        <v>3.8512673843183172</v>
      </c>
      <c r="Q34" s="231">
        <v>2.9107292486803851</v>
      </c>
      <c r="R34" s="231">
        <v>2.461357969318593</v>
      </c>
      <c r="S34" s="231">
        <v>2.1764265680134578</v>
      </c>
      <c r="T34" s="231">
        <v>1.700177223742027</v>
      </c>
      <c r="U34" s="231">
        <v>0.87355953039339229</v>
      </c>
      <c r="V34" s="231">
        <v>1.1695149161705201</v>
      </c>
      <c r="W34" s="231">
        <v>0.82093251953862478</v>
      </c>
      <c r="DA34" s="73" t="s">
        <v>1010</v>
      </c>
    </row>
    <row r="35" spans="1:105" ht="12" customHeight="1" x14ac:dyDescent="0.25">
      <c r="A35" s="46" t="s">
        <v>79</v>
      </c>
      <c r="B35" s="231">
        <v>9.5110552366934067E-2</v>
      </c>
      <c r="C35" s="231">
        <v>0.16507906113876669</v>
      </c>
      <c r="D35" s="231">
        <v>0.17093565340414171</v>
      </c>
      <c r="E35" s="231">
        <v>0.130190716868058</v>
      </c>
      <c r="F35" s="231">
        <v>7.3952675658997866E-2</v>
      </c>
      <c r="G35" s="231">
        <v>6.2179099548271458E-2</v>
      </c>
      <c r="H35" s="231">
        <v>2.9727604752097781E-2</v>
      </c>
      <c r="I35" s="231">
        <v>3.2825046961670983E-2</v>
      </c>
      <c r="J35" s="231">
        <v>3.5250371642128353E-2</v>
      </c>
      <c r="K35" s="231">
        <v>1.1576494078415349</v>
      </c>
      <c r="L35" s="231">
        <v>0.78941084836134978</v>
      </c>
      <c r="M35" s="231">
        <v>0.21664596552218179</v>
      </c>
      <c r="N35" s="231">
        <v>0.13246985503686479</v>
      </c>
      <c r="O35" s="231">
        <v>0.54005224808476548</v>
      </c>
      <c r="P35" s="231">
        <v>0.56017793016220696</v>
      </c>
      <c r="Q35" s="231">
        <v>0.57950012017416253</v>
      </c>
      <c r="R35" s="231">
        <v>0.59458093167100723</v>
      </c>
      <c r="S35" s="231">
        <v>0.47551719390853092</v>
      </c>
      <c r="T35" s="231">
        <v>0.49886805872435308</v>
      </c>
      <c r="U35" s="231">
        <v>0.2282579108887548</v>
      </c>
      <c r="V35" s="231">
        <v>0.32734829359433698</v>
      </c>
      <c r="W35" s="231">
        <v>0.61346192184651904</v>
      </c>
      <c r="DA35" s="73" t="s">
        <v>1011</v>
      </c>
    </row>
    <row r="36" spans="1:105" ht="12" customHeight="1" x14ac:dyDescent="0.25">
      <c r="A36" s="57" t="s">
        <v>1012</v>
      </c>
      <c r="B36" s="263">
        <v>1.8114442199842351</v>
      </c>
      <c r="C36" s="263">
        <v>1.85900742833834</v>
      </c>
      <c r="D36" s="263">
        <v>2.0260456952284929</v>
      </c>
      <c r="E36" s="263">
        <v>1.8896883758379881</v>
      </c>
      <c r="F36" s="263">
        <v>1.629500469339169</v>
      </c>
      <c r="G36" s="263">
        <v>1.4355529925162001</v>
      </c>
      <c r="H36" s="263">
        <v>1.328854035953889</v>
      </c>
      <c r="I36" s="263">
        <v>1.204467281597799</v>
      </c>
      <c r="J36" s="263">
        <v>2.3564367207645258</v>
      </c>
      <c r="K36" s="263">
        <v>3.0034740147414638</v>
      </c>
      <c r="L36" s="263">
        <v>2.492070053351906</v>
      </c>
      <c r="M36" s="263">
        <v>2.224065383346316</v>
      </c>
      <c r="N36" s="263">
        <v>2.774674701714035</v>
      </c>
      <c r="O36" s="263">
        <v>2.789882067753636</v>
      </c>
      <c r="P36" s="263">
        <v>3.2578835047328711</v>
      </c>
      <c r="Q36" s="263">
        <v>2.9642897384273472</v>
      </c>
      <c r="R36" s="263">
        <v>3.2028976824059261</v>
      </c>
      <c r="S36" s="263">
        <v>3.0734458671097591</v>
      </c>
      <c r="T36" s="263">
        <v>3.139998485568396</v>
      </c>
      <c r="U36" s="263">
        <v>1.166128810448863</v>
      </c>
      <c r="V36" s="263">
        <v>1.191033766452064</v>
      </c>
      <c r="W36" s="263">
        <v>1.3466638318736379</v>
      </c>
      <c r="DA36" s="70" t="s">
        <v>1013</v>
      </c>
    </row>
    <row r="37" spans="1:105" ht="12" customHeight="1" x14ac:dyDescent="0.25">
      <c r="A37" s="60" t="s">
        <v>1014</v>
      </c>
      <c r="B37" s="264">
        <v>1.6799351216948759</v>
      </c>
      <c r="C37" s="264">
        <v>1.726838870151024</v>
      </c>
      <c r="D37" s="264">
        <v>1.9245234280089709</v>
      </c>
      <c r="E37" s="264">
        <v>1.7842705760691511</v>
      </c>
      <c r="F37" s="264">
        <v>1.5537423705538991</v>
      </c>
      <c r="G37" s="264">
        <v>1.361190305645432</v>
      </c>
      <c r="H37" s="264">
        <v>1.268081317178825</v>
      </c>
      <c r="I37" s="264">
        <v>1.1536185823667851</v>
      </c>
      <c r="J37" s="264">
        <v>2.333207576822987</v>
      </c>
      <c r="K37" s="264">
        <v>2.977088245046196</v>
      </c>
      <c r="L37" s="264">
        <v>2.4723209960820141</v>
      </c>
      <c r="M37" s="264">
        <v>2.183722526624464</v>
      </c>
      <c r="N37" s="264">
        <v>2.7224662408699261</v>
      </c>
      <c r="O37" s="264">
        <v>2.7429132789021069</v>
      </c>
      <c r="P37" s="264">
        <v>3.2208392334746252</v>
      </c>
      <c r="Q37" s="264">
        <v>2.924700121240623</v>
      </c>
      <c r="R37" s="264">
        <v>3.1632066112274662</v>
      </c>
      <c r="S37" s="264">
        <v>3.045785797212984</v>
      </c>
      <c r="T37" s="264">
        <v>3.1147651586039138</v>
      </c>
      <c r="U37" s="264">
        <v>1.1485734311613121</v>
      </c>
      <c r="V37" s="264">
        <v>1.1710504967453359</v>
      </c>
      <c r="W37" s="264">
        <v>1.32728055738608</v>
      </c>
      <c r="DA37" s="72" t="s">
        <v>1015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0.11839090981614191</v>
      </c>
      <c r="P38" s="232">
        <v>7.8639289485794961E-2</v>
      </c>
      <c r="Q38" s="232">
        <v>0</v>
      </c>
      <c r="R38" s="232">
        <v>0</v>
      </c>
      <c r="S38" s="232">
        <v>0</v>
      </c>
      <c r="T38" s="232">
        <v>1.3381730773080081E-2</v>
      </c>
      <c r="U38" s="232">
        <v>4.1500712900168093E-4</v>
      </c>
      <c r="V38" s="232">
        <v>2.7512420251662611E-3</v>
      </c>
      <c r="W38" s="232">
        <v>2.362700634876844E-2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0.2163603036226347</v>
      </c>
      <c r="N39" s="297">
        <v>0.81859015840744143</v>
      </c>
      <c r="O39" s="297">
        <v>0.80475282599365705</v>
      </c>
      <c r="P39" s="297">
        <v>1.068897219192664</v>
      </c>
      <c r="Q39" s="297">
        <v>0.95644396711916913</v>
      </c>
      <c r="R39" s="297">
        <v>0.93787867380833134</v>
      </c>
      <c r="S39" s="297">
        <v>0.80762916458244516</v>
      </c>
      <c r="T39" s="297">
        <v>0.95168830856278785</v>
      </c>
      <c r="U39" s="297">
        <v>0.45903837317624951</v>
      </c>
      <c r="V39" s="297">
        <v>0.53658506383654037</v>
      </c>
      <c r="W39" s="297">
        <v>0.5185868430688001</v>
      </c>
      <c r="DA39" s="122" t="s">
        <v>1017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9.1298332085468416E-3</v>
      </c>
      <c r="I40" s="297">
        <v>4.8867719957987671E-3</v>
      </c>
      <c r="J40" s="297">
        <v>0.17504084365032599</v>
      </c>
      <c r="K40" s="297">
        <v>0.47916263055456598</v>
      </c>
      <c r="L40" s="297">
        <v>0.35549497354110299</v>
      </c>
      <c r="M40" s="297">
        <v>0.37962840167878131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5.3827609223255607E-2</v>
      </c>
      <c r="T40" s="297">
        <v>0.13185249228460089</v>
      </c>
      <c r="U40" s="297">
        <v>2.9816918819030109E-2</v>
      </c>
      <c r="V40" s="297">
        <v>4.025866439902951E-2</v>
      </c>
      <c r="W40" s="297">
        <v>3.1911204952578258E-2</v>
      </c>
      <c r="DA40" s="122" t="s">
        <v>1018</v>
      </c>
    </row>
    <row r="41" spans="1:105" ht="12" customHeight="1" x14ac:dyDescent="0.25">
      <c r="A41" s="59" t="s">
        <v>70</v>
      </c>
      <c r="B41" s="297">
        <v>0.67929819622648024</v>
      </c>
      <c r="C41" s="297">
        <v>0.63837727647569431</v>
      </c>
      <c r="D41" s="297">
        <v>0.78507764786353229</v>
      </c>
      <c r="E41" s="297">
        <v>0.55694723342252161</v>
      </c>
      <c r="F41" s="297">
        <v>0</v>
      </c>
      <c r="G41" s="297">
        <v>0</v>
      </c>
      <c r="H41" s="297">
        <v>0</v>
      </c>
      <c r="I41" s="297">
        <v>0</v>
      </c>
      <c r="J41" s="297">
        <v>0.34929347998250893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1019</v>
      </c>
    </row>
    <row r="42" spans="1:105" ht="12" customHeight="1" x14ac:dyDescent="0.25">
      <c r="A42" s="59" t="s">
        <v>162</v>
      </c>
      <c r="B42" s="297">
        <v>1.000636925468396</v>
      </c>
      <c r="C42" s="297">
        <v>1.088461593675329</v>
      </c>
      <c r="D42" s="297">
        <v>1.139445780145439</v>
      </c>
      <c r="E42" s="297">
        <v>1.227323342646629</v>
      </c>
      <c r="F42" s="297">
        <v>1.5537423705538991</v>
      </c>
      <c r="G42" s="297">
        <v>1.361190305645432</v>
      </c>
      <c r="H42" s="297">
        <v>1.258951483970278</v>
      </c>
      <c r="I42" s="297">
        <v>1.148731810370986</v>
      </c>
      <c r="J42" s="297">
        <v>1.8088732531901519</v>
      </c>
      <c r="K42" s="297">
        <v>2.49792561449163</v>
      </c>
      <c r="L42" s="297">
        <v>2.116826022540911</v>
      </c>
      <c r="M42" s="297">
        <v>1.5877338213230481</v>
      </c>
      <c r="N42" s="297">
        <v>1.903876082462485</v>
      </c>
      <c r="O42" s="297">
        <v>1.819769543092308</v>
      </c>
      <c r="P42" s="297">
        <v>2.0733027247961662</v>
      </c>
      <c r="Q42" s="297">
        <v>1.9682561541214529</v>
      </c>
      <c r="R42" s="297">
        <v>2.2253279374191348</v>
      </c>
      <c r="S42" s="297">
        <v>2.1843290234072832</v>
      </c>
      <c r="T42" s="297">
        <v>2.0178426269834451</v>
      </c>
      <c r="U42" s="297">
        <v>0.65930313203703073</v>
      </c>
      <c r="V42" s="297">
        <v>0.59145552648459987</v>
      </c>
      <c r="W42" s="297">
        <v>0.75315550301593293</v>
      </c>
      <c r="DA42" s="122" t="s">
        <v>1020</v>
      </c>
    </row>
    <row r="43" spans="1:105" ht="12" customHeight="1" x14ac:dyDescent="0.25">
      <c r="A43" s="60" t="s">
        <v>1021</v>
      </c>
      <c r="B43" s="264">
        <v>0.13150909828935881</v>
      </c>
      <c r="C43" s="264">
        <v>0.13216855818731621</v>
      </c>
      <c r="D43" s="264">
        <v>0.10152226721952221</v>
      </c>
      <c r="E43" s="264">
        <v>0.1054177997688374</v>
      </c>
      <c r="F43" s="264">
        <v>7.5758098785269845E-2</v>
      </c>
      <c r="G43" s="264">
        <v>7.4362686870768538E-2</v>
      </c>
      <c r="H43" s="264">
        <v>6.0772718775064342E-2</v>
      </c>
      <c r="I43" s="264">
        <v>5.0848699231014073E-2</v>
      </c>
      <c r="J43" s="264">
        <v>2.322914394153943E-2</v>
      </c>
      <c r="K43" s="264">
        <v>2.6385769695268499E-2</v>
      </c>
      <c r="L43" s="264">
        <v>1.974905726989297E-2</v>
      </c>
      <c r="M43" s="264">
        <v>4.0342856721851041E-2</v>
      </c>
      <c r="N43" s="264">
        <v>5.2208460844108441E-2</v>
      </c>
      <c r="O43" s="264">
        <v>4.696878885152863E-2</v>
      </c>
      <c r="P43" s="264">
        <v>3.7044271258245311E-2</v>
      </c>
      <c r="Q43" s="264">
        <v>3.9589617186724477E-2</v>
      </c>
      <c r="R43" s="264">
        <v>3.9691071178460102E-2</v>
      </c>
      <c r="S43" s="264">
        <v>2.7660069896775118E-2</v>
      </c>
      <c r="T43" s="264">
        <v>2.523332696448214E-2</v>
      </c>
      <c r="U43" s="264">
        <v>1.7555379287550719E-2</v>
      </c>
      <c r="V43" s="264">
        <v>1.9983269706727601E-2</v>
      </c>
      <c r="W43" s="264">
        <v>1.9383274487557871E-2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0.30709484279855848</v>
      </c>
      <c r="C44" s="263">
        <f t="shared" si="1"/>
        <v>0.31504962377742396</v>
      </c>
      <c r="D44" s="263">
        <f t="shared" si="1"/>
        <v>0.33032583905485619</v>
      </c>
      <c r="E44" s="263">
        <f t="shared" si="1"/>
        <v>0.31292878082470815</v>
      </c>
      <c r="F44" s="263">
        <f t="shared" si="1"/>
        <v>0.27093796936736358</v>
      </c>
      <c r="G44" s="263">
        <f t="shared" si="1"/>
        <v>0.24016803083187299</v>
      </c>
      <c r="H44" s="263">
        <f t="shared" si="1"/>
        <v>0.22124493468268255</v>
      </c>
      <c r="I44" s="263">
        <f t="shared" si="1"/>
        <v>0.20040979159967837</v>
      </c>
      <c r="J44" s="263">
        <f t="shared" si="1"/>
        <v>0.37357488901240643</v>
      </c>
      <c r="K44" s="263">
        <f t="shared" si="1"/>
        <v>0.48162147937187511</v>
      </c>
      <c r="L44" s="263">
        <f t="shared" si="1"/>
        <v>0.40261303255303865</v>
      </c>
      <c r="M44" s="263">
        <f t="shared" si="1"/>
        <v>0.3528985924517109</v>
      </c>
      <c r="N44" s="263">
        <f t="shared" si="1"/>
        <v>0.43833434036995161</v>
      </c>
      <c r="O44" s="263">
        <f t="shared" si="1"/>
        <v>0.4390550206215611</v>
      </c>
      <c r="P44" s="263">
        <f t="shared" si="1"/>
        <v>0.51515796590790564</v>
      </c>
      <c r="Q44" s="263">
        <f t="shared" si="1"/>
        <v>0.46750945960230461</v>
      </c>
      <c r="R44" s="263">
        <f t="shared" si="1"/>
        <v>0.50376870931131179</v>
      </c>
      <c r="S44" s="263">
        <f t="shared" si="1"/>
        <v>0.48140947712743526</v>
      </c>
      <c r="T44" s="263">
        <f t="shared" si="1"/>
        <v>0.48390403220743111</v>
      </c>
      <c r="U44" s="263">
        <f t="shared" si="1"/>
        <v>0.17907134869841251</v>
      </c>
      <c r="V44" s="263">
        <f t="shared" si="1"/>
        <v>0.18316415292323679</v>
      </c>
      <c r="W44" s="263">
        <f t="shared" si="1"/>
        <v>0.20755599169005873</v>
      </c>
      <c r="DA44" s="70"/>
    </row>
    <row r="45" spans="1:105" ht="12" customHeight="1" x14ac:dyDescent="0.25">
      <c r="A45" s="60" t="s">
        <v>1024</v>
      </c>
      <c r="B45" s="264">
        <v>9.7769656873881727E-2</v>
      </c>
      <c r="C45" s="264">
        <v>0.1033652435849786</v>
      </c>
      <c r="D45" s="264">
        <v>0.1275175118094195</v>
      </c>
      <c r="E45" s="264">
        <v>0.12410373171403789</v>
      </c>
      <c r="F45" s="264">
        <v>0.13321777802205731</v>
      </c>
      <c r="G45" s="264">
        <v>0.11469263612570089</v>
      </c>
      <c r="H45" s="264">
        <v>0.1092774681545646</v>
      </c>
      <c r="I45" s="264">
        <v>0.10059290640008239</v>
      </c>
      <c r="J45" s="264">
        <v>0.22866963587705791</v>
      </c>
      <c r="K45" s="264">
        <v>0.30153649285365519</v>
      </c>
      <c r="L45" s="264">
        <v>0.25374456637417131</v>
      </c>
      <c r="M45" s="264">
        <v>0.19456000950200639</v>
      </c>
      <c r="N45" s="264">
        <v>0.23503793556921621</v>
      </c>
      <c r="O45" s="264">
        <v>0.2359555402457445</v>
      </c>
      <c r="P45" s="264">
        <v>0.28639932389044481</v>
      </c>
      <c r="Q45" s="264">
        <v>0.25992540208276999</v>
      </c>
      <c r="R45" s="264">
        <v>0.29147755495122979</v>
      </c>
      <c r="S45" s="264">
        <v>0.29288519051675438</v>
      </c>
      <c r="T45" s="264">
        <v>0.29698356351266703</v>
      </c>
      <c r="U45" s="264">
        <v>9.5491567854403769E-2</v>
      </c>
      <c r="V45" s="264">
        <v>8.9581386650532224E-2</v>
      </c>
      <c r="W45" s="264">
        <v>0.1103456638493182</v>
      </c>
      <c r="DA45" s="72" t="s">
        <v>1025</v>
      </c>
    </row>
    <row r="46" spans="1:105" ht="12" customHeight="1" x14ac:dyDescent="0.25">
      <c r="A46" s="60" t="s">
        <v>1026</v>
      </c>
      <c r="B46" s="264">
        <v>8.0831032967792746E-2</v>
      </c>
      <c r="C46" s="264">
        <v>8.6171130200986185E-2</v>
      </c>
      <c r="D46" s="264">
        <v>8.9192856157096989E-2</v>
      </c>
      <c r="E46" s="264">
        <v>8.2229322574710856E-2</v>
      </c>
      <c r="F46" s="264">
        <v>7.2765242708929007E-2</v>
      </c>
      <c r="G46" s="264">
        <v>6.281808256380865E-2</v>
      </c>
      <c r="H46" s="264">
        <v>5.9216515239154777E-2</v>
      </c>
      <c r="I46" s="264">
        <v>5.528936018347029E-2</v>
      </c>
      <c r="J46" s="264">
        <v>0.1155400122182216</v>
      </c>
      <c r="K46" s="264">
        <v>0.14823346776603019</v>
      </c>
      <c r="L46" s="264">
        <v>0.1251952123550481</v>
      </c>
      <c r="M46" s="264">
        <v>0.10890267321641681</v>
      </c>
      <c r="N46" s="264">
        <v>0.13884384421089829</v>
      </c>
      <c r="O46" s="264">
        <v>0.14219865922393421</v>
      </c>
      <c r="P46" s="264">
        <v>0.17758688540184769</v>
      </c>
      <c r="Q46" s="264">
        <v>0.15530251304670409</v>
      </c>
      <c r="R46" s="264">
        <v>0.16030305774763309</v>
      </c>
      <c r="S46" s="264">
        <v>0.15143635363624819</v>
      </c>
      <c r="T46" s="264">
        <v>0.14978237248755349</v>
      </c>
      <c r="U46" s="264">
        <v>5.8153074811725172E-2</v>
      </c>
      <c r="V46" s="264">
        <v>6.3316263890351013E-2</v>
      </c>
      <c r="W46" s="264">
        <v>6.8811673348563474E-2</v>
      </c>
      <c r="DA46" s="72" t="s">
        <v>1027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2.979072489430966E-3</v>
      </c>
      <c r="P47" s="231">
        <v>1.645820336019126E-3</v>
      </c>
      <c r="Q47" s="231">
        <v>0</v>
      </c>
      <c r="R47" s="231">
        <v>0</v>
      </c>
      <c r="S47" s="231">
        <v>0</v>
      </c>
      <c r="T47" s="231">
        <v>4.0695285864449451E-4</v>
      </c>
      <c r="U47" s="231">
        <v>1.105787847320274E-5</v>
      </c>
      <c r="V47" s="231">
        <v>6.0846847894949923E-5</v>
      </c>
      <c r="W47" s="231">
        <v>5.8653981972037281E-4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6.1355496212842364E-3</v>
      </c>
      <c r="N49" s="231">
        <v>2.176383566412286E-2</v>
      </c>
      <c r="O49" s="231">
        <v>2.0250009130199739E-2</v>
      </c>
      <c r="P49" s="231">
        <v>2.2370659653268558E-2</v>
      </c>
      <c r="Q49" s="231">
        <v>2.228062261667264E-2</v>
      </c>
      <c r="R49" s="231">
        <v>2.4899430984136741E-2</v>
      </c>
      <c r="S49" s="231">
        <v>2.230444672683923E-2</v>
      </c>
      <c r="T49" s="231">
        <v>2.8941867406814321E-2</v>
      </c>
      <c r="U49" s="231">
        <v>1.223109240877425E-2</v>
      </c>
      <c r="V49" s="231">
        <v>1.186718924155389E-2</v>
      </c>
      <c r="W49" s="231">
        <v>1.2873904926968721E-2</v>
      </c>
      <c r="DA49" s="73" t="s">
        <v>1030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3.4614950114447398E-4</v>
      </c>
      <c r="I50" s="231">
        <v>1.68217973994403E-4</v>
      </c>
      <c r="J50" s="231">
        <v>4.887972475425004E-3</v>
      </c>
      <c r="K50" s="231">
        <v>1.3159696078239601E-2</v>
      </c>
      <c r="L50" s="231">
        <v>9.2764505140720422E-3</v>
      </c>
      <c r="M50" s="231">
        <v>1.0765509463378819E-2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1.4865672204568631E-3</v>
      </c>
      <c r="T50" s="231">
        <v>4.0097764306065977E-3</v>
      </c>
      <c r="U50" s="231">
        <v>7.9447277336975946E-4</v>
      </c>
      <c r="V50" s="231">
        <v>8.9036617161790898E-4</v>
      </c>
      <c r="W50" s="231">
        <v>7.921948351666976E-4</v>
      </c>
      <c r="DA50" s="73" t="s">
        <v>1031</v>
      </c>
    </row>
    <row r="51" spans="1:105" ht="12" customHeight="1" x14ac:dyDescent="0.25">
      <c r="A51" s="64" t="s">
        <v>70</v>
      </c>
      <c r="B51" s="231">
        <v>2.527327193456352E-2</v>
      </c>
      <c r="C51" s="231">
        <v>2.0860024670443709E-2</v>
      </c>
      <c r="D51" s="231">
        <v>3.103557396557121E-2</v>
      </c>
      <c r="E51" s="231">
        <v>2.2899389955401021E-2</v>
      </c>
      <c r="F51" s="231">
        <v>0</v>
      </c>
      <c r="G51" s="231">
        <v>0</v>
      </c>
      <c r="H51" s="231">
        <v>0</v>
      </c>
      <c r="I51" s="231">
        <v>0</v>
      </c>
      <c r="J51" s="231">
        <v>9.7539344554955169E-3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1.2074157588025981E-2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8.3428169958765924E-3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1.086233474200921E-3</v>
      </c>
      <c r="T52" s="231">
        <v>1.3637031595137639E-4</v>
      </c>
      <c r="U52" s="231">
        <v>3.0666189733375801E-5</v>
      </c>
      <c r="V52" s="231">
        <v>3.1983606770698412E-5</v>
      </c>
      <c r="W52" s="231">
        <v>3.7001408578054589E-5</v>
      </c>
      <c r="DA52" s="73" t="s">
        <v>1033</v>
      </c>
    </row>
    <row r="53" spans="1:105" ht="12" customHeight="1" x14ac:dyDescent="0.25">
      <c r="A53" s="64" t="s">
        <v>162</v>
      </c>
      <c r="B53" s="231">
        <v>3.7228671098512328E-2</v>
      </c>
      <c r="C53" s="231">
        <v>3.5567268030353101E-2</v>
      </c>
      <c r="D53" s="231">
        <v>4.5044402787033463E-2</v>
      </c>
      <c r="E53" s="231">
        <v>5.0462510877237687E-2</v>
      </c>
      <c r="F53" s="231">
        <v>5.851356180356225E-2</v>
      </c>
      <c r="G53" s="231">
        <v>5.4829580206516057E-2</v>
      </c>
      <c r="H53" s="231">
        <v>4.7732025129818258E-2</v>
      </c>
      <c r="I53" s="231">
        <v>3.9542941223707433E-2</v>
      </c>
      <c r="J53" s="231">
        <v>5.0512340370049862E-2</v>
      </c>
      <c r="K53" s="231">
        <v>6.8602891412285039E-2</v>
      </c>
      <c r="L53" s="231">
        <v>5.5237438800890049E-2</v>
      </c>
      <c r="M53" s="231">
        <v>4.5024986021047902E-2</v>
      </c>
      <c r="N53" s="231">
        <v>5.061830484766653E-2</v>
      </c>
      <c r="O53" s="231">
        <v>4.5790892149994301E-2</v>
      </c>
      <c r="P53" s="231">
        <v>4.3391589744840878E-2</v>
      </c>
      <c r="Q53" s="231">
        <v>4.5851062990143271E-2</v>
      </c>
      <c r="R53" s="231">
        <v>5.9079496039551503E-2</v>
      </c>
      <c r="S53" s="231">
        <v>6.0325025981033613E-2</v>
      </c>
      <c r="T53" s="231">
        <v>6.1364769570582331E-2</v>
      </c>
      <c r="U53" s="231">
        <v>1.75671534332556E-2</v>
      </c>
      <c r="V53" s="231">
        <v>1.3080711957524419E-2</v>
      </c>
      <c r="W53" s="231">
        <v>1.86970658254129E-2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1.595363987917758E-2</v>
      </c>
      <c r="C55" s="231">
        <v>1.354671926067222E-2</v>
      </c>
      <c r="D55" s="231">
        <v>8.8436464196391968E-3</v>
      </c>
      <c r="E55" s="231">
        <v>5.6158209688813012E-3</v>
      </c>
      <c r="F55" s="231">
        <v>1.240466306003123E-2</v>
      </c>
      <c r="G55" s="231">
        <v>6.4355374990349191E-3</v>
      </c>
      <c r="H55" s="231">
        <v>1.039587367258867E-2</v>
      </c>
      <c r="I55" s="231">
        <v>1.475837334637721E-2</v>
      </c>
      <c r="J55" s="231">
        <v>4.1162546165825757E-2</v>
      </c>
      <c r="K55" s="231">
        <v>3.755780720719832E-2</v>
      </c>
      <c r="L55" s="231">
        <v>4.096525582234127E-2</v>
      </c>
      <c r="M55" s="231">
        <v>4.1565749317292872E-2</v>
      </c>
      <c r="N55" s="231">
        <v>6.3153179916273589E-2</v>
      </c>
      <c r="O55" s="231">
        <v>5.9690517098837777E-2</v>
      </c>
      <c r="P55" s="231">
        <v>9.6187994857615991E-2</v>
      </c>
      <c r="Q55" s="231">
        <v>7.2697421930245421E-2</v>
      </c>
      <c r="R55" s="231">
        <v>6.1474071797659631E-2</v>
      </c>
      <c r="S55" s="231">
        <v>5.4357718288913892E-2</v>
      </c>
      <c r="T55" s="231">
        <v>4.2463070396053598E-2</v>
      </c>
      <c r="U55" s="231">
        <v>2.1817737184242229E-2</v>
      </c>
      <c r="V55" s="231">
        <v>2.9209422124407171E-2</v>
      </c>
      <c r="W55" s="231">
        <v>2.0503342169738179E-2</v>
      </c>
      <c r="DA55" s="73" t="s">
        <v>1036</v>
      </c>
    </row>
    <row r="56" spans="1:105" ht="12" customHeight="1" x14ac:dyDescent="0.25">
      <c r="A56" s="64" t="s">
        <v>79</v>
      </c>
      <c r="B56" s="231">
        <v>2.3754500555393078E-3</v>
      </c>
      <c r="C56" s="231">
        <v>4.1229606514911771E-3</v>
      </c>
      <c r="D56" s="231">
        <v>4.2692329848531326E-3</v>
      </c>
      <c r="E56" s="231">
        <v>3.2516007731908398E-3</v>
      </c>
      <c r="F56" s="231">
        <v>1.8470178453355321E-3</v>
      </c>
      <c r="G56" s="231">
        <v>1.5529648582576811E-3</v>
      </c>
      <c r="H56" s="231">
        <v>7.424669356033693E-4</v>
      </c>
      <c r="I56" s="231">
        <v>8.1982763939125356E-4</v>
      </c>
      <c r="J56" s="231">
        <v>8.8040175554890713E-4</v>
      </c>
      <c r="K56" s="231">
        <v>2.8913073068307191E-2</v>
      </c>
      <c r="L56" s="231">
        <v>1.9716067217744711E-2</v>
      </c>
      <c r="M56" s="231">
        <v>5.4108787934129326E-3</v>
      </c>
      <c r="N56" s="231">
        <v>3.308523782835309E-3</v>
      </c>
      <c r="O56" s="231">
        <v>1.348816835547138E-2</v>
      </c>
      <c r="P56" s="231">
        <v>1.399082081010317E-2</v>
      </c>
      <c r="Q56" s="231">
        <v>1.447340550964276E-2</v>
      </c>
      <c r="R56" s="231">
        <v>1.485005892628523E-2</v>
      </c>
      <c r="S56" s="231">
        <v>1.1876361944803701E-2</v>
      </c>
      <c r="T56" s="231">
        <v>1.2459565508900761E-2</v>
      </c>
      <c r="U56" s="231">
        <v>5.7008949438767482E-3</v>
      </c>
      <c r="V56" s="231">
        <v>8.1757439405819726E-3</v>
      </c>
      <c r="W56" s="231">
        <v>1.5321624362978551E-2</v>
      </c>
      <c r="DA56" s="73" t="s">
        <v>1037</v>
      </c>
    </row>
    <row r="57" spans="1:105" ht="12" customHeight="1" x14ac:dyDescent="0.25">
      <c r="A57" s="60" t="s">
        <v>1038</v>
      </c>
      <c r="B57" s="264">
        <v>0.12849415295688399</v>
      </c>
      <c r="C57" s="264">
        <v>0.12551324999145921</v>
      </c>
      <c r="D57" s="264">
        <v>0.11361547108833971</v>
      </c>
      <c r="E57" s="264">
        <v>0.1065957265359594</v>
      </c>
      <c r="F57" s="264">
        <v>6.4954948636377283E-2</v>
      </c>
      <c r="G57" s="264">
        <v>6.2657312142363461E-2</v>
      </c>
      <c r="H57" s="264">
        <v>5.2750951288963177E-2</v>
      </c>
      <c r="I57" s="264">
        <v>4.4527525016125682E-2</v>
      </c>
      <c r="J57" s="264">
        <v>2.9365240917126879E-2</v>
      </c>
      <c r="K57" s="264">
        <v>3.1851518752189723E-2</v>
      </c>
      <c r="L57" s="264">
        <v>2.367325382381923E-2</v>
      </c>
      <c r="M57" s="264">
        <v>4.9435909733287722E-2</v>
      </c>
      <c r="N57" s="264">
        <v>6.4452560589837102E-2</v>
      </c>
      <c r="O57" s="264">
        <v>6.0900821151882369E-2</v>
      </c>
      <c r="P57" s="264">
        <v>5.117175661561317E-2</v>
      </c>
      <c r="Q57" s="264">
        <v>5.2281544472830482E-2</v>
      </c>
      <c r="R57" s="264">
        <v>5.1988096612448957E-2</v>
      </c>
      <c r="S57" s="264">
        <v>3.7087932974432691E-2</v>
      </c>
      <c r="T57" s="264">
        <v>3.7138096207210612E-2</v>
      </c>
      <c r="U57" s="264">
        <v>2.54267060322836E-2</v>
      </c>
      <c r="V57" s="264">
        <v>3.026650238235357E-2</v>
      </c>
      <c r="W57" s="264">
        <v>2.8398654492177041E-2</v>
      </c>
      <c r="DA57" s="72" t="s">
        <v>1039</v>
      </c>
    </row>
    <row r="58" spans="1:105" ht="12" customHeight="1" x14ac:dyDescent="0.25">
      <c r="A58" s="132" t="s">
        <v>1040</v>
      </c>
      <c r="B58" s="318">
        <v>0.43803639019046492</v>
      </c>
      <c r="C58" s="318">
        <v>0.45213033189389729</v>
      </c>
      <c r="D58" s="318">
        <v>0.47125805119663139</v>
      </c>
      <c r="E58" s="318">
        <v>0.4444501627462123</v>
      </c>
      <c r="F58" s="318">
        <v>0.38050495143936769</v>
      </c>
      <c r="G58" s="318">
        <v>0.33814873901382259</v>
      </c>
      <c r="H58" s="318">
        <v>0.31082794775112371</v>
      </c>
      <c r="I58" s="318">
        <v>0.28146794553221532</v>
      </c>
      <c r="J58" s="318">
        <v>0.49797378332117392</v>
      </c>
      <c r="K58" s="318">
        <v>0.63276479332521496</v>
      </c>
      <c r="L58" s="318">
        <v>0.52665615013614298</v>
      </c>
      <c r="M58" s="318">
        <v>0.48993447130457279</v>
      </c>
      <c r="N58" s="318">
        <v>0.61531639450981279</v>
      </c>
      <c r="O58" s="318">
        <v>0.61815585259034878</v>
      </c>
      <c r="P58" s="318">
        <v>0.72286056888255135</v>
      </c>
      <c r="Q58" s="318">
        <v>0.65300993593294387</v>
      </c>
      <c r="R58" s="318">
        <v>0.69117652382531647</v>
      </c>
      <c r="S58" s="318">
        <v>0.64443435324627618</v>
      </c>
      <c r="T58" s="318">
        <v>0.64575171978428825</v>
      </c>
      <c r="U58" s="318">
        <v>0.25324720246887489</v>
      </c>
      <c r="V58" s="318">
        <v>0.26712486897976878</v>
      </c>
      <c r="W58" s="318">
        <v>0.29475723192173731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2.9648399645460648</v>
      </c>
      <c r="C61" s="225">
        <v>4.4938420051822234</v>
      </c>
      <c r="D61" s="225">
        <v>4.2103176789381864</v>
      </c>
      <c r="E61" s="225">
        <v>4.2324055270326184</v>
      </c>
      <c r="F61" s="225">
        <v>4.4711514849139178</v>
      </c>
      <c r="G61" s="225">
        <v>5.2460755657736344</v>
      </c>
      <c r="H61" s="225">
        <v>6.2837474480403044</v>
      </c>
      <c r="I61" s="225">
        <v>4.7057173992404984</v>
      </c>
      <c r="J61" s="225">
        <v>9.600747013448883</v>
      </c>
      <c r="K61" s="225">
        <v>5.6940699979166283</v>
      </c>
      <c r="L61" s="225">
        <v>9.2653006143406635</v>
      </c>
      <c r="M61" s="225">
        <v>5.2008519897619951</v>
      </c>
      <c r="N61" s="225">
        <v>3.2167732848966519</v>
      </c>
      <c r="O61" s="225">
        <v>3.948204243660578</v>
      </c>
      <c r="P61" s="225">
        <v>1.313066638900789</v>
      </c>
      <c r="Q61" s="225">
        <v>2.4222986539730349</v>
      </c>
      <c r="R61" s="225">
        <v>1.4963510559001261</v>
      </c>
      <c r="S61" s="225">
        <v>5.5304805597573683</v>
      </c>
      <c r="T61" s="225">
        <v>5.5065303857630283</v>
      </c>
      <c r="U61" s="225">
        <v>8.793360691751694</v>
      </c>
      <c r="V61" s="225">
        <v>8.4262538223254086</v>
      </c>
      <c r="W61" s="225">
        <v>9.6989054543730351</v>
      </c>
      <c r="DA61" s="89" t="s">
        <v>1042</v>
      </c>
    </row>
    <row r="62" spans="1:105" ht="12" customHeight="1" x14ac:dyDescent="0.25">
      <c r="A62" s="55" t="s">
        <v>92</v>
      </c>
      <c r="B62" s="261">
        <v>3.1861443920512968E-2</v>
      </c>
      <c r="C62" s="261">
        <v>4.6817396769559122E-2</v>
      </c>
      <c r="D62" s="261">
        <v>4.2908691870575277E-2</v>
      </c>
      <c r="E62" s="261">
        <v>4.4538028026469167E-2</v>
      </c>
      <c r="F62" s="261">
        <v>4.4955855501954578E-2</v>
      </c>
      <c r="G62" s="261">
        <v>5.4895556874476573E-2</v>
      </c>
      <c r="H62" s="261">
        <v>6.354346644197037E-2</v>
      </c>
      <c r="I62" s="261">
        <v>4.5787305670784408E-2</v>
      </c>
      <c r="J62" s="261">
        <v>6.2722159086544715E-2</v>
      </c>
      <c r="K62" s="261">
        <v>3.593022707284823E-2</v>
      </c>
      <c r="L62" s="261">
        <v>5.647022792844434E-2</v>
      </c>
      <c r="M62" s="261">
        <v>3.9476142801790813E-2</v>
      </c>
      <c r="N62" s="261">
        <v>2.40325829682006E-2</v>
      </c>
      <c r="O62" s="261">
        <v>2.836322204859244E-2</v>
      </c>
      <c r="P62" s="261">
        <v>8.0755455201095092E-3</v>
      </c>
      <c r="Q62" s="261">
        <v>1.600049978554479E-2</v>
      </c>
      <c r="R62" s="261">
        <v>1.0162459999264699E-2</v>
      </c>
      <c r="S62" s="261">
        <v>3.4789859657510268E-2</v>
      </c>
      <c r="T62" s="261">
        <v>3.4814364997664E-2</v>
      </c>
      <c r="U62" s="261">
        <v>6.2103942576680012E-2</v>
      </c>
      <c r="V62" s="261">
        <v>5.8072497431728667E-2</v>
      </c>
      <c r="W62" s="261">
        <v>6.6739215463548537E-2</v>
      </c>
      <c r="DA62" s="67" t="s">
        <v>1043</v>
      </c>
    </row>
    <row r="63" spans="1:105" ht="12" customHeight="1" x14ac:dyDescent="0.25">
      <c r="A63" s="202" t="s">
        <v>93</v>
      </c>
      <c r="B63" s="226">
        <v>0.25285467312938947</v>
      </c>
      <c r="C63" s="226">
        <v>0.37154617306324561</v>
      </c>
      <c r="D63" s="226">
        <v>0.34052641444660958</v>
      </c>
      <c r="E63" s="226">
        <v>0.35345694145424461</v>
      </c>
      <c r="F63" s="226">
        <v>0.35677284986071578</v>
      </c>
      <c r="G63" s="226">
        <v>0.43565502318038413</v>
      </c>
      <c r="H63" s="226">
        <v>0.50428544534192787</v>
      </c>
      <c r="I63" s="226">
        <v>0.36337129722510192</v>
      </c>
      <c r="J63" s="226">
        <v>0.4977674920623148</v>
      </c>
      <c r="K63" s="226">
        <v>0.28514482409005359</v>
      </c>
      <c r="L63" s="226">
        <v>0.44815172407161352</v>
      </c>
      <c r="M63" s="226">
        <v>0.31328546218614728</v>
      </c>
      <c r="N63" s="226">
        <v>0.190724278725076</v>
      </c>
      <c r="O63" s="226">
        <v>0.22509253685693201</v>
      </c>
      <c r="P63" s="226">
        <v>6.4088100587122429E-2</v>
      </c>
      <c r="Q63" s="226">
        <v>0.12698109832291801</v>
      </c>
      <c r="R63" s="226">
        <v>8.0650001541524574E-2</v>
      </c>
      <c r="S63" s="226">
        <v>0.27609478760168699</v>
      </c>
      <c r="T63" s="226">
        <v>0.27628926371488383</v>
      </c>
      <c r="U63" s="226">
        <v>0.49286128210161739</v>
      </c>
      <c r="V63" s="226">
        <v>0.46086744820919118</v>
      </c>
      <c r="W63" s="226">
        <v>0.52964713567431332</v>
      </c>
      <c r="DA63" s="174" t="s">
        <v>1044</v>
      </c>
    </row>
    <row r="64" spans="1:105" ht="12" customHeight="1" x14ac:dyDescent="0.25">
      <c r="A64" s="202" t="s">
        <v>94</v>
      </c>
      <c r="B64" s="226">
        <v>0.28304098330682032</v>
      </c>
      <c r="C64" s="226">
        <v>0.41590211826495982</v>
      </c>
      <c r="D64" s="226">
        <v>0.38117915715796807</v>
      </c>
      <c r="E64" s="226">
        <v>0.39565335703579119</v>
      </c>
      <c r="F64" s="226">
        <v>0.39936512539786029</v>
      </c>
      <c r="G64" s="226">
        <v>0.48766441457236931</v>
      </c>
      <c r="H64" s="226">
        <v>0.56448807748100527</v>
      </c>
      <c r="I64" s="226">
        <v>0.40675130896014089</v>
      </c>
      <c r="J64" s="226">
        <v>0.55719199755265214</v>
      </c>
      <c r="K64" s="226">
        <v>0.3191859988049332</v>
      </c>
      <c r="L64" s="226">
        <v>0.50165299728104173</v>
      </c>
      <c r="M64" s="226">
        <v>0.35068612407065819</v>
      </c>
      <c r="N64" s="226">
        <v>0.2134933348184781</v>
      </c>
      <c r="O64" s="226">
        <v>0.2519645461897837</v>
      </c>
      <c r="P64" s="226">
        <v>7.1739069655885931E-2</v>
      </c>
      <c r="Q64" s="226">
        <v>0.14214036262761609</v>
      </c>
      <c r="R64" s="226">
        <v>9.027816436016052E-2</v>
      </c>
      <c r="S64" s="226">
        <v>0.30905555037411042</v>
      </c>
      <c r="T64" s="226">
        <v>0.30927324344510498</v>
      </c>
      <c r="U64" s="226">
        <v>0.55170007417073819</v>
      </c>
      <c r="V64" s="226">
        <v>0.51588675068102963</v>
      </c>
      <c r="W64" s="226">
        <v>0.59287749849173821</v>
      </c>
      <c r="DA64" s="174" t="s">
        <v>1045</v>
      </c>
    </row>
    <row r="65" spans="1:105" ht="12" customHeight="1" x14ac:dyDescent="0.25">
      <c r="A65" s="202" t="s">
        <v>95</v>
      </c>
      <c r="B65" s="226">
        <v>0.45567194759034252</v>
      </c>
      <c r="C65" s="226">
        <v>0.66956709244931611</v>
      </c>
      <c r="D65" s="226">
        <v>0.61366607370329584</v>
      </c>
      <c r="E65" s="226">
        <v>0.63696830637321966</v>
      </c>
      <c r="F65" s="226">
        <v>0.64294393823680307</v>
      </c>
      <c r="G65" s="226">
        <v>0.78509829552779475</v>
      </c>
      <c r="H65" s="226">
        <v>0.90877786902848012</v>
      </c>
      <c r="I65" s="226">
        <v>0.65483506654536949</v>
      </c>
      <c r="J65" s="226">
        <v>0.89703179991903426</v>
      </c>
      <c r="K65" s="226">
        <v>0.51386235314674977</v>
      </c>
      <c r="L65" s="226">
        <v>0.80761872579347005</v>
      </c>
      <c r="M65" s="226">
        <v>0.56457487986805843</v>
      </c>
      <c r="N65" s="226">
        <v>0.34370613943506878</v>
      </c>
      <c r="O65" s="226">
        <v>0.40564152280928328</v>
      </c>
      <c r="P65" s="226">
        <v>0.1154938101419077</v>
      </c>
      <c r="Q65" s="226">
        <v>0.22883391342487119</v>
      </c>
      <c r="R65" s="226">
        <v>0.14534017829595389</v>
      </c>
      <c r="S65" s="226">
        <v>0.49755319143982979</v>
      </c>
      <c r="T65" s="226">
        <v>0.49790365879787141</v>
      </c>
      <c r="U65" s="226">
        <v>0.88819026964233561</v>
      </c>
      <c r="V65" s="226">
        <v>0.83053386005253371</v>
      </c>
      <c r="W65" s="226">
        <v>0.9544824260568866</v>
      </c>
      <c r="DA65" s="174" t="s">
        <v>1046</v>
      </c>
    </row>
    <row r="66" spans="1:105" ht="12" customHeight="1" x14ac:dyDescent="0.25">
      <c r="A66" s="56" t="s">
        <v>96</v>
      </c>
      <c r="B66" s="262">
        <v>8.76663577753483E-2</v>
      </c>
      <c r="C66" s="262">
        <v>0.13051016817970409</v>
      </c>
      <c r="D66" s="262">
        <v>0.12386827644747429</v>
      </c>
      <c r="E66" s="262">
        <v>0.12600114029165721</v>
      </c>
      <c r="F66" s="262">
        <v>0.13397608462628091</v>
      </c>
      <c r="G66" s="262">
        <v>0.15784519864835331</v>
      </c>
      <c r="H66" s="262">
        <v>0.1884376951938744</v>
      </c>
      <c r="I66" s="262">
        <v>0.1399236278703368</v>
      </c>
      <c r="J66" s="262">
        <v>0.29694042201478171</v>
      </c>
      <c r="K66" s="262">
        <v>0.18112546116565639</v>
      </c>
      <c r="L66" s="262">
        <v>0.29441572551394207</v>
      </c>
      <c r="M66" s="262">
        <v>0.15552178005892001</v>
      </c>
      <c r="N66" s="262">
        <v>9.1733113955701093E-2</v>
      </c>
      <c r="O66" s="262">
        <v>0.11130617987874369</v>
      </c>
      <c r="P66" s="262">
        <v>3.6240619868150532E-2</v>
      </c>
      <c r="Q66" s="262">
        <v>6.8246114560184756E-2</v>
      </c>
      <c r="R66" s="262">
        <v>4.3770483531144017E-2</v>
      </c>
      <c r="S66" s="262">
        <v>0.1682779231603776</v>
      </c>
      <c r="T66" s="262">
        <v>0.1702406906047722</v>
      </c>
      <c r="U66" s="262">
        <v>0.24891001590494841</v>
      </c>
      <c r="V66" s="262">
        <v>0.22510881804916169</v>
      </c>
      <c r="W66" s="262">
        <v>0.27089293878896009</v>
      </c>
      <c r="DA66" s="68" t="s">
        <v>1047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9.171537088151487E-4</v>
      </c>
      <c r="I67" s="228">
        <v>4.1139075438107429E-4</v>
      </c>
      <c r="J67" s="228">
        <v>2.3453015134671261E-2</v>
      </c>
      <c r="K67" s="228">
        <v>2.677877199612199E-2</v>
      </c>
      <c r="L67" s="228">
        <v>3.9202508437497542E-2</v>
      </c>
      <c r="M67" s="228">
        <v>2.490328755854479E-2</v>
      </c>
      <c r="N67" s="228">
        <v>0</v>
      </c>
      <c r="O67" s="228">
        <v>0</v>
      </c>
      <c r="P67" s="228">
        <v>0</v>
      </c>
      <c r="Q67" s="228">
        <v>0</v>
      </c>
      <c r="R67" s="228">
        <v>0</v>
      </c>
      <c r="S67" s="228">
        <v>3.5832122714249308E-3</v>
      </c>
      <c r="T67" s="228">
        <v>9.3034182400400806E-3</v>
      </c>
      <c r="U67" s="228">
        <v>8.5414467741066914E-3</v>
      </c>
      <c r="V67" s="228">
        <v>1.0843988162660601E-2</v>
      </c>
      <c r="W67" s="228">
        <v>8.7883436815201256E-3</v>
      </c>
      <c r="DA67" s="69" t="s">
        <v>1048</v>
      </c>
    </row>
    <row r="68" spans="1:105" ht="12" customHeight="1" x14ac:dyDescent="0.25">
      <c r="A68" s="37" t="s">
        <v>162</v>
      </c>
      <c r="B68" s="228">
        <v>3.7881045693916003E-2</v>
      </c>
      <c r="C68" s="228">
        <v>5.8940510807348322E-2</v>
      </c>
      <c r="D68" s="228">
        <v>6.5504827315143802E-2</v>
      </c>
      <c r="E68" s="228">
        <v>6.7781744391759338E-2</v>
      </c>
      <c r="F68" s="228">
        <v>9.0062828538311435E-2</v>
      </c>
      <c r="G68" s="228">
        <v>0.1020788678517168</v>
      </c>
      <c r="H68" s="228">
        <v>0.12647022090839019</v>
      </c>
      <c r="I68" s="228">
        <v>9.6705482976561952E-2</v>
      </c>
      <c r="J68" s="228">
        <v>0.24236361582282451</v>
      </c>
      <c r="K68" s="228">
        <v>0.1396005786518171</v>
      </c>
      <c r="L68" s="228">
        <v>0.23343477738308879</v>
      </c>
      <c r="M68" s="228">
        <v>0.1041539351217753</v>
      </c>
      <c r="N68" s="228">
        <v>7.1991472196944642E-2</v>
      </c>
      <c r="O68" s="228">
        <v>8.8471440134645973E-2</v>
      </c>
      <c r="P68" s="228">
        <v>3.0746973384240081E-2</v>
      </c>
      <c r="Q68" s="228">
        <v>5.6817758103545953E-2</v>
      </c>
      <c r="R68" s="228">
        <v>3.7145238426630763E-2</v>
      </c>
      <c r="S68" s="228">
        <v>0.1454070629263817</v>
      </c>
      <c r="T68" s="228">
        <v>0.1423775430872205</v>
      </c>
      <c r="U68" s="228">
        <v>0.1888660141067961</v>
      </c>
      <c r="V68" s="228">
        <v>0.1593132018580776</v>
      </c>
      <c r="W68" s="228">
        <v>0.207418974494017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8.7481051487396633E-4</v>
      </c>
      <c r="T70" s="228">
        <v>7.5527292855293493E-4</v>
      </c>
      <c r="U70" s="228">
        <v>1.2128726145513779E-3</v>
      </c>
      <c r="V70" s="228">
        <v>1.1251180371401959E-3</v>
      </c>
      <c r="W70" s="228">
        <v>1.304095809504126E-3</v>
      </c>
      <c r="DA70" s="69" t="s">
        <v>1051</v>
      </c>
    </row>
    <row r="71" spans="1:105" ht="12" customHeight="1" x14ac:dyDescent="0.25">
      <c r="A71" s="37" t="s">
        <v>38</v>
      </c>
      <c r="B71" s="228">
        <v>4.9785312081432297E-2</v>
      </c>
      <c r="C71" s="228">
        <v>7.1569657372355738E-2</v>
      </c>
      <c r="D71" s="228">
        <v>5.8363449132330457E-2</v>
      </c>
      <c r="E71" s="228">
        <v>5.8219395899897823E-2</v>
      </c>
      <c r="F71" s="228">
        <v>4.3913256087969477E-2</v>
      </c>
      <c r="G71" s="228">
        <v>5.5766330796636447E-2</v>
      </c>
      <c r="H71" s="228">
        <v>6.1050320576669002E-2</v>
      </c>
      <c r="I71" s="228">
        <v>4.2806754139393791E-2</v>
      </c>
      <c r="J71" s="228">
        <v>3.1123791057286011E-2</v>
      </c>
      <c r="K71" s="228">
        <v>1.474611051771735E-2</v>
      </c>
      <c r="L71" s="228">
        <v>2.1778439693355758E-2</v>
      </c>
      <c r="M71" s="228">
        <v>2.646455737859988E-2</v>
      </c>
      <c r="N71" s="228">
        <v>1.9741641758756451E-2</v>
      </c>
      <c r="O71" s="228">
        <v>2.2834739744097679E-2</v>
      </c>
      <c r="P71" s="228">
        <v>5.4936464839104417E-3</v>
      </c>
      <c r="Q71" s="228">
        <v>1.14283564566388E-2</v>
      </c>
      <c r="R71" s="228">
        <v>6.6252451045132636E-3</v>
      </c>
      <c r="S71" s="228">
        <v>1.8412837447696982E-2</v>
      </c>
      <c r="T71" s="228">
        <v>1.780445634895865E-2</v>
      </c>
      <c r="U71" s="228">
        <v>5.0289682409494212E-2</v>
      </c>
      <c r="V71" s="228">
        <v>5.3826509991283272E-2</v>
      </c>
      <c r="W71" s="228">
        <v>5.3381524803918882E-2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1.0924404697995205</v>
      </c>
      <c r="C72" s="263">
        <f t="shared" si="2"/>
        <v>1.7138344279253575</v>
      </c>
      <c r="D72" s="263">
        <f t="shared" si="2"/>
        <v>1.5980584197831731</v>
      </c>
      <c r="E72" s="263">
        <f t="shared" si="2"/>
        <v>1.5665449163609872</v>
      </c>
      <c r="F72" s="263">
        <f t="shared" si="2"/>
        <v>1.7157520417914569</v>
      </c>
      <c r="G72" s="263">
        <f t="shared" si="2"/>
        <v>1.950150089226883</v>
      </c>
      <c r="H72" s="263">
        <f t="shared" si="2"/>
        <v>2.4012518202542164</v>
      </c>
      <c r="I72" s="263">
        <f t="shared" si="2"/>
        <v>1.858763328590014</v>
      </c>
      <c r="J72" s="263">
        <f t="shared" si="2"/>
        <v>4.5784333054936788</v>
      </c>
      <c r="K72" s="263">
        <f t="shared" si="2"/>
        <v>2.7450895003907188</v>
      </c>
      <c r="L72" s="263">
        <f t="shared" si="2"/>
        <v>4.5383831960216154</v>
      </c>
      <c r="M72" s="263">
        <f t="shared" si="2"/>
        <v>2.3592643215656928</v>
      </c>
      <c r="N72" s="263">
        <f t="shared" si="2"/>
        <v>1.4826296776860737</v>
      </c>
      <c r="O72" s="263">
        <f t="shared" si="2"/>
        <v>1.8587196230326817</v>
      </c>
      <c r="P72" s="263">
        <f t="shared" si="2"/>
        <v>0.66455277653364297</v>
      </c>
      <c r="Q72" s="263">
        <f t="shared" si="2"/>
        <v>1.1833883256662781</v>
      </c>
      <c r="R72" s="263">
        <f t="shared" si="2"/>
        <v>0.71214277811799864</v>
      </c>
      <c r="S72" s="263">
        <f t="shared" si="2"/>
        <v>2.6759740470196127</v>
      </c>
      <c r="T72" s="263">
        <f t="shared" si="2"/>
        <v>2.6302203693048907</v>
      </c>
      <c r="U72" s="263">
        <f t="shared" si="2"/>
        <v>4.1373334369774986</v>
      </c>
      <c r="V72" s="263">
        <f t="shared" si="2"/>
        <v>4.09605535410528</v>
      </c>
      <c r="W72" s="263">
        <f t="shared" si="2"/>
        <v>4.6443840579797531</v>
      </c>
      <c r="DA72" s="70"/>
    </row>
    <row r="73" spans="1:105" ht="12" customHeight="1" x14ac:dyDescent="0.25">
      <c r="A73" s="60" t="s">
        <v>1054</v>
      </c>
      <c r="B73" s="264">
        <v>1.0910894702295439</v>
      </c>
      <c r="C73" s="264">
        <v>1.7118492610553031</v>
      </c>
      <c r="D73" s="264">
        <v>1.5962389911216841</v>
      </c>
      <c r="E73" s="264">
        <v>1.56465640004448</v>
      </c>
      <c r="F73" s="264">
        <v>1.713845808615001</v>
      </c>
      <c r="G73" s="264">
        <v>1.9478223895182301</v>
      </c>
      <c r="H73" s="264">
        <v>2.3985574290002578</v>
      </c>
      <c r="I73" s="264">
        <v>1.8568218399862351</v>
      </c>
      <c r="J73" s="264">
        <v>4.5757737395880866</v>
      </c>
      <c r="K73" s="264">
        <v>2.7435659749206969</v>
      </c>
      <c r="L73" s="264">
        <v>4.535988726585825</v>
      </c>
      <c r="M73" s="264">
        <v>2.357590440994473</v>
      </c>
      <c r="N73" s="264">
        <v>1.4816106400888931</v>
      </c>
      <c r="O73" s="264">
        <v>1.8575169562330729</v>
      </c>
      <c r="P73" s="264">
        <v>0.66421035455954125</v>
      </c>
      <c r="Q73" s="264">
        <v>1.1827098671386731</v>
      </c>
      <c r="R73" s="264">
        <v>0.71171186610022685</v>
      </c>
      <c r="S73" s="264">
        <v>2.6744988757890149</v>
      </c>
      <c r="T73" s="264">
        <v>2.6287441589906879</v>
      </c>
      <c r="U73" s="264">
        <v>4.134700084894515</v>
      </c>
      <c r="V73" s="264">
        <v>4.0935929447037021</v>
      </c>
      <c r="W73" s="264">
        <v>4.6415541595100924</v>
      </c>
      <c r="DA73" s="72" t="s">
        <v>1055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3.8915118420709341E-2</v>
      </c>
      <c r="P74" s="231">
        <v>6.1556961622189288E-3</v>
      </c>
      <c r="Q74" s="231">
        <v>0</v>
      </c>
      <c r="R74" s="231">
        <v>0</v>
      </c>
      <c r="S74" s="231">
        <v>0</v>
      </c>
      <c r="T74" s="231">
        <v>7.1421952555543429E-3</v>
      </c>
      <c r="U74" s="231">
        <v>7.862182904331325E-4</v>
      </c>
      <c r="V74" s="231">
        <v>3.9339375374639694E-3</v>
      </c>
      <c r="W74" s="231">
        <v>3.9563873503713168E-2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0.13282606119907819</v>
      </c>
      <c r="N76" s="231">
        <v>0.23224314100761179</v>
      </c>
      <c r="O76" s="231">
        <v>0.26452243311229079</v>
      </c>
      <c r="P76" s="231">
        <v>8.3670726846779495E-2</v>
      </c>
      <c r="Q76" s="231">
        <v>0.1696785950064254</v>
      </c>
      <c r="R76" s="231">
        <v>0.1105482374419363</v>
      </c>
      <c r="S76" s="231">
        <v>0.39391609916410941</v>
      </c>
      <c r="T76" s="231">
        <v>0.50794204706744261</v>
      </c>
      <c r="U76" s="231">
        <v>0.86963413344250118</v>
      </c>
      <c r="V76" s="231">
        <v>0.76725061094597968</v>
      </c>
      <c r="W76" s="231">
        <v>0.86838357585379944</v>
      </c>
      <c r="DA76" s="73" t="s">
        <v>1058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1.4020741581325481E-2</v>
      </c>
      <c r="I77" s="231">
        <v>5.6493836599763496E-3</v>
      </c>
      <c r="J77" s="231">
        <v>0.19358017766724589</v>
      </c>
      <c r="K77" s="231">
        <v>0.24356506627465799</v>
      </c>
      <c r="L77" s="231">
        <v>0.3360981155991099</v>
      </c>
      <c r="M77" s="231">
        <v>0.23305821109514679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2.6254081430451302E-2</v>
      </c>
      <c r="T77" s="231">
        <v>7.0373276880038249E-2</v>
      </c>
      <c r="U77" s="231">
        <v>5.6487239137972517E-2</v>
      </c>
      <c r="V77" s="231">
        <v>5.7564935995747551E-2</v>
      </c>
      <c r="W77" s="231">
        <v>5.3435922327954237E-2</v>
      </c>
      <c r="DA77" s="73" t="s">
        <v>1059</v>
      </c>
    </row>
    <row r="78" spans="1:105" ht="12" customHeight="1" x14ac:dyDescent="0.25">
      <c r="A78" s="64" t="s">
        <v>70</v>
      </c>
      <c r="B78" s="231">
        <v>0.34114868848747221</v>
      </c>
      <c r="C78" s="231">
        <v>0.41439885648947622</v>
      </c>
      <c r="D78" s="231">
        <v>0.55542781574826738</v>
      </c>
      <c r="E78" s="231">
        <v>0.435728714878793</v>
      </c>
      <c r="F78" s="231">
        <v>0</v>
      </c>
      <c r="G78" s="231">
        <v>0</v>
      </c>
      <c r="H78" s="231">
        <v>0</v>
      </c>
      <c r="I78" s="231">
        <v>0</v>
      </c>
      <c r="J78" s="231">
        <v>0.38628866556481972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1060</v>
      </c>
    </row>
    <row r="79" spans="1:105" ht="12" customHeight="1" x14ac:dyDescent="0.25">
      <c r="A79" s="64" t="s">
        <v>34</v>
      </c>
      <c r="B79" s="231">
        <v>0</v>
      </c>
      <c r="C79" s="231">
        <v>0.239861513905164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0.33040366009153638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1.9183836217906518E-2</v>
      </c>
      <c r="T79" s="231">
        <v>2.3933568788055111E-3</v>
      </c>
      <c r="U79" s="231">
        <v>2.1803747730363351E-3</v>
      </c>
      <c r="V79" s="231">
        <v>2.067839429841361E-3</v>
      </c>
      <c r="W79" s="231">
        <v>2.495856204851135E-3</v>
      </c>
      <c r="DA79" s="73" t="s">
        <v>1061</v>
      </c>
    </row>
    <row r="80" spans="1:105" ht="12" customHeight="1" x14ac:dyDescent="0.25">
      <c r="A80" s="64" t="s">
        <v>162</v>
      </c>
      <c r="B80" s="231">
        <v>0.50252742708868758</v>
      </c>
      <c r="C80" s="231">
        <v>0.70656844529606799</v>
      </c>
      <c r="D80" s="231">
        <v>0.80613667011415568</v>
      </c>
      <c r="E80" s="231">
        <v>0.96019872393630445</v>
      </c>
      <c r="F80" s="231">
        <v>1.3781747838774709</v>
      </c>
      <c r="G80" s="231">
        <v>1.7001200860541259</v>
      </c>
      <c r="H80" s="231">
        <v>1.9333796157030789</v>
      </c>
      <c r="I80" s="231">
        <v>1.3279986716761361</v>
      </c>
      <c r="J80" s="231">
        <v>2.0004588553605651</v>
      </c>
      <c r="K80" s="231">
        <v>1.269730523723585</v>
      </c>
      <c r="L80" s="231">
        <v>2.0013257294196269</v>
      </c>
      <c r="M80" s="231">
        <v>0.97472792461379576</v>
      </c>
      <c r="N80" s="231">
        <v>0.54015083975670564</v>
      </c>
      <c r="O80" s="231">
        <v>0.59815865405387647</v>
      </c>
      <c r="P80" s="231">
        <v>0.16229319605502271</v>
      </c>
      <c r="Q80" s="231">
        <v>0.34917982686430288</v>
      </c>
      <c r="R80" s="231">
        <v>0.26230053852600949</v>
      </c>
      <c r="S80" s="231">
        <v>1.0653928881288051</v>
      </c>
      <c r="T80" s="231">
        <v>1.0769777304060419</v>
      </c>
      <c r="U80" s="231">
        <v>1.249029583164738</v>
      </c>
      <c r="V80" s="231">
        <v>0.84570862035944516</v>
      </c>
      <c r="W80" s="231">
        <v>1.261173278158493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0.21534858389030589</v>
      </c>
      <c r="C82" s="231">
        <v>0.26911497275267232</v>
      </c>
      <c r="D82" s="231">
        <v>0.15827022305304339</v>
      </c>
      <c r="E82" s="231">
        <v>0.1068576262741395</v>
      </c>
      <c r="F82" s="231">
        <v>0.29216805993154599</v>
      </c>
      <c r="G82" s="231">
        <v>0.1995489756706823</v>
      </c>
      <c r="H82" s="231">
        <v>0.42108354278585319</v>
      </c>
      <c r="I82" s="231">
        <v>0.49564093093659523</v>
      </c>
      <c r="J82" s="231">
        <v>1.6301755052996549</v>
      </c>
      <c r="K82" s="231">
        <v>0.69513533953709672</v>
      </c>
      <c r="L82" s="231">
        <v>1.484225595343637</v>
      </c>
      <c r="M82" s="231">
        <v>0.89984029196860704</v>
      </c>
      <c r="N82" s="231">
        <v>0.67391121191712611</v>
      </c>
      <c r="O82" s="231">
        <v>0.77972709618030778</v>
      </c>
      <c r="P82" s="231">
        <v>0.3597622765001976</v>
      </c>
      <c r="Q82" s="231">
        <v>0.55362889206170074</v>
      </c>
      <c r="R82" s="231">
        <v>0.27293195133414522</v>
      </c>
      <c r="S82" s="231">
        <v>0.96000499855774202</v>
      </c>
      <c r="T82" s="231">
        <v>0.74524489379223857</v>
      </c>
      <c r="U82" s="231">
        <v>1.551247291393506</v>
      </c>
      <c r="V82" s="231">
        <v>1.8884797835579079</v>
      </c>
      <c r="W82" s="231">
        <v>1.3830120457867581</v>
      </c>
      <c r="DA82" s="73" t="s">
        <v>1064</v>
      </c>
    </row>
    <row r="83" spans="1:105" ht="12" customHeight="1" x14ac:dyDescent="0.25">
      <c r="A83" s="64" t="s">
        <v>79</v>
      </c>
      <c r="B83" s="231">
        <v>3.2064770763078627E-2</v>
      </c>
      <c r="C83" s="231">
        <v>8.190547261192227E-2</v>
      </c>
      <c r="D83" s="231">
        <v>7.6404282206217256E-2</v>
      </c>
      <c r="E83" s="231">
        <v>6.18713349552426E-2</v>
      </c>
      <c r="F83" s="231">
        <v>4.3502964805983861E-2</v>
      </c>
      <c r="G83" s="231">
        <v>4.8153327793421838E-2</v>
      </c>
      <c r="H83" s="231">
        <v>3.007352893000018E-2</v>
      </c>
      <c r="I83" s="231">
        <v>2.7532853713527861E-2</v>
      </c>
      <c r="J83" s="231">
        <v>3.4866875604264533E-2</v>
      </c>
      <c r="K83" s="231">
        <v>0.53513504538535805</v>
      </c>
      <c r="L83" s="231">
        <v>0.71433928622345066</v>
      </c>
      <c r="M83" s="231">
        <v>0.1171379521178459</v>
      </c>
      <c r="N83" s="231">
        <v>3.5305447407449252E-2</v>
      </c>
      <c r="O83" s="231">
        <v>0.17619365446588831</v>
      </c>
      <c r="P83" s="231">
        <v>5.2328458995322583E-2</v>
      </c>
      <c r="Q83" s="231">
        <v>0.1102225532062439</v>
      </c>
      <c r="R83" s="231">
        <v>6.5931138798135891E-2</v>
      </c>
      <c r="S83" s="231">
        <v>0.209746972290001</v>
      </c>
      <c r="T83" s="231">
        <v>0.21867065871056629</v>
      </c>
      <c r="U83" s="231">
        <v>0.4053352446923284</v>
      </c>
      <c r="V83" s="231">
        <v>0.52858721687731702</v>
      </c>
      <c r="W83" s="231">
        <v>1.033489607674523</v>
      </c>
      <c r="DA83" s="73" t="s">
        <v>1065</v>
      </c>
    </row>
    <row r="84" spans="1:105" ht="12" customHeight="1" x14ac:dyDescent="0.25">
      <c r="A84" s="60" t="s">
        <v>1066</v>
      </c>
      <c r="B84" s="264">
        <v>1.350999569976597E-3</v>
      </c>
      <c r="C84" s="264">
        <v>1.9851668700543871E-3</v>
      </c>
      <c r="D84" s="264">
        <v>1.819428661488993E-3</v>
      </c>
      <c r="E84" s="264">
        <v>1.888516316507125E-3</v>
      </c>
      <c r="F84" s="264">
        <v>1.9062331764558909E-3</v>
      </c>
      <c r="G84" s="264">
        <v>2.3276997086530559E-3</v>
      </c>
      <c r="H84" s="264">
        <v>2.6943912539586549E-3</v>
      </c>
      <c r="I84" s="264">
        <v>1.94148860377891E-3</v>
      </c>
      <c r="J84" s="264">
        <v>2.6595659055919322E-3</v>
      </c>
      <c r="K84" s="264">
        <v>1.5235254700220111E-3</v>
      </c>
      <c r="L84" s="264">
        <v>2.3944694357901052E-3</v>
      </c>
      <c r="M84" s="264">
        <v>1.673880571219746E-3</v>
      </c>
      <c r="N84" s="264">
        <v>1.0190375971806599E-3</v>
      </c>
      <c r="O84" s="264">
        <v>1.2026667996088169E-3</v>
      </c>
      <c r="P84" s="264">
        <v>3.4242197410175421E-4</v>
      </c>
      <c r="Q84" s="264">
        <v>6.7845852760503643E-4</v>
      </c>
      <c r="R84" s="264">
        <v>4.3091201777178988E-4</v>
      </c>
      <c r="S84" s="264">
        <v>1.475171230597695E-3</v>
      </c>
      <c r="T84" s="264">
        <v>1.476210314202707E-3</v>
      </c>
      <c r="U84" s="264">
        <v>2.6333520829835391E-3</v>
      </c>
      <c r="V84" s="264">
        <v>2.46240940157835E-3</v>
      </c>
      <c r="W84" s="264">
        <v>2.829898469660377E-3</v>
      </c>
      <c r="DA84" s="72" t="s">
        <v>1067</v>
      </c>
    </row>
    <row r="85" spans="1:105" ht="12" customHeight="1" x14ac:dyDescent="0.25">
      <c r="A85" s="57" t="s">
        <v>1012</v>
      </c>
      <c r="B85" s="263">
        <v>0.55690937451433298</v>
      </c>
      <c r="C85" s="263">
        <v>0.84112818001464551</v>
      </c>
      <c r="D85" s="263">
        <v>0.82583713456483532</v>
      </c>
      <c r="E85" s="263">
        <v>0.81895452613950714</v>
      </c>
      <c r="F85" s="263">
        <v>0.87413715816516924</v>
      </c>
      <c r="G85" s="263">
        <v>1.0138208856768089</v>
      </c>
      <c r="H85" s="263">
        <v>1.225919299082018</v>
      </c>
      <c r="I85" s="263">
        <v>0.92129986198472691</v>
      </c>
      <c r="J85" s="263">
        <v>2.1255202245939548</v>
      </c>
      <c r="K85" s="263">
        <v>1.2661068136143701</v>
      </c>
      <c r="L85" s="263">
        <v>2.0564673524487138</v>
      </c>
      <c r="M85" s="263">
        <v>1.0966163066220289</v>
      </c>
      <c r="N85" s="263">
        <v>0.67436785481760075</v>
      </c>
      <c r="O85" s="263">
        <v>0.83004274558237434</v>
      </c>
      <c r="P85" s="263">
        <v>0.27752852622819107</v>
      </c>
      <c r="Q85" s="263">
        <v>0.51415932264580744</v>
      </c>
      <c r="R85" s="263">
        <v>0.32387900237497391</v>
      </c>
      <c r="S85" s="263">
        <v>1.2362752404558279</v>
      </c>
      <c r="T85" s="263">
        <v>1.255146390327188</v>
      </c>
      <c r="U85" s="263">
        <v>1.8884051793007699</v>
      </c>
      <c r="V85" s="263">
        <v>1.7538432538280531</v>
      </c>
      <c r="W85" s="263">
        <v>2.0688920316471768</v>
      </c>
      <c r="DA85" s="70" t="s">
        <v>1068</v>
      </c>
    </row>
    <row r="86" spans="1:105" ht="12" customHeight="1" x14ac:dyDescent="0.25">
      <c r="A86" s="60" t="s">
        <v>1014</v>
      </c>
      <c r="B86" s="264">
        <v>0.51647829258352518</v>
      </c>
      <c r="C86" s="264">
        <v>0.781327074807322</v>
      </c>
      <c r="D86" s="264">
        <v>0.78445561071641079</v>
      </c>
      <c r="E86" s="264">
        <v>0.77326848321294617</v>
      </c>
      <c r="F86" s="264">
        <v>0.83349711514204072</v>
      </c>
      <c r="G86" s="264">
        <v>0.96130422801411441</v>
      </c>
      <c r="H86" s="264">
        <v>1.1698541129981641</v>
      </c>
      <c r="I86" s="264">
        <v>0.88240557211950876</v>
      </c>
      <c r="J86" s="264">
        <v>2.104567395768691</v>
      </c>
      <c r="K86" s="264">
        <v>1.2549839596693479</v>
      </c>
      <c r="L86" s="264">
        <v>2.040170342072722</v>
      </c>
      <c r="M86" s="264">
        <v>1.0767245197761171</v>
      </c>
      <c r="N86" s="264">
        <v>0.66167890511080418</v>
      </c>
      <c r="O86" s="264">
        <v>0.81606864147753932</v>
      </c>
      <c r="P86" s="264">
        <v>0.27437284494230019</v>
      </c>
      <c r="Q86" s="264">
        <v>0.50729245990541549</v>
      </c>
      <c r="R86" s="264">
        <v>0.31986541661259088</v>
      </c>
      <c r="S86" s="264">
        <v>1.225149142570519</v>
      </c>
      <c r="T86" s="264">
        <v>1.245059914361998</v>
      </c>
      <c r="U86" s="264">
        <v>1.8599763566234191</v>
      </c>
      <c r="V86" s="264">
        <v>1.724417116843731</v>
      </c>
      <c r="W86" s="264">
        <v>2.039113328762773</v>
      </c>
      <c r="DA86" s="72" t="s">
        <v>1069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3.5223537572292643E-2</v>
      </c>
      <c r="P87" s="232">
        <v>6.6990259421244296E-3</v>
      </c>
      <c r="Q87" s="232">
        <v>0</v>
      </c>
      <c r="R87" s="232">
        <v>0</v>
      </c>
      <c r="S87" s="232">
        <v>0</v>
      </c>
      <c r="T87" s="232">
        <v>5.3490570627206272E-3</v>
      </c>
      <c r="U87" s="232">
        <v>6.7205406883983655E-4</v>
      </c>
      <c r="V87" s="232">
        <v>4.0513102158806691E-3</v>
      </c>
      <c r="W87" s="232">
        <v>3.6298387177024168E-2</v>
      </c>
      <c r="DA87" s="71" t="s">
        <v>1070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0.1066804235320133</v>
      </c>
      <c r="N88" s="297">
        <v>0.1989533723571319</v>
      </c>
      <c r="O88" s="297">
        <v>0.23942920488420311</v>
      </c>
      <c r="P88" s="297">
        <v>9.1055886283532256E-2</v>
      </c>
      <c r="Q88" s="297">
        <v>0.16589626037823091</v>
      </c>
      <c r="R88" s="297">
        <v>9.4838873839276222E-2</v>
      </c>
      <c r="S88" s="297">
        <v>0.32486400698582568</v>
      </c>
      <c r="T88" s="297">
        <v>0.38041679023069408</v>
      </c>
      <c r="U88" s="297">
        <v>0.74335736638747785</v>
      </c>
      <c r="V88" s="297">
        <v>0.79014224518418619</v>
      </c>
      <c r="W88" s="297">
        <v>0.79670973701681758</v>
      </c>
      <c r="DA88" s="122" t="s">
        <v>1071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8.4226246261300073E-3</v>
      </c>
      <c r="I89" s="297">
        <v>3.7379034151162772E-3</v>
      </c>
      <c r="J89" s="297">
        <v>0.15788790338831879</v>
      </c>
      <c r="K89" s="297">
        <v>0.20198978529426129</v>
      </c>
      <c r="L89" s="297">
        <v>0.29335604192329823</v>
      </c>
      <c r="M89" s="297">
        <v>0.18718275948858881</v>
      </c>
      <c r="N89" s="297">
        <v>0</v>
      </c>
      <c r="O89" s="297">
        <v>0</v>
      </c>
      <c r="P89" s="297">
        <v>0</v>
      </c>
      <c r="Q89" s="297">
        <v>0</v>
      </c>
      <c r="R89" s="297">
        <v>0</v>
      </c>
      <c r="S89" s="297">
        <v>2.1651834264522669E-2</v>
      </c>
      <c r="T89" s="297">
        <v>5.2705178205429207E-2</v>
      </c>
      <c r="U89" s="297">
        <v>4.828490937203906E-2</v>
      </c>
      <c r="V89" s="297">
        <v>5.9282439300353207E-2</v>
      </c>
      <c r="W89" s="297">
        <v>4.9025477690889732E-2</v>
      </c>
      <c r="DA89" s="122" t="s">
        <v>1072</v>
      </c>
    </row>
    <row r="90" spans="1:105" ht="12" customHeight="1" x14ac:dyDescent="0.25">
      <c r="A90" s="59" t="s">
        <v>70</v>
      </c>
      <c r="B90" s="297">
        <v>0.20884304876497731</v>
      </c>
      <c r="C90" s="297">
        <v>0.28884075907359991</v>
      </c>
      <c r="D90" s="297">
        <v>0.32000575142477278</v>
      </c>
      <c r="E90" s="297">
        <v>0.24137019810474589</v>
      </c>
      <c r="F90" s="297">
        <v>0</v>
      </c>
      <c r="G90" s="297">
        <v>0</v>
      </c>
      <c r="H90" s="297">
        <v>0</v>
      </c>
      <c r="I90" s="297">
        <v>0</v>
      </c>
      <c r="J90" s="297">
        <v>0.31506483899162419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0</v>
      </c>
      <c r="U90" s="297">
        <v>0</v>
      </c>
      <c r="V90" s="297">
        <v>0</v>
      </c>
      <c r="W90" s="297">
        <v>0</v>
      </c>
      <c r="DA90" s="122" t="s">
        <v>1073</v>
      </c>
    </row>
    <row r="91" spans="1:105" ht="12" customHeight="1" x14ac:dyDescent="0.25">
      <c r="A91" s="59" t="s">
        <v>162</v>
      </c>
      <c r="B91" s="297">
        <v>0.30763524381854801</v>
      </c>
      <c r="C91" s="297">
        <v>0.49248631573372198</v>
      </c>
      <c r="D91" s="297">
        <v>0.46444985929163801</v>
      </c>
      <c r="E91" s="297">
        <v>0.53189828510820036</v>
      </c>
      <c r="F91" s="297">
        <v>0.83349711514204072</v>
      </c>
      <c r="G91" s="297">
        <v>0.96130422801411441</v>
      </c>
      <c r="H91" s="297">
        <v>1.161431488372034</v>
      </c>
      <c r="I91" s="297">
        <v>0.8786676687043925</v>
      </c>
      <c r="J91" s="297">
        <v>1.6316146533887479</v>
      </c>
      <c r="K91" s="297">
        <v>1.052994174375087</v>
      </c>
      <c r="L91" s="297">
        <v>1.7468143001494241</v>
      </c>
      <c r="M91" s="297">
        <v>0.7828613367555145</v>
      </c>
      <c r="N91" s="297">
        <v>0.46272553275367218</v>
      </c>
      <c r="O91" s="297">
        <v>0.54141589902104348</v>
      </c>
      <c r="P91" s="297">
        <v>0.1766179327166435</v>
      </c>
      <c r="Q91" s="297">
        <v>0.34139619952718459</v>
      </c>
      <c r="R91" s="297">
        <v>0.22502654277331469</v>
      </c>
      <c r="S91" s="297">
        <v>0.8786333013201707</v>
      </c>
      <c r="T91" s="297">
        <v>0.80658888886315461</v>
      </c>
      <c r="U91" s="297">
        <v>1.0676620267950629</v>
      </c>
      <c r="V91" s="297">
        <v>0.87094112214331132</v>
      </c>
      <c r="W91" s="297">
        <v>1.1570797268780411</v>
      </c>
      <c r="DA91" s="122" t="s">
        <v>1074</v>
      </c>
    </row>
    <row r="92" spans="1:105" ht="12" customHeight="1" x14ac:dyDescent="0.25">
      <c r="A92" s="60" t="s">
        <v>1021</v>
      </c>
      <c r="B92" s="264">
        <v>4.0431081930807779E-2</v>
      </c>
      <c r="C92" s="264">
        <v>5.9801105207323568E-2</v>
      </c>
      <c r="D92" s="264">
        <v>4.1381523848424508E-2</v>
      </c>
      <c r="E92" s="264">
        <v>4.5686042926560991E-2</v>
      </c>
      <c r="F92" s="264">
        <v>4.0640043023128521E-2</v>
      </c>
      <c r="G92" s="264">
        <v>5.251665766269438E-2</v>
      </c>
      <c r="H92" s="264">
        <v>5.6065186083854197E-2</v>
      </c>
      <c r="I92" s="264">
        <v>3.889428986521816E-2</v>
      </c>
      <c r="J92" s="264">
        <v>2.095282882526428E-2</v>
      </c>
      <c r="K92" s="264">
        <v>1.1122853945022279E-2</v>
      </c>
      <c r="L92" s="264">
        <v>1.629701037599194E-2</v>
      </c>
      <c r="M92" s="264">
        <v>1.9891786845912689E-2</v>
      </c>
      <c r="N92" s="264">
        <v>1.268894970679655E-2</v>
      </c>
      <c r="O92" s="264">
        <v>1.3974104104834999E-2</v>
      </c>
      <c r="P92" s="264">
        <v>3.1556812858908952E-3</v>
      </c>
      <c r="Q92" s="264">
        <v>6.8668627403919939E-3</v>
      </c>
      <c r="R92" s="264">
        <v>4.0135857623829381E-3</v>
      </c>
      <c r="S92" s="264">
        <v>1.1126097885308699E-2</v>
      </c>
      <c r="T92" s="264">
        <v>1.008647596518899E-2</v>
      </c>
      <c r="U92" s="264">
        <v>2.8428822677350359E-2</v>
      </c>
      <c r="V92" s="264">
        <v>2.9426136984321411E-2</v>
      </c>
      <c r="W92" s="264">
        <v>2.9778702884404339E-2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0.11796825830685582</v>
      </c>
      <c r="C93" s="263">
        <f t="shared" si="3"/>
        <v>0.17754089547224711</v>
      </c>
      <c r="D93" s="263">
        <f t="shared" si="3"/>
        <v>0.16788060083973164</v>
      </c>
      <c r="E93" s="263">
        <f t="shared" si="3"/>
        <v>0.1694757098189949</v>
      </c>
      <c r="F93" s="263">
        <f t="shared" si="3"/>
        <v>0.18130244274952598</v>
      </c>
      <c r="G93" s="263">
        <f t="shared" si="3"/>
        <v>0.21203795924088784</v>
      </c>
      <c r="H93" s="263">
        <f t="shared" si="3"/>
        <v>0.25467755624911675</v>
      </c>
      <c r="I93" s="263">
        <f t="shared" si="3"/>
        <v>0.19078424547877687</v>
      </c>
      <c r="J93" s="263">
        <f t="shared" si="3"/>
        <v>0.4150012489791019</v>
      </c>
      <c r="K93" s="263">
        <f t="shared" si="3"/>
        <v>0.25016149674422622</v>
      </c>
      <c r="L93" s="263">
        <f t="shared" si="3"/>
        <v>0.408961114066141</v>
      </c>
      <c r="M93" s="263">
        <f t="shared" si="3"/>
        <v>0.21434509847678732</v>
      </c>
      <c r="N93" s="263">
        <f t="shared" si="3"/>
        <v>0.13089619420388218</v>
      </c>
      <c r="O93" s="263">
        <f t="shared" si="3"/>
        <v>0.16013658926962421</v>
      </c>
      <c r="P93" s="263">
        <f t="shared" si="3"/>
        <v>5.3442692832465416E-2</v>
      </c>
      <c r="Q93" s="263">
        <f t="shared" si="3"/>
        <v>9.9146511473003976E-2</v>
      </c>
      <c r="R93" s="263">
        <f t="shared" si="3"/>
        <v>6.2561584655069308E-2</v>
      </c>
      <c r="S93" s="263">
        <f t="shared" si="3"/>
        <v>0.23808996572243368</v>
      </c>
      <c r="T93" s="263">
        <f t="shared" si="3"/>
        <v>0.23820593774854892</v>
      </c>
      <c r="U93" s="263">
        <f t="shared" si="3"/>
        <v>0.35539508403843151</v>
      </c>
      <c r="V93" s="263">
        <f t="shared" si="3"/>
        <v>0.32836001758574346</v>
      </c>
      <c r="W93" s="263">
        <f t="shared" si="3"/>
        <v>0.38995523243488889</v>
      </c>
      <c r="DA93" s="70"/>
    </row>
    <row r="94" spans="1:105" ht="12" customHeight="1" x14ac:dyDescent="0.25">
      <c r="A94" s="60" t="s">
        <v>1024</v>
      </c>
      <c r="B94" s="264">
        <v>4.0633538313773823E-2</v>
      </c>
      <c r="C94" s="264">
        <v>6.3223215205710073E-2</v>
      </c>
      <c r="D94" s="264">
        <v>7.0264504627297636E-2</v>
      </c>
      <c r="E94" s="264">
        <v>7.2706865855060712E-2</v>
      </c>
      <c r="F94" s="264">
        <v>9.660692641982889E-2</v>
      </c>
      <c r="G94" s="264">
        <v>0.1094960688623642</v>
      </c>
      <c r="H94" s="264">
        <v>0.13628128317834451</v>
      </c>
      <c r="I94" s="264">
        <v>0.1040146094397944</v>
      </c>
      <c r="J94" s="264">
        <v>0.27882964618599598</v>
      </c>
      <c r="K94" s="264">
        <v>0.1718333012882044</v>
      </c>
      <c r="L94" s="264">
        <v>0.28306052741443077</v>
      </c>
      <c r="M94" s="264">
        <v>0.12968260187267469</v>
      </c>
      <c r="N94" s="264">
        <v>7.722247868805146E-2</v>
      </c>
      <c r="O94" s="264">
        <v>9.4899905388917363E-2</v>
      </c>
      <c r="P94" s="264">
        <v>3.2981093793874872E-2</v>
      </c>
      <c r="Q94" s="264">
        <v>6.0946220161339527E-2</v>
      </c>
      <c r="R94" s="264">
        <v>3.9844266205807957E-2</v>
      </c>
      <c r="S94" s="264">
        <v>0.15926047375679681</v>
      </c>
      <c r="T94" s="264">
        <v>0.1604790498804925</v>
      </c>
      <c r="U94" s="264">
        <v>0.20904253785115151</v>
      </c>
      <c r="V94" s="264">
        <v>0.17832222348838209</v>
      </c>
      <c r="W94" s="264">
        <v>0.2291684830827862</v>
      </c>
      <c r="DA94" s="72" t="s">
        <v>1076</v>
      </c>
    </row>
    <row r="95" spans="1:105" ht="12" customHeight="1" x14ac:dyDescent="0.25">
      <c r="A95" s="60" t="s">
        <v>1026</v>
      </c>
      <c r="B95" s="264">
        <v>2.3931933748219478E-2</v>
      </c>
      <c r="C95" s="264">
        <v>3.7547666090018382E-2</v>
      </c>
      <c r="D95" s="264">
        <v>3.5011872833684357E-2</v>
      </c>
      <c r="E95" s="264">
        <v>3.4319140937831907E-2</v>
      </c>
      <c r="F95" s="264">
        <v>3.7591458322669857E-2</v>
      </c>
      <c r="G95" s="264">
        <v>4.2723495782102897E-2</v>
      </c>
      <c r="H95" s="264">
        <v>5.2609908763996717E-2</v>
      </c>
      <c r="I95" s="264">
        <v>4.0727491621240557E-2</v>
      </c>
      <c r="J95" s="264">
        <v>0.1003649260400491</v>
      </c>
      <c r="K95" s="264">
        <v>6.0177319034943992E-2</v>
      </c>
      <c r="L95" s="264">
        <v>9.9492282392281306E-2</v>
      </c>
      <c r="M95" s="264">
        <v>5.1711339701083603E-2</v>
      </c>
      <c r="N95" s="264">
        <v>3.2497616966099763E-2</v>
      </c>
      <c r="O95" s="264">
        <v>4.074273828654211E-2</v>
      </c>
      <c r="P95" s="264">
        <v>1.4568776103078079E-2</v>
      </c>
      <c r="Q95" s="264">
        <v>2.5941533628560689E-2</v>
      </c>
      <c r="R95" s="264">
        <v>1.5610673269304799E-2</v>
      </c>
      <c r="S95" s="264">
        <v>5.8662402719003949E-2</v>
      </c>
      <c r="T95" s="264">
        <v>5.7658819712327378E-2</v>
      </c>
      <c r="U95" s="264">
        <v>9.0690425671173913E-2</v>
      </c>
      <c r="V95" s="264">
        <v>8.978878251314916E-2</v>
      </c>
      <c r="W95" s="264">
        <v>0.1018077524025585</v>
      </c>
      <c r="DA95" s="72" t="s">
        <v>1077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8.5356339810758216E-4</v>
      </c>
      <c r="P96" s="231">
        <v>1.350189115997971E-4</v>
      </c>
      <c r="Q96" s="231">
        <v>0</v>
      </c>
      <c r="R96" s="231">
        <v>0</v>
      </c>
      <c r="S96" s="231">
        <v>0</v>
      </c>
      <c r="T96" s="231">
        <v>1.566567621964259E-4</v>
      </c>
      <c r="U96" s="231">
        <v>1.7244895631084809E-5</v>
      </c>
      <c r="V96" s="231">
        <v>8.6286904131166006E-5</v>
      </c>
      <c r="W96" s="231">
        <v>8.6779317860578669E-4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2.9134040639073621E-3</v>
      </c>
      <c r="N98" s="231">
        <v>5.0940162248135877E-3</v>
      </c>
      <c r="O98" s="231">
        <v>5.8020295465131188E-3</v>
      </c>
      <c r="P98" s="231">
        <v>1.8352319825258949E-3</v>
      </c>
      <c r="Q98" s="231">
        <v>3.7217267740018039E-3</v>
      </c>
      <c r="R98" s="231">
        <v>2.4247627409384361E-3</v>
      </c>
      <c r="S98" s="231">
        <v>8.6401475266452941E-3</v>
      </c>
      <c r="T98" s="231">
        <v>1.114119029651676E-2</v>
      </c>
      <c r="U98" s="231">
        <v>1.9074536996821861E-2</v>
      </c>
      <c r="V98" s="231">
        <v>1.6828858943691509E-2</v>
      </c>
      <c r="W98" s="231">
        <v>1.904710729267959E-2</v>
      </c>
      <c r="DA98" s="73" t="s">
        <v>1080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3.0753065425019241E-4</v>
      </c>
      <c r="I99" s="231">
        <v>1.239134637055787E-4</v>
      </c>
      <c r="J99" s="231">
        <v>4.2459835909940931E-3</v>
      </c>
      <c r="K99" s="231">
        <v>5.3423510981546688E-3</v>
      </c>
      <c r="L99" s="231">
        <v>7.3719690775928019E-3</v>
      </c>
      <c r="M99" s="231">
        <v>5.1118939551622654E-3</v>
      </c>
      <c r="N99" s="231">
        <v>0</v>
      </c>
      <c r="O99" s="231">
        <v>0</v>
      </c>
      <c r="P99" s="231">
        <v>0</v>
      </c>
      <c r="Q99" s="231">
        <v>0</v>
      </c>
      <c r="R99" s="231">
        <v>0</v>
      </c>
      <c r="S99" s="231">
        <v>5.7585647607957878E-4</v>
      </c>
      <c r="T99" s="231">
        <v>1.543565991507428E-3</v>
      </c>
      <c r="U99" s="231">
        <v>1.2389899284660729E-3</v>
      </c>
      <c r="V99" s="231">
        <v>1.262628108931246E-3</v>
      </c>
      <c r="W99" s="231">
        <v>1.172062409014508E-3</v>
      </c>
      <c r="DA99" s="73" t="s">
        <v>1081</v>
      </c>
    </row>
    <row r="100" spans="1:105" ht="12" customHeight="1" x14ac:dyDescent="0.25">
      <c r="A100" s="64" t="s">
        <v>70</v>
      </c>
      <c r="B100" s="231">
        <v>7.4827482382874878E-3</v>
      </c>
      <c r="C100" s="231">
        <v>9.0894158998323319E-3</v>
      </c>
      <c r="D100" s="231">
        <v>1.218274215918271E-2</v>
      </c>
      <c r="E100" s="231">
        <v>9.5572645701385746E-3</v>
      </c>
      <c r="F100" s="231">
        <v>0</v>
      </c>
      <c r="G100" s="231">
        <v>0</v>
      </c>
      <c r="H100" s="231">
        <v>0</v>
      </c>
      <c r="I100" s="231">
        <v>0</v>
      </c>
      <c r="J100" s="231">
        <v>8.4728475567090577E-3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1082</v>
      </c>
    </row>
    <row r="101" spans="1:105" ht="12" customHeight="1" x14ac:dyDescent="0.25">
      <c r="A101" s="64" t="s">
        <v>34</v>
      </c>
      <c r="B101" s="231">
        <v>0</v>
      </c>
      <c r="C101" s="231">
        <v>5.2611174575063497E-3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7.2470670089194011E-3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4.2077786463015269E-4</v>
      </c>
      <c r="T101" s="231">
        <v>5.2495840004182902E-5</v>
      </c>
      <c r="U101" s="231">
        <v>4.7824294925710218E-5</v>
      </c>
      <c r="V101" s="231">
        <v>4.5355947048511223E-5</v>
      </c>
      <c r="W101" s="231">
        <v>5.4744058089950889E-5</v>
      </c>
      <c r="DA101" s="73" t="s">
        <v>1083</v>
      </c>
    </row>
    <row r="102" spans="1:105" ht="12" customHeight="1" x14ac:dyDescent="0.25">
      <c r="A102" s="64" t="s">
        <v>162</v>
      </c>
      <c r="B102" s="231">
        <v>1.102242613451263E-2</v>
      </c>
      <c r="C102" s="231">
        <v>1.549785758435602E-2</v>
      </c>
      <c r="D102" s="231">
        <v>1.768178495675839E-2</v>
      </c>
      <c r="E102" s="231">
        <v>2.106097884120731E-2</v>
      </c>
      <c r="F102" s="231">
        <v>3.0228857047152589E-2</v>
      </c>
      <c r="G102" s="231">
        <v>3.7290398609478581E-2</v>
      </c>
      <c r="H102" s="231">
        <v>4.2406708281613172E-2</v>
      </c>
      <c r="I102" s="231">
        <v>2.9128295245659842E-2</v>
      </c>
      <c r="J102" s="231">
        <v>4.387802292918843E-2</v>
      </c>
      <c r="K102" s="231">
        <v>2.7850242900293021E-2</v>
      </c>
      <c r="L102" s="231">
        <v>4.3897036926771223E-2</v>
      </c>
      <c r="M102" s="231">
        <v>2.1379662026698189E-2</v>
      </c>
      <c r="N102" s="231">
        <v>1.184765728550477E-2</v>
      </c>
      <c r="O102" s="231">
        <v>1.3119999477888731E-2</v>
      </c>
      <c r="P102" s="231">
        <v>3.5597355869986351E-3</v>
      </c>
      <c r="Q102" s="231">
        <v>7.6589030604183074E-3</v>
      </c>
      <c r="R102" s="231">
        <v>5.753294556867199E-3</v>
      </c>
      <c r="S102" s="231">
        <v>2.3368305450843289E-2</v>
      </c>
      <c r="T102" s="231">
        <v>2.3622407140417918E-2</v>
      </c>
      <c r="U102" s="231">
        <v>2.7396188900600481E-2</v>
      </c>
      <c r="V102" s="231">
        <v>1.8549755290445929E-2</v>
      </c>
      <c r="W102" s="231">
        <v>2.766254845403656E-2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4.7234513603650148E-3</v>
      </c>
      <c r="C104" s="231">
        <v>5.9027622154724842E-3</v>
      </c>
      <c r="D104" s="231">
        <v>3.4714957808404971E-3</v>
      </c>
      <c r="E104" s="231">
        <v>2.3438129523390009E-3</v>
      </c>
      <c r="F104" s="231">
        <v>6.4084081502102331E-3</v>
      </c>
      <c r="G104" s="231">
        <v>4.3769030822661458E-3</v>
      </c>
      <c r="H104" s="231">
        <v>9.2360376700331478E-3</v>
      </c>
      <c r="I104" s="231">
        <v>1.087137787113367E-2</v>
      </c>
      <c r="J104" s="231">
        <v>3.5756235629873609E-2</v>
      </c>
      <c r="K104" s="231">
        <v>1.524708408041732E-2</v>
      </c>
      <c r="L104" s="231">
        <v>3.2554973340273123E-2</v>
      </c>
      <c r="M104" s="231">
        <v>1.9737078249724701E-2</v>
      </c>
      <c r="N104" s="231">
        <v>1.478155450660699E-2</v>
      </c>
      <c r="O104" s="231">
        <v>1.7102517911343141E-2</v>
      </c>
      <c r="P104" s="231">
        <v>7.891018290644862E-3</v>
      </c>
      <c r="Q104" s="231">
        <v>1.214328460445444E-2</v>
      </c>
      <c r="R104" s="231">
        <v>5.9864837442953822E-3</v>
      </c>
      <c r="S104" s="231">
        <v>2.1056729672782899E-2</v>
      </c>
      <c r="T104" s="231">
        <v>1.6346186001302481E-2</v>
      </c>
      <c r="U104" s="231">
        <v>3.4025025827555691E-2</v>
      </c>
      <c r="V104" s="231">
        <v>4.1421876297139552E-2</v>
      </c>
      <c r="W104" s="231">
        <v>3.0334957449268549E-2</v>
      </c>
      <c r="DA104" s="73" t="s">
        <v>1086</v>
      </c>
    </row>
    <row r="105" spans="1:105" ht="12" customHeight="1" x14ac:dyDescent="0.25">
      <c r="A105" s="64" t="s">
        <v>79</v>
      </c>
      <c r="B105" s="231">
        <v>7.0330801505434951E-4</v>
      </c>
      <c r="C105" s="231">
        <v>1.796512932851189E-3</v>
      </c>
      <c r="D105" s="231">
        <v>1.6758499369027679E-3</v>
      </c>
      <c r="E105" s="231">
        <v>1.357084574147023E-3</v>
      </c>
      <c r="F105" s="231">
        <v>9.5419312530703839E-4</v>
      </c>
      <c r="G105" s="231">
        <v>1.0561940903581659E-3</v>
      </c>
      <c r="H105" s="231">
        <v>6.5963215810020746E-4</v>
      </c>
      <c r="I105" s="231">
        <v>6.0390504074147482E-4</v>
      </c>
      <c r="J105" s="231">
        <v>7.6476932436449988E-4</v>
      </c>
      <c r="K105" s="231">
        <v>1.173764095607898E-2</v>
      </c>
      <c r="L105" s="231">
        <v>1.5668303047644151E-2</v>
      </c>
      <c r="M105" s="231">
        <v>2.5693014055910789E-3</v>
      </c>
      <c r="N105" s="231">
        <v>7.7438894917441212E-4</v>
      </c>
      <c r="O105" s="231">
        <v>3.8646279526895369E-3</v>
      </c>
      <c r="P105" s="231">
        <v>1.1477713313088941E-3</v>
      </c>
      <c r="Q105" s="231">
        <v>2.417619189686135E-3</v>
      </c>
      <c r="R105" s="231">
        <v>1.446132227203788E-3</v>
      </c>
      <c r="S105" s="231">
        <v>4.6005857280227384E-3</v>
      </c>
      <c r="T105" s="231">
        <v>4.7963176803821764E-3</v>
      </c>
      <c r="U105" s="231">
        <v>8.8906148271730157E-3</v>
      </c>
      <c r="V105" s="231">
        <v>1.159402102176124E-2</v>
      </c>
      <c r="W105" s="231">
        <v>2.266853956086351E-2</v>
      </c>
      <c r="DA105" s="73" t="s">
        <v>1087</v>
      </c>
    </row>
    <row r="106" spans="1:105" ht="12" customHeight="1" x14ac:dyDescent="0.25">
      <c r="A106" s="60" t="s">
        <v>1038</v>
      </c>
      <c r="B106" s="264">
        <v>5.3402786244862527E-2</v>
      </c>
      <c r="C106" s="264">
        <v>7.6770014176518644E-2</v>
      </c>
      <c r="D106" s="264">
        <v>6.2604223378749643E-2</v>
      </c>
      <c r="E106" s="264">
        <v>6.2449703026102268E-2</v>
      </c>
      <c r="F106" s="264">
        <v>4.7104058007027251E-2</v>
      </c>
      <c r="G106" s="264">
        <v>5.981839459642075E-2</v>
      </c>
      <c r="H106" s="264">
        <v>6.5786364306775522E-2</v>
      </c>
      <c r="I106" s="264">
        <v>4.604214441774189E-2</v>
      </c>
      <c r="J106" s="264">
        <v>3.5806676753056828E-2</v>
      </c>
      <c r="K106" s="264">
        <v>1.8150876421077829E-2</v>
      </c>
      <c r="L106" s="264">
        <v>2.6408304259428889E-2</v>
      </c>
      <c r="M106" s="264">
        <v>3.2951156903029022E-2</v>
      </c>
      <c r="N106" s="264">
        <v>2.117609854973097E-2</v>
      </c>
      <c r="O106" s="264">
        <v>2.4493945594164731E-2</v>
      </c>
      <c r="P106" s="264">
        <v>5.8928229355124616E-3</v>
      </c>
      <c r="Q106" s="264">
        <v>1.225875768310376E-2</v>
      </c>
      <c r="R106" s="264">
        <v>7.1066451799565557E-3</v>
      </c>
      <c r="S106" s="264">
        <v>2.0167089246632939E-2</v>
      </c>
      <c r="T106" s="264">
        <v>2.0068068155729028E-2</v>
      </c>
      <c r="U106" s="264">
        <v>5.5662120516106098E-2</v>
      </c>
      <c r="V106" s="264">
        <v>6.0249011584212177E-2</v>
      </c>
      <c r="W106" s="264">
        <v>5.8978996949544178E-2</v>
      </c>
      <c r="DA106" s="72" t="s">
        <v>1088</v>
      </c>
    </row>
    <row r="107" spans="1:105" ht="12" customHeight="1" x14ac:dyDescent="0.25">
      <c r="A107" s="132" t="s">
        <v>1040</v>
      </c>
      <c r="B107" s="318">
        <v>8.6426456202941662E-2</v>
      </c>
      <c r="C107" s="318">
        <v>0.1269955530431873</v>
      </c>
      <c r="D107" s="318">
        <v>0.11639291012452289</v>
      </c>
      <c r="E107" s="318">
        <v>0.12081260153174669</v>
      </c>
      <c r="F107" s="318">
        <v>0.1219459885841513</v>
      </c>
      <c r="G107" s="318">
        <v>0.14890814282567699</v>
      </c>
      <c r="H107" s="318">
        <v>0.17236621896769411</v>
      </c>
      <c r="I107" s="318">
        <v>0.12420135691524679</v>
      </c>
      <c r="J107" s="318">
        <v>0.17013836374682159</v>
      </c>
      <c r="K107" s="318">
        <v>9.7463322887071172E-2</v>
      </c>
      <c r="L107" s="318">
        <v>0.153179551215683</v>
      </c>
      <c r="M107" s="318">
        <v>0.10708187411190979</v>
      </c>
      <c r="N107" s="318">
        <v>6.5190108286571027E-2</v>
      </c>
      <c r="O107" s="318">
        <v>7.6937277992563696E-2</v>
      </c>
      <c r="P107" s="318">
        <v>2.1905497533313591E-2</v>
      </c>
      <c r="Q107" s="318">
        <v>4.3402505466811292E-2</v>
      </c>
      <c r="R107" s="318">
        <v>2.756640302403646E-2</v>
      </c>
      <c r="S107" s="318">
        <v>9.4369994325978743E-2</v>
      </c>
      <c r="T107" s="318">
        <v>9.4436466822103451E-2</v>
      </c>
      <c r="U107" s="318">
        <v>0.1684614070386746</v>
      </c>
      <c r="V107" s="318">
        <v>0.15752582238268931</v>
      </c>
      <c r="W107" s="318">
        <v>0.18103491783577019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3.1353952582749969</v>
      </c>
      <c r="C110" s="225">
        <v>4.1238265073934954</v>
      </c>
      <c r="D110" s="225">
        <v>4.1466365163558692</v>
      </c>
      <c r="E110" s="225">
        <v>4.1758397132843106</v>
      </c>
      <c r="F110" s="225">
        <v>4.4922662532643098</v>
      </c>
      <c r="G110" s="225">
        <v>5.4673039101788108</v>
      </c>
      <c r="H110" s="225">
        <v>6.6781114817175604</v>
      </c>
      <c r="I110" s="225">
        <v>5.401295143252022</v>
      </c>
      <c r="J110" s="225">
        <v>6.4985907336865054</v>
      </c>
      <c r="K110" s="225">
        <v>6.2011930349474476</v>
      </c>
      <c r="L110" s="225">
        <v>7.9392376038979648</v>
      </c>
      <c r="M110" s="225">
        <v>8.2616795643450835</v>
      </c>
      <c r="N110" s="225">
        <v>8.4981370020063078</v>
      </c>
      <c r="O110" s="225">
        <v>8.8850673545428442</v>
      </c>
      <c r="P110" s="225">
        <v>8.5053023789051299</v>
      </c>
      <c r="Q110" s="225">
        <v>7.8293684914493156</v>
      </c>
      <c r="R110" s="225">
        <v>8.1064297315372116</v>
      </c>
      <c r="S110" s="225">
        <v>7.4902073182382747</v>
      </c>
      <c r="T110" s="225">
        <v>8.2210757619184065</v>
      </c>
      <c r="U110" s="225">
        <v>7.3349574854304009</v>
      </c>
      <c r="V110" s="225">
        <v>7.5618610872265242</v>
      </c>
      <c r="W110" s="225">
        <v>8.7945558669574364</v>
      </c>
      <c r="DA110" s="89" t="s">
        <v>1090</v>
      </c>
    </row>
    <row r="111" spans="1:105" ht="12" customHeight="1" x14ac:dyDescent="0.25">
      <c r="A111" s="55" t="s">
        <v>92</v>
      </c>
      <c r="B111" s="261">
        <v>1.2053122505059631E-2</v>
      </c>
      <c r="C111" s="261">
        <v>1.531212552232139E-2</v>
      </c>
      <c r="D111" s="261">
        <v>1.4973846560795491E-2</v>
      </c>
      <c r="E111" s="261">
        <v>1.5641106066613321E-2</v>
      </c>
      <c r="F111" s="261">
        <v>1.5931288939619669E-2</v>
      </c>
      <c r="G111" s="261">
        <v>2.0316402521552208E-2</v>
      </c>
      <c r="H111" s="261">
        <v>2.3841971915449359E-2</v>
      </c>
      <c r="I111" s="261">
        <v>1.8448842253553491E-2</v>
      </c>
      <c r="J111" s="261">
        <v>1.4054292923547949E-2</v>
      </c>
      <c r="K111" s="261">
        <v>1.287508515587997E-2</v>
      </c>
      <c r="L111" s="261">
        <v>1.5864387270230901E-2</v>
      </c>
      <c r="M111" s="261">
        <v>2.679372087848983E-2</v>
      </c>
      <c r="N111" s="261">
        <v>2.905617189626071E-2</v>
      </c>
      <c r="O111" s="261">
        <v>2.810267687421614E-2</v>
      </c>
      <c r="P111" s="261">
        <v>2.375341764936607E-2</v>
      </c>
      <c r="Q111" s="261">
        <v>2.3803680763000989E-2</v>
      </c>
      <c r="R111" s="261">
        <v>2.3136876331286239E-2</v>
      </c>
      <c r="S111" s="261">
        <v>2.0402434712647161E-2</v>
      </c>
      <c r="T111" s="261">
        <v>2.1129787737727682E-2</v>
      </c>
      <c r="U111" s="261">
        <v>2.4322001170291489E-2</v>
      </c>
      <c r="V111" s="261">
        <v>2.3530196818742619E-2</v>
      </c>
      <c r="W111" s="261">
        <v>2.7188561878885149E-2</v>
      </c>
      <c r="DA111" s="67" t="s">
        <v>1091</v>
      </c>
    </row>
    <row r="112" spans="1:105" ht="12" customHeight="1" x14ac:dyDescent="0.25">
      <c r="A112" s="202" t="s">
        <v>93</v>
      </c>
      <c r="B112" s="226">
        <v>9.6185412472147722E-2</v>
      </c>
      <c r="C112" s="226">
        <v>0.1221926607459216</v>
      </c>
      <c r="D112" s="226">
        <v>0.119493152678086</v>
      </c>
      <c r="E112" s="226">
        <v>0.12481796629099901</v>
      </c>
      <c r="F112" s="226">
        <v>0.12713366160735809</v>
      </c>
      <c r="G112" s="226">
        <v>0.1621274118524372</v>
      </c>
      <c r="H112" s="226">
        <v>0.19026189287250689</v>
      </c>
      <c r="I112" s="226">
        <v>0.14722404929069041</v>
      </c>
      <c r="J112" s="226">
        <v>0.1121550006057255</v>
      </c>
      <c r="K112" s="226">
        <v>0.10274477636915171</v>
      </c>
      <c r="L112" s="226">
        <v>0.12659977798819361</v>
      </c>
      <c r="M112" s="226">
        <v>0.21381721568658271</v>
      </c>
      <c r="N112" s="226">
        <v>0.2318718554076154</v>
      </c>
      <c r="O112" s="226">
        <v>0.22426284687501341</v>
      </c>
      <c r="P112" s="226">
        <v>0.18955521884626891</v>
      </c>
      <c r="Q112" s="226">
        <v>0.18995632472693019</v>
      </c>
      <c r="R112" s="226">
        <v>0.18463514266180009</v>
      </c>
      <c r="S112" s="226">
        <v>0.16281395940746909</v>
      </c>
      <c r="T112" s="226">
        <v>0.1686183267571634</v>
      </c>
      <c r="U112" s="226">
        <v>0.19409258586150671</v>
      </c>
      <c r="V112" s="226">
        <v>0.1877738889330553</v>
      </c>
      <c r="W112" s="226">
        <v>0.2169680958396715</v>
      </c>
      <c r="DA112" s="174" t="s">
        <v>1092</v>
      </c>
    </row>
    <row r="113" spans="1:105" ht="12" customHeight="1" x14ac:dyDescent="0.25">
      <c r="A113" s="202" t="s">
        <v>94</v>
      </c>
      <c r="B113" s="226">
        <v>0.1179321183986768</v>
      </c>
      <c r="C113" s="226">
        <v>0.1498193849167116</v>
      </c>
      <c r="D113" s="226">
        <v>0.14650954097165031</v>
      </c>
      <c r="E113" s="226">
        <v>0.15303824977799629</v>
      </c>
      <c r="F113" s="226">
        <v>0.15587750416392721</v>
      </c>
      <c r="G113" s="226">
        <v>0.19878304452652029</v>
      </c>
      <c r="H113" s="226">
        <v>0.23327849307184889</v>
      </c>
      <c r="I113" s="226">
        <v>0.1805101580981415</v>
      </c>
      <c r="J113" s="226">
        <v>0.13751229495707701</v>
      </c>
      <c r="K113" s="226">
        <v>0.12597449883703571</v>
      </c>
      <c r="L113" s="226">
        <v>0.1552229139868081</v>
      </c>
      <c r="M113" s="226">
        <v>0.26215947458069327</v>
      </c>
      <c r="N113" s="226">
        <v>0.28429611520530812</v>
      </c>
      <c r="O113" s="226">
        <v>0.27496677438220563</v>
      </c>
      <c r="P113" s="226">
        <v>0.23241204604220519</v>
      </c>
      <c r="Q113" s="226">
        <v>0.23290383856035091</v>
      </c>
      <c r="R113" s="226">
        <v>0.2263795823639389</v>
      </c>
      <c r="S113" s="226">
        <v>0.199624814660529</v>
      </c>
      <c r="T113" s="226">
        <v>0.20674150023602389</v>
      </c>
      <c r="U113" s="226">
        <v>0.2379752732541715</v>
      </c>
      <c r="V113" s="226">
        <v>0.23022797254464611</v>
      </c>
      <c r="W113" s="226">
        <v>0.26602274201099818</v>
      </c>
      <c r="DA113" s="174" t="s">
        <v>1093</v>
      </c>
    </row>
    <row r="114" spans="1:105" ht="12" customHeight="1" x14ac:dyDescent="0.25">
      <c r="A114" s="202" t="s">
        <v>95</v>
      </c>
      <c r="B114" s="226">
        <v>0.21837840293996791</v>
      </c>
      <c r="C114" s="226">
        <v>0.27742500051560909</v>
      </c>
      <c r="D114" s="226">
        <v>0.27129606427230729</v>
      </c>
      <c r="E114" s="226">
        <v>0.28338546808993559</v>
      </c>
      <c r="F114" s="226">
        <v>0.28864299968318508</v>
      </c>
      <c r="G114" s="226">
        <v>0.36809246187282157</v>
      </c>
      <c r="H114" s="226">
        <v>0.43196870749880739</v>
      </c>
      <c r="I114" s="226">
        <v>0.3342560158773128</v>
      </c>
      <c r="J114" s="226">
        <v>0.25463559685936432</v>
      </c>
      <c r="K114" s="226">
        <v>0.23327071743250699</v>
      </c>
      <c r="L114" s="226">
        <v>0.28743087562910669</v>
      </c>
      <c r="M114" s="226">
        <v>0.48544847791994922</v>
      </c>
      <c r="N114" s="226">
        <v>0.52643955220657546</v>
      </c>
      <c r="O114" s="226">
        <v>0.50916413498270707</v>
      </c>
      <c r="P114" s="226">
        <v>0.43036428182465769</v>
      </c>
      <c r="Q114" s="226">
        <v>0.43127494862305599</v>
      </c>
      <c r="R114" s="226">
        <v>0.41919378983536132</v>
      </c>
      <c r="S114" s="226">
        <v>0.36965119260710649</v>
      </c>
      <c r="T114" s="226">
        <v>0.38282937045471088</v>
      </c>
      <c r="U114" s="226">
        <v>0.44066587472604501</v>
      </c>
      <c r="V114" s="226">
        <v>0.4263199681230409</v>
      </c>
      <c r="W114" s="226">
        <v>0.49260220485214901</v>
      </c>
      <c r="DA114" s="174" t="s">
        <v>1094</v>
      </c>
    </row>
    <row r="115" spans="1:105" ht="12" customHeight="1" x14ac:dyDescent="0.25">
      <c r="A115" s="56" t="s">
        <v>96</v>
      </c>
      <c r="B115" s="262">
        <v>0.18912933925184791</v>
      </c>
      <c r="C115" s="262">
        <v>0.2434245596568744</v>
      </c>
      <c r="D115" s="262">
        <v>0.2465131114016629</v>
      </c>
      <c r="E115" s="262">
        <v>0.25234969084353859</v>
      </c>
      <c r="F115" s="262">
        <v>0.27075953154474769</v>
      </c>
      <c r="G115" s="262">
        <v>0.33314462787087762</v>
      </c>
      <c r="H115" s="262">
        <v>0.40320961289508239</v>
      </c>
      <c r="I115" s="262">
        <v>0.32151919844435711</v>
      </c>
      <c r="J115" s="262">
        <v>0.37944527346341422</v>
      </c>
      <c r="K115" s="262">
        <v>0.37013612775887378</v>
      </c>
      <c r="L115" s="262">
        <v>0.47168991419122452</v>
      </c>
      <c r="M115" s="262">
        <v>0.45719605491782278</v>
      </c>
      <c r="N115" s="262">
        <v>0.44282089103122291</v>
      </c>
      <c r="O115" s="262">
        <v>0.46070754239317402</v>
      </c>
      <c r="P115" s="262">
        <v>0.42550269558910342</v>
      </c>
      <c r="Q115" s="262">
        <v>0.39963221494636558</v>
      </c>
      <c r="R115" s="262">
        <v>0.43583820764189252</v>
      </c>
      <c r="S115" s="262">
        <v>0.4122548758369165</v>
      </c>
      <c r="T115" s="262">
        <v>0.46399371209361839</v>
      </c>
      <c r="U115" s="262">
        <v>0.37631005394189998</v>
      </c>
      <c r="V115" s="262">
        <v>0.3712842270080805</v>
      </c>
      <c r="W115" s="262">
        <v>0.44922276823213519</v>
      </c>
      <c r="DA115" s="68" t="s">
        <v>1095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1.962479914202786E-3</v>
      </c>
      <c r="I116" s="228">
        <v>9.4530157350260506E-4</v>
      </c>
      <c r="J116" s="228">
        <v>2.996943185079036E-2</v>
      </c>
      <c r="K116" s="228">
        <v>5.472334429954652E-2</v>
      </c>
      <c r="L116" s="228">
        <v>6.2807201648908892E-2</v>
      </c>
      <c r="M116" s="228">
        <v>7.3209584033421371E-2</v>
      </c>
      <c r="N116" s="228">
        <v>0</v>
      </c>
      <c r="O116" s="228">
        <v>0</v>
      </c>
      <c r="P116" s="228">
        <v>0</v>
      </c>
      <c r="Q116" s="228">
        <v>0</v>
      </c>
      <c r="R116" s="228">
        <v>0</v>
      </c>
      <c r="S116" s="228">
        <v>8.7783156715438848E-3</v>
      </c>
      <c r="T116" s="228">
        <v>2.5356614502800121E-2</v>
      </c>
      <c r="U116" s="228">
        <v>1.291323004669037E-2</v>
      </c>
      <c r="V116" s="228">
        <v>1.7885579949955269E-2</v>
      </c>
      <c r="W116" s="228">
        <v>1.457374302348835E-2</v>
      </c>
      <c r="DA116" s="69" t="s">
        <v>1096</v>
      </c>
    </row>
    <row r="117" spans="1:105" ht="12" customHeight="1" x14ac:dyDescent="0.25">
      <c r="A117" s="37" t="s">
        <v>162</v>
      </c>
      <c r="B117" s="228">
        <v>8.1723677406773956E-2</v>
      </c>
      <c r="C117" s="228">
        <v>0.1099344831850522</v>
      </c>
      <c r="D117" s="228">
        <v>0.13036266634526181</v>
      </c>
      <c r="E117" s="228">
        <v>0.13575037656408229</v>
      </c>
      <c r="F117" s="228">
        <v>0.18201285201496831</v>
      </c>
      <c r="G117" s="228">
        <v>0.21544542840166689</v>
      </c>
      <c r="H117" s="228">
        <v>0.27061469183627151</v>
      </c>
      <c r="I117" s="228">
        <v>0.22221171538384701</v>
      </c>
      <c r="J117" s="228">
        <v>0.30970430990663678</v>
      </c>
      <c r="K117" s="228">
        <v>0.28527859795384292</v>
      </c>
      <c r="L117" s="228">
        <v>0.37399099494725369</v>
      </c>
      <c r="M117" s="228">
        <v>0.30618713484247673</v>
      </c>
      <c r="N117" s="228">
        <v>0.34752257380356028</v>
      </c>
      <c r="O117" s="228">
        <v>0.36619224378036058</v>
      </c>
      <c r="P117" s="228">
        <v>0.36100155305837589</v>
      </c>
      <c r="Q117" s="228">
        <v>0.33271061166687771</v>
      </c>
      <c r="R117" s="228">
        <v>0.3698682955324063</v>
      </c>
      <c r="S117" s="228">
        <v>0.35622480683574709</v>
      </c>
      <c r="T117" s="228">
        <v>0.38805226001565968</v>
      </c>
      <c r="U117" s="228">
        <v>0.28553362827898632</v>
      </c>
      <c r="V117" s="228">
        <v>0.26276393575635382</v>
      </c>
      <c r="W117" s="228">
        <v>0.34396365709134641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2.1431504110404468E-3</v>
      </c>
      <c r="T119" s="228">
        <v>2.0585083890235982E-3</v>
      </c>
      <c r="U119" s="228">
        <v>1.8336592738026861E-3</v>
      </c>
      <c r="V119" s="228">
        <v>1.8557184224618709E-3</v>
      </c>
      <c r="W119" s="228">
        <v>2.1625869326987622E-3</v>
      </c>
      <c r="DA119" s="69" t="s">
        <v>1099</v>
      </c>
    </row>
    <row r="120" spans="1:105" ht="12" customHeight="1" x14ac:dyDescent="0.25">
      <c r="A120" s="37" t="s">
        <v>38</v>
      </c>
      <c r="B120" s="228">
        <v>0.107405661845074</v>
      </c>
      <c r="C120" s="228">
        <v>0.13349007647182221</v>
      </c>
      <c r="D120" s="228">
        <v>0.1161504450564011</v>
      </c>
      <c r="E120" s="228">
        <v>0.1165993142794563</v>
      </c>
      <c r="F120" s="228">
        <v>8.8746679529779424E-2</v>
      </c>
      <c r="G120" s="228">
        <v>0.1176991994692107</v>
      </c>
      <c r="H120" s="228">
        <v>0.13063244114460809</v>
      </c>
      <c r="I120" s="228">
        <v>9.8362181487007386E-2</v>
      </c>
      <c r="J120" s="228">
        <v>3.9771531705987018E-2</v>
      </c>
      <c r="K120" s="228">
        <v>3.0134185505484409E-2</v>
      </c>
      <c r="L120" s="228">
        <v>3.4891717595061933E-2</v>
      </c>
      <c r="M120" s="228">
        <v>7.7799336041924752E-2</v>
      </c>
      <c r="N120" s="228">
        <v>9.529831722766266E-2</v>
      </c>
      <c r="O120" s="228">
        <v>9.4515298612813367E-2</v>
      </c>
      <c r="P120" s="228">
        <v>6.4501142530727543E-2</v>
      </c>
      <c r="Q120" s="228">
        <v>6.6921603279487846E-2</v>
      </c>
      <c r="R120" s="228">
        <v>6.5969912109486203E-2</v>
      </c>
      <c r="S120" s="228">
        <v>4.5108602918585088E-2</v>
      </c>
      <c r="T120" s="228">
        <v>4.8526329186134892E-2</v>
      </c>
      <c r="U120" s="228">
        <v>7.6029536342420698E-2</v>
      </c>
      <c r="V120" s="228">
        <v>8.877899287930964E-2</v>
      </c>
      <c r="W120" s="228">
        <v>8.8522781184601718E-2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1.1306564519341791</v>
      </c>
      <c r="C121" s="263">
        <f t="shared" si="4"/>
        <v>1.5334927350784391</v>
      </c>
      <c r="D121" s="263">
        <f t="shared" si="4"/>
        <v>1.5256742905843688</v>
      </c>
      <c r="E121" s="263">
        <f t="shared" si="4"/>
        <v>1.5051246923779009</v>
      </c>
      <c r="F121" s="263">
        <f t="shared" si="4"/>
        <v>1.663394593937936</v>
      </c>
      <c r="G121" s="263">
        <f t="shared" si="4"/>
        <v>1.9745523505125222</v>
      </c>
      <c r="H121" s="263">
        <f t="shared" si="4"/>
        <v>2.4648306375718283</v>
      </c>
      <c r="I121" s="263">
        <f t="shared" si="4"/>
        <v>2.0488598252251755</v>
      </c>
      <c r="J121" s="263">
        <f t="shared" si="4"/>
        <v>2.8059854964145399</v>
      </c>
      <c r="K121" s="263">
        <f t="shared" si="4"/>
        <v>2.6904350786437274</v>
      </c>
      <c r="L121" s="263">
        <f t="shared" si="4"/>
        <v>3.4871918773562025</v>
      </c>
      <c r="M121" s="263">
        <f t="shared" si="4"/>
        <v>3.3265936128724714</v>
      </c>
      <c r="N121" s="263">
        <f t="shared" si="4"/>
        <v>3.4327529518627782</v>
      </c>
      <c r="O121" s="263">
        <f t="shared" si="4"/>
        <v>3.6899506744794328</v>
      </c>
      <c r="P121" s="263">
        <f t="shared" si="4"/>
        <v>3.742079805815782</v>
      </c>
      <c r="Q121" s="263">
        <f t="shared" si="4"/>
        <v>3.3235114418729497</v>
      </c>
      <c r="R121" s="263">
        <f t="shared" si="4"/>
        <v>3.4009801569757481</v>
      </c>
      <c r="S121" s="263">
        <f t="shared" si="4"/>
        <v>3.1441547716715705</v>
      </c>
      <c r="T121" s="263">
        <f t="shared" si="4"/>
        <v>3.4381595111453636</v>
      </c>
      <c r="U121" s="263">
        <f t="shared" si="4"/>
        <v>3.0000099904987394</v>
      </c>
      <c r="V121" s="263">
        <f t="shared" si="4"/>
        <v>3.2402026227028449</v>
      </c>
      <c r="W121" s="263">
        <f t="shared" si="4"/>
        <v>3.6939076229759662</v>
      </c>
      <c r="DA121" s="70"/>
    </row>
    <row r="122" spans="1:105" ht="12" customHeight="1" x14ac:dyDescent="0.25">
      <c r="A122" s="60" t="s">
        <v>1054</v>
      </c>
      <c r="B122" s="264">
        <v>1.128678489456669</v>
      </c>
      <c r="C122" s="264">
        <v>1.5309799580182739</v>
      </c>
      <c r="D122" s="264">
        <v>1.5232170263668341</v>
      </c>
      <c r="E122" s="264">
        <v>1.502557928380146</v>
      </c>
      <c r="F122" s="264">
        <v>1.6607802098455391</v>
      </c>
      <c r="G122" s="264">
        <v>1.9712183528825511</v>
      </c>
      <c r="H122" s="264">
        <v>2.460918080819932</v>
      </c>
      <c r="I122" s="264">
        <v>2.0458323012192001</v>
      </c>
      <c r="J122" s="264">
        <v>2.8036791343876839</v>
      </c>
      <c r="K122" s="264">
        <v>2.6883222290213671</v>
      </c>
      <c r="L122" s="264">
        <v>3.4845884720779412</v>
      </c>
      <c r="M122" s="264">
        <v>3.3232541807492599</v>
      </c>
      <c r="N122" s="264">
        <v>3.4294146233725811</v>
      </c>
      <c r="O122" s="264">
        <v>3.6865724518800991</v>
      </c>
      <c r="P122" s="264">
        <v>3.7393514235299889</v>
      </c>
      <c r="Q122" s="264">
        <v>3.320815299878725</v>
      </c>
      <c r="R122" s="264">
        <v>3.3980683038984911</v>
      </c>
      <c r="S122" s="264">
        <v>3.141702221008301</v>
      </c>
      <c r="T122" s="264">
        <v>3.4354290634958931</v>
      </c>
      <c r="U122" s="264">
        <v>2.997308214906643</v>
      </c>
      <c r="V122" s="264">
        <v>3.237446420034189</v>
      </c>
      <c r="W122" s="264">
        <v>3.6907228987943221</v>
      </c>
      <c r="DA122" s="72" t="s">
        <v>1101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7.7233967124786598E-2</v>
      </c>
      <c r="P123" s="231">
        <v>3.4655152616938051E-2</v>
      </c>
      <c r="Q123" s="231">
        <v>0</v>
      </c>
      <c r="R123" s="231">
        <v>0</v>
      </c>
      <c r="S123" s="231">
        <v>0</v>
      </c>
      <c r="T123" s="231">
        <v>9.333926648652912E-3</v>
      </c>
      <c r="U123" s="231">
        <v>5.6994183187175586E-4</v>
      </c>
      <c r="V123" s="231">
        <v>3.111181832033052E-3</v>
      </c>
      <c r="W123" s="231">
        <v>3.1459138229805388E-2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0.1872313169907904</v>
      </c>
      <c r="N125" s="231">
        <v>0.53756230037717512</v>
      </c>
      <c r="O125" s="231">
        <v>0.52499177008519637</v>
      </c>
      <c r="P125" s="231">
        <v>0.47104693474670462</v>
      </c>
      <c r="Q125" s="231">
        <v>0.47642392273471779</v>
      </c>
      <c r="R125" s="231">
        <v>0.52781255954272233</v>
      </c>
      <c r="S125" s="231">
        <v>0.46272858621774843</v>
      </c>
      <c r="T125" s="231">
        <v>0.66381464514108024</v>
      </c>
      <c r="U125" s="231">
        <v>0.63041127013132003</v>
      </c>
      <c r="V125" s="231">
        <v>0.60678547604246347</v>
      </c>
      <c r="W125" s="231">
        <v>0.69049353690592119</v>
      </c>
      <c r="DA125" s="73" t="s">
        <v>1104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1.4385270098939961E-2</v>
      </c>
      <c r="I126" s="231">
        <v>6.2244483152165209E-3</v>
      </c>
      <c r="J126" s="231">
        <v>0.11861091387914111</v>
      </c>
      <c r="K126" s="231">
        <v>0.23866070211712409</v>
      </c>
      <c r="L126" s="231">
        <v>0.25819367941535781</v>
      </c>
      <c r="M126" s="231">
        <v>0.32851832994927971</v>
      </c>
      <c r="N126" s="231">
        <v>0</v>
      </c>
      <c r="O126" s="231">
        <v>0</v>
      </c>
      <c r="P126" s="231">
        <v>0</v>
      </c>
      <c r="Q126" s="231">
        <v>0</v>
      </c>
      <c r="R126" s="231">
        <v>0</v>
      </c>
      <c r="S126" s="231">
        <v>3.084035917429509E-2</v>
      </c>
      <c r="T126" s="231">
        <v>9.196878283505236E-2</v>
      </c>
      <c r="U126" s="231">
        <v>4.0948475688523951E-2</v>
      </c>
      <c r="V126" s="231">
        <v>4.5525629557293293E-2</v>
      </c>
      <c r="W126" s="231">
        <v>4.2489471279764497E-2</v>
      </c>
      <c r="DA126" s="73" t="s">
        <v>1105</v>
      </c>
    </row>
    <row r="127" spans="1:105" ht="12" customHeight="1" x14ac:dyDescent="0.25">
      <c r="A127" s="64" t="s">
        <v>70</v>
      </c>
      <c r="B127" s="231">
        <v>0.35290156940214762</v>
      </c>
      <c r="C127" s="231">
        <v>0.37061460862504247</v>
      </c>
      <c r="D127" s="231">
        <v>0.53001907018383754</v>
      </c>
      <c r="E127" s="231">
        <v>0.41843540546372388</v>
      </c>
      <c r="F127" s="231">
        <v>0</v>
      </c>
      <c r="G127" s="231">
        <v>0</v>
      </c>
      <c r="H127" s="231">
        <v>0</v>
      </c>
      <c r="I127" s="231">
        <v>0</v>
      </c>
      <c r="J127" s="231">
        <v>0.23668772389782591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1106</v>
      </c>
    </row>
    <row r="128" spans="1:105" ht="12" customHeight="1" x14ac:dyDescent="0.25">
      <c r="A128" s="64" t="s">
        <v>34</v>
      </c>
      <c r="B128" s="231">
        <v>0</v>
      </c>
      <c r="C128" s="231">
        <v>0.21451840348509771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0.20244572840425271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2.2535025682325599E-2</v>
      </c>
      <c r="T128" s="231">
        <v>3.1278082930379968E-3</v>
      </c>
      <c r="U128" s="231">
        <v>1.5805874875115011E-3</v>
      </c>
      <c r="V128" s="231">
        <v>1.6353651791409379E-3</v>
      </c>
      <c r="W128" s="231">
        <v>1.9845752803440819E-3</v>
      </c>
      <c r="DA128" s="73" t="s">
        <v>1107</v>
      </c>
    </row>
    <row r="129" spans="1:105" ht="12" customHeight="1" x14ac:dyDescent="0.25">
      <c r="A129" s="64" t="s">
        <v>162</v>
      </c>
      <c r="B129" s="231">
        <v>0.51983995152815476</v>
      </c>
      <c r="C129" s="231">
        <v>0.63191435912385807</v>
      </c>
      <c r="D129" s="231">
        <v>0.76925893198090634</v>
      </c>
      <c r="E129" s="231">
        <v>0.92209011859087964</v>
      </c>
      <c r="F129" s="231">
        <v>1.335502526112035</v>
      </c>
      <c r="G129" s="231">
        <v>1.720540812020884</v>
      </c>
      <c r="H129" s="231">
        <v>1.983646001486624</v>
      </c>
      <c r="I129" s="231">
        <v>1.4631789221691669</v>
      </c>
      <c r="J129" s="231">
        <v>1.2257259801662259</v>
      </c>
      <c r="K129" s="231">
        <v>1.2441635531989419</v>
      </c>
      <c r="L129" s="231">
        <v>1.537436926316545</v>
      </c>
      <c r="M129" s="231">
        <v>1.373974289274547</v>
      </c>
      <c r="N129" s="231">
        <v>1.2502618019653851</v>
      </c>
      <c r="O129" s="231">
        <v>1.187152132576283</v>
      </c>
      <c r="P129" s="231">
        <v>0.91367334088011309</v>
      </c>
      <c r="Q129" s="231">
        <v>0.98042786627400524</v>
      </c>
      <c r="R129" s="231">
        <v>1.252353920898684</v>
      </c>
      <c r="S129" s="231">
        <v>1.251504434412319</v>
      </c>
      <c r="T129" s="231">
        <v>1.4074707814834819</v>
      </c>
      <c r="U129" s="231">
        <v>0.90544091552328332</v>
      </c>
      <c r="V129" s="231">
        <v>0.66883453786412383</v>
      </c>
      <c r="W129" s="231">
        <v>1.002819516284249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0.2227675374053498</v>
      </c>
      <c r="C131" s="231">
        <v>0.24068102201532859</v>
      </c>
      <c r="D131" s="231">
        <v>0.15102995219523149</v>
      </c>
      <c r="E131" s="231">
        <v>0.10261663427288351</v>
      </c>
      <c r="F131" s="231">
        <v>0.28312169592164199</v>
      </c>
      <c r="G131" s="231">
        <v>0.2019458269181586</v>
      </c>
      <c r="H131" s="231">
        <v>0.43203139163915671</v>
      </c>
      <c r="I131" s="231">
        <v>0.54609344013530015</v>
      </c>
      <c r="J131" s="231">
        <v>0.99884507183040494</v>
      </c>
      <c r="K131" s="231">
        <v>0.6811382713367804</v>
      </c>
      <c r="L131" s="231">
        <v>1.1401958230593501</v>
      </c>
      <c r="M131" s="231">
        <v>1.2684128508045289</v>
      </c>
      <c r="N131" s="231">
        <v>1.5598706586398901</v>
      </c>
      <c r="O131" s="231">
        <v>1.547506967899843</v>
      </c>
      <c r="P131" s="231">
        <v>2.025378814901944</v>
      </c>
      <c r="Q131" s="231">
        <v>1.55448038973521</v>
      </c>
      <c r="R131" s="231">
        <v>1.3031136013392211</v>
      </c>
      <c r="S131" s="231">
        <v>1.127706526052717</v>
      </c>
      <c r="T131" s="231">
        <v>0.97393881363440626</v>
      </c>
      <c r="U131" s="231">
        <v>1.1245232191887149</v>
      </c>
      <c r="V131" s="231">
        <v>1.493517356799386</v>
      </c>
      <c r="W131" s="231">
        <v>1.099699378975322</v>
      </c>
      <c r="DA131" s="73" t="s">
        <v>1110</v>
      </c>
    </row>
    <row r="132" spans="1:105" ht="12" customHeight="1" x14ac:dyDescent="0.25">
      <c r="A132" s="64" t="s">
        <v>79</v>
      </c>
      <c r="B132" s="231">
        <v>3.316943112101714E-2</v>
      </c>
      <c r="C132" s="231">
        <v>7.3251564768947661E-2</v>
      </c>
      <c r="D132" s="231">
        <v>7.2909072006858922E-2</v>
      </c>
      <c r="E132" s="231">
        <v>5.9415770052658613E-2</v>
      </c>
      <c r="F132" s="231">
        <v>4.2155987811862132E-2</v>
      </c>
      <c r="G132" s="231">
        <v>4.8731713943507969E-2</v>
      </c>
      <c r="H132" s="231">
        <v>3.085541759521104E-2</v>
      </c>
      <c r="I132" s="231">
        <v>3.0335490599515909E-2</v>
      </c>
      <c r="J132" s="231">
        <v>2.1363716209833281E-2</v>
      </c>
      <c r="K132" s="231">
        <v>0.52435970236852036</v>
      </c>
      <c r="L132" s="231">
        <v>0.54876204328668843</v>
      </c>
      <c r="M132" s="231">
        <v>0.16511739373011411</v>
      </c>
      <c r="N132" s="231">
        <v>8.171986239013089E-2</v>
      </c>
      <c r="O132" s="231">
        <v>0.34968761419398958</v>
      </c>
      <c r="P132" s="231">
        <v>0.29459718038428961</v>
      </c>
      <c r="Q132" s="231">
        <v>0.30948312113479182</v>
      </c>
      <c r="R132" s="231">
        <v>0.31478822211786389</v>
      </c>
      <c r="S132" s="231">
        <v>0.24638728946889521</v>
      </c>
      <c r="T132" s="231">
        <v>0.28577430546018068</v>
      </c>
      <c r="U132" s="231">
        <v>0.29383380505541667</v>
      </c>
      <c r="V132" s="231">
        <v>0.41803687275974838</v>
      </c>
      <c r="W132" s="231">
        <v>0.82177728183891652</v>
      </c>
      <c r="DA132" s="73" t="s">
        <v>1111</v>
      </c>
    </row>
    <row r="133" spans="1:105" ht="12" customHeight="1" x14ac:dyDescent="0.25">
      <c r="A133" s="60" t="s">
        <v>1066</v>
      </c>
      <c r="B133" s="264">
        <v>1.9779624775100061E-3</v>
      </c>
      <c r="C133" s="264">
        <v>2.5127770601652221E-3</v>
      </c>
      <c r="D133" s="264">
        <v>2.4572642175347409E-3</v>
      </c>
      <c r="E133" s="264">
        <v>2.566763997754806E-3</v>
      </c>
      <c r="F133" s="264">
        <v>2.6143840923968081E-3</v>
      </c>
      <c r="G133" s="264">
        <v>3.3339976299710848E-3</v>
      </c>
      <c r="H133" s="264">
        <v>3.9125567518964559E-3</v>
      </c>
      <c r="I133" s="264">
        <v>3.0275240059753632E-3</v>
      </c>
      <c r="J133" s="264">
        <v>2.3063620268559391E-3</v>
      </c>
      <c r="K133" s="264">
        <v>2.112849622360215E-3</v>
      </c>
      <c r="L133" s="264">
        <v>2.6034052782614499E-3</v>
      </c>
      <c r="M133" s="264">
        <v>3.3394321232115189E-3</v>
      </c>
      <c r="N133" s="264">
        <v>3.3383284901971448E-3</v>
      </c>
      <c r="O133" s="264">
        <v>3.3782225993337751E-3</v>
      </c>
      <c r="P133" s="264">
        <v>2.728382285793118E-3</v>
      </c>
      <c r="Q133" s="264">
        <v>2.6961419942244601E-3</v>
      </c>
      <c r="R133" s="264">
        <v>2.911853077256824E-3</v>
      </c>
      <c r="S133" s="264">
        <v>2.4525506632696939E-3</v>
      </c>
      <c r="T133" s="264">
        <v>2.730447649470333E-3</v>
      </c>
      <c r="U133" s="264">
        <v>2.7017755920964088E-3</v>
      </c>
      <c r="V133" s="264">
        <v>2.756202668655762E-3</v>
      </c>
      <c r="W133" s="264">
        <v>3.1847241816441371E-3</v>
      </c>
      <c r="DA133" s="72" t="s">
        <v>1112</v>
      </c>
    </row>
    <row r="134" spans="1:105" ht="12" customHeight="1" x14ac:dyDescent="0.25">
      <c r="A134" s="57" t="s">
        <v>1012</v>
      </c>
      <c r="B134" s="263">
        <v>0.64682626367065055</v>
      </c>
      <c r="C134" s="263">
        <v>0.84461619089394602</v>
      </c>
      <c r="D134" s="263">
        <v>0.8848130337975092</v>
      </c>
      <c r="E134" s="263">
        <v>0.8830092731733078</v>
      </c>
      <c r="F134" s="263">
        <v>0.95107163551930318</v>
      </c>
      <c r="G134" s="263">
        <v>1.1519664947372581</v>
      </c>
      <c r="H134" s="263">
        <v>1.4122193286655611</v>
      </c>
      <c r="I134" s="263">
        <v>1.1397091506387469</v>
      </c>
      <c r="J134" s="263">
        <v>1.462252064221466</v>
      </c>
      <c r="K134" s="263">
        <v>1.392930648894702</v>
      </c>
      <c r="L134" s="263">
        <v>1.7737588759517</v>
      </c>
      <c r="M134" s="263">
        <v>1.735573981182716</v>
      </c>
      <c r="N134" s="263">
        <v>1.752572533813888</v>
      </c>
      <c r="O134" s="263">
        <v>1.8496249637989981</v>
      </c>
      <c r="P134" s="263">
        <v>1.754250072756528</v>
      </c>
      <c r="Q134" s="263">
        <v>1.620904580134787</v>
      </c>
      <c r="R134" s="263">
        <v>1.736216678752394</v>
      </c>
      <c r="S134" s="263">
        <v>1.6305382993687401</v>
      </c>
      <c r="T134" s="263">
        <v>1.841705900989139</v>
      </c>
      <c r="U134" s="263">
        <v>1.5370068652594031</v>
      </c>
      <c r="V134" s="263">
        <v>1.557334641220917</v>
      </c>
      <c r="W134" s="263">
        <v>1.847051809163228</v>
      </c>
      <c r="DA134" s="70" t="s">
        <v>1113</v>
      </c>
    </row>
    <row r="135" spans="1:105" ht="12" customHeight="1" x14ac:dyDescent="0.25">
      <c r="A135" s="60" t="s">
        <v>1014</v>
      </c>
      <c r="B135" s="264">
        <v>0.59986730255732257</v>
      </c>
      <c r="C135" s="264">
        <v>0.78456710100305882</v>
      </c>
      <c r="D135" s="264">
        <v>0.84047631154684144</v>
      </c>
      <c r="E135" s="264">
        <v>0.83374988419488349</v>
      </c>
      <c r="F135" s="264">
        <v>0.90685478485171211</v>
      </c>
      <c r="G135" s="264">
        <v>1.092293794265494</v>
      </c>
      <c r="H135" s="264">
        <v>1.3476340500814501</v>
      </c>
      <c r="I135" s="264">
        <v>1.0915943295082089</v>
      </c>
      <c r="J135" s="264">
        <v>1.447837561434566</v>
      </c>
      <c r="K135" s="264">
        <v>1.3806936369802241</v>
      </c>
      <c r="L135" s="264">
        <v>1.759702262423908</v>
      </c>
      <c r="M135" s="264">
        <v>1.7040919874529821</v>
      </c>
      <c r="N135" s="264">
        <v>1.7195960142775399</v>
      </c>
      <c r="O135" s="264">
        <v>1.8184857821886651</v>
      </c>
      <c r="P135" s="264">
        <v>1.7343030993747039</v>
      </c>
      <c r="Q135" s="264">
        <v>1.5992565640883569</v>
      </c>
      <c r="R135" s="264">
        <v>1.71470106801149</v>
      </c>
      <c r="S135" s="264">
        <v>1.6158639549097891</v>
      </c>
      <c r="T135" s="264">
        <v>1.8269057769172119</v>
      </c>
      <c r="U135" s="264">
        <v>1.5138681362910209</v>
      </c>
      <c r="V135" s="264">
        <v>1.5312055430914391</v>
      </c>
      <c r="W135" s="264">
        <v>1.8204661748257109</v>
      </c>
      <c r="DA135" s="72" t="s">
        <v>1114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7.8490336496241112E-2</v>
      </c>
      <c r="P136" s="232">
        <v>4.2344356113890237E-2</v>
      </c>
      <c r="Q136" s="232">
        <v>0</v>
      </c>
      <c r="R136" s="232">
        <v>0</v>
      </c>
      <c r="S136" s="232">
        <v>0</v>
      </c>
      <c r="T136" s="232">
        <v>7.8487975849352368E-3</v>
      </c>
      <c r="U136" s="232">
        <v>5.4699686749155223E-4</v>
      </c>
      <c r="V136" s="232">
        <v>3.5973829062273298E-3</v>
      </c>
      <c r="W136" s="232">
        <v>3.2406235163297048E-2</v>
      </c>
      <c r="DA136" s="71" t="s">
        <v>1115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0.1688391520950919</v>
      </c>
      <c r="N137" s="297">
        <v>0.51704750369079444</v>
      </c>
      <c r="O137" s="297">
        <v>0.53353184130975306</v>
      </c>
      <c r="P137" s="297">
        <v>0.57556171723572147</v>
      </c>
      <c r="Q137" s="297">
        <v>0.52299354777925144</v>
      </c>
      <c r="R137" s="297">
        <v>0.5084023148966228</v>
      </c>
      <c r="S137" s="297">
        <v>0.42846705017037739</v>
      </c>
      <c r="T137" s="297">
        <v>0.55819452838531658</v>
      </c>
      <c r="U137" s="297">
        <v>0.60503190099370485</v>
      </c>
      <c r="V137" s="297">
        <v>0.70161109736095295</v>
      </c>
      <c r="W137" s="297">
        <v>0.71128127452995504</v>
      </c>
      <c r="DA137" s="122" t="s">
        <v>1116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9.7025907855616111E-3</v>
      </c>
      <c r="I138" s="297">
        <v>4.6240349121885226E-3</v>
      </c>
      <c r="J138" s="297">
        <v>0.10861901475873879</v>
      </c>
      <c r="K138" s="297">
        <v>0.2222227695756897</v>
      </c>
      <c r="L138" s="297">
        <v>0.25302754383915549</v>
      </c>
      <c r="M138" s="297">
        <v>0.29624721530458659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2.855686489917212E-2</v>
      </c>
      <c r="T138" s="297">
        <v>7.7335551025502228E-2</v>
      </c>
      <c r="U138" s="297">
        <v>3.9299954271853788E-2</v>
      </c>
      <c r="V138" s="297">
        <v>5.264016390119642E-2</v>
      </c>
      <c r="W138" s="297">
        <v>4.3768643253923038E-2</v>
      </c>
      <c r="DA138" s="122" t="s">
        <v>1117</v>
      </c>
    </row>
    <row r="139" spans="1:105" ht="12" customHeight="1" x14ac:dyDescent="0.25">
      <c r="A139" s="59" t="s">
        <v>70</v>
      </c>
      <c r="B139" s="297">
        <v>0.24256221049258181</v>
      </c>
      <c r="C139" s="297">
        <v>0.29003853098752702</v>
      </c>
      <c r="D139" s="297">
        <v>0.34285847402588021</v>
      </c>
      <c r="E139" s="297">
        <v>0.26024903262804888</v>
      </c>
      <c r="F139" s="297">
        <v>0</v>
      </c>
      <c r="G139" s="297">
        <v>0</v>
      </c>
      <c r="H139" s="297">
        <v>0</v>
      </c>
      <c r="I139" s="297">
        <v>0</v>
      </c>
      <c r="J139" s="297">
        <v>0.2167489190873807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1118</v>
      </c>
    </row>
    <row r="140" spans="1:105" ht="12" customHeight="1" x14ac:dyDescent="0.25">
      <c r="A140" s="59" t="s">
        <v>162</v>
      </c>
      <c r="B140" s="297">
        <v>0.3573050920647407</v>
      </c>
      <c r="C140" s="297">
        <v>0.4945285700155318</v>
      </c>
      <c r="D140" s="297">
        <v>0.49761783752096123</v>
      </c>
      <c r="E140" s="297">
        <v>0.57350085156683461</v>
      </c>
      <c r="F140" s="297">
        <v>0.90685478485171211</v>
      </c>
      <c r="G140" s="297">
        <v>1.092293794265494</v>
      </c>
      <c r="H140" s="297">
        <v>1.337931459295888</v>
      </c>
      <c r="I140" s="297">
        <v>1.08697029459602</v>
      </c>
      <c r="J140" s="297">
        <v>1.1224696275884469</v>
      </c>
      <c r="K140" s="297">
        <v>1.1584708674045341</v>
      </c>
      <c r="L140" s="297">
        <v>1.506674718584752</v>
      </c>
      <c r="M140" s="297">
        <v>1.2390056200533039</v>
      </c>
      <c r="N140" s="297">
        <v>1.2025485105867459</v>
      </c>
      <c r="O140" s="297">
        <v>1.2064636043826711</v>
      </c>
      <c r="P140" s="297">
        <v>1.1163970260250919</v>
      </c>
      <c r="Q140" s="297">
        <v>1.0762630163091049</v>
      </c>
      <c r="R140" s="297">
        <v>1.206298753114867</v>
      </c>
      <c r="S140" s="297">
        <v>1.158840039840239</v>
      </c>
      <c r="T140" s="297">
        <v>1.1835268999214581</v>
      </c>
      <c r="U140" s="297">
        <v>0.86898928415797028</v>
      </c>
      <c r="V140" s="297">
        <v>0.77335689892306225</v>
      </c>
      <c r="W140" s="297">
        <v>1.0330100218785361</v>
      </c>
      <c r="DA140" s="122" t="s">
        <v>1119</v>
      </c>
    </row>
    <row r="141" spans="1:105" ht="12" customHeight="1" x14ac:dyDescent="0.25">
      <c r="A141" s="60" t="s">
        <v>1021</v>
      </c>
      <c r="B141" s="264">
        <v>4.6958961113327917E-2</v>
      </c>
      <c r="C141" s="264">
        <v>6.0049089890887149E-2</v>
      </c>
      <c r="D141" s="264">
        <v>4.4336722250667808E-2</v>
      </c>
      <c r="E141" s="264">
        <v>4.925938897842435E-2</v>
      </c>
      <c r="F141" s="264">
        <v>4.4216850667591033E-2</v>
      </c>
      <c r="G141" s="264">
        <v>5.9672700471763873E-2</v>
      </c>
      <c r="H141" s="264">
        <v>6.4585278584111075E-2</v>
      </c>
      <c r="I141" s="264">
        <v>4.8114821130538603E-2</v>
      </c>
      <c r="J141" s="264">
        <v>1.441450278689993E-2</v>
      </c>
      <c r="K141" s="264">
        <v>1.2237011914478039E-2</v>
      </c>
      <c r="L141" s="264">
        <v>1.405661352779174E-2</v>
      </c>
      <c r="M141" s="264">
        <v>3.1481993729733898E-2</v>
      </c>
      <c r="N141" s="264">
        <v>3.297651953634758E-2</v>
      </c>
      <c r="O141" s="264">
        <v>3.1139181610332849E-2</v>
      </c>
      <c r="P141" s="264">
        <v>1.9946973381823802E-2</v>
      </c>
      <c r="Q141" s="264">
        <v>2.1648016046430549E-2</v>
      </c>
      <c r="R141" s="264">
        <v>2.1515610740904439E-2</v>
      </c>
      <c r="S141" s="264">
        <v>1.467434445895107E-2</v>
      </c>
      <c r="T141" s="264">
        <v>1.4800124071927E-2</v>
      </c>
      <c r="U141" s="264">
        <v>2.3138728968382202E-2</v>
      </c>
      <c r="V141" s="264">
        <v>2.6129098129477741E-2</v>
      </c>
      <c r="W141" s="264">
        <v>2.6585634337516411E-2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0.52013032526576297</v>
      </c>
      <c r="C142" s="263">
        <f t="shared" si="5"/>
        <v>0.67825308634354742</v>
      </c>
      <c r="D142" s="263">
        <f t="shared" si="5"/>
        <v>0.68380102292668432</v>
      </c>
      <c r="E142" s="263">
        <f t="shared" si="5"/>
        <v>0.69361164888747062</v>
      </c>
      <c r="F142" s="263">
        <f t="shared" si="5"/>
        <v>0.74967955371495976</v>
      </c>
      <c r="G142" s="263">
        <f t="shared" si="5"/>
        <v>0.91428948474030136</v>
      </c>
      <c r="H142" s="263">
        <f t="shared" si="5"/>
        <v>1.1147683118145895</v>
      </c>
      <c r="I142" s="263">
        <f t="shared" si="5"/>
        <v>0.89836095569476815</v>
      </c>
      <c r="J142" s="263">
        <f t="shared" si="5"/>
        <v>1.0945596959218822</v>
      </c>
      <c r="K142" s="263">
        <f t="shared" si="5"/>
        <v>1.0548034205391734</v>
      </c>
      <c r="L142" s="263">
        <f t="shared" si="5"/>
        <v>1.3528363894001385</v>
      </c>
      <c r="M142" s="263">
        <f t="shared" si="5"/>
        <v>1.3003805034526295</v>
      </c>
      <c r="N142" s="263">
        <f t="shared" si="5"/>
        <v>1.3062987669693242</v>
      </c>
      <c r="O142" s="263">
        <f t="shared" si="5"/>
        <v>1.3724057648241672</v>
      </c>
      <c r="P142" s="263">
        <f t="shared" si="5"/>
        <v>1.3051518653256782</v>
      </c>
      <c r="Q142" s="263">
        <f t="shared" si="5"/>
        <v>1.2042973468574854</v>
      </c>
      <c r="R142" s="263">
        <f t="shared" si="5"/>
        <v>1.2882566405410425</v>
      </c>
      <c r="S142" s="263">
        <f t="shared" si="5"/>
        <v>1.2052784961046312</v>
      </c>
      <c r="T142" s="263">
        <f t="shared" si="5"/>
        <v>1.3400924090867674</v>
      </c>
      <c r="U142" s="263">
        <f t="shared" si="5"/>
        <v>1.1127136494387067</v>
      </c>
      <c r="V142" s="263">
        <f t="shared" si="5"/>
        <v>1.1267345468299899</v>
      </c>
      <c r="W142" s="263">
        <f t="shared" si="5"/>
        <v>1.3411894246467653</v>
      </c>
      <c r="DA142" s="70"/>
    </row>
    <row r="143" spans="1:105" ht="12" customHeight="1" x14ac:dyDescent="0.25">
      <c r="A143" s="60" t="s">
        <v>1024</v>
      </c>
      <c r="B143" s="264">
        <v>0.16990076258517431</v>
      </c>
      <c r="C143" s="264">
        <v>0.22855007410617581</v>
      </c>
      <c r="D143" s="264">
        <v>0.27101957630287371</v>
      </c>
      <c r="E143" s="264">
        <v>0.28222044371134009</v>
      </c>
      <c r="F143" s="264">
        <v>0.37839856622852291</v>
      </c>
      <c r="G143" s="264">
        <v>0.44790376231770868</v>
      </c>
      <c r="H143" s="264">
        <v>0.56517644403033218</v>
      </c>
      <c r="I143" s="264">
        <v>0.46322814765721709</v>
      </c>
      <c r="J143" s="264">
        <v>0.6905633386301141</v>
      </c>
      <c r="K143" s="264">
        <v>0.68057195939872395</v>
      </c>
      <c r="L143" s="264">
        <v>0.87894083757968322</v>
      </c>
      <c r="M143" s="264">
        <v>0.73888647295799137</v>
      </c>
      <c r="N143" s="264">
        <v>0.72248768261978991</v>
      </c>
      <c r="O143" s="264">
        <v>0.76130129535632329</v>
      </c>
      <c r="P143" s="264">
        <v>0.7505100248213552</v>
      </c>
      <c r="Q143" s="264">
        <v>0.69169411406952652</v>
      </c>
      <c r="R143" s="264">
        <v>0.76894368267654134</v>
      </c>
      <c r="S143" s="264">
        <v>0.75619082794867709</v>
      </c>
      <c r="T143" s="264">
        <v>0.84771879449855847</v>
      </c>
      <c r="U143" s="264">
        <v>0.61252365160910427</v>
      </c>
      <c r="V143" s="264">
        <v>0.5700385247740879</v>
      </c>
      <c r="W143" s="264">
        <v>0.73655250319022458</v>
      </c>
      <c r="DA143" s="72" t="s">
        <v>1121</v>
      </c>
    </row>
    <row r="144" spans="1:105" ht="12" customHeight="1" x14ac:dyDescent="0.25">
      <c r="A144" s="60" t="s">
        <v>1026</v>
      </c>
      <c r="B144" s="264">
        <v>0.12693682265111381</v>
      </c>
      <c r="C144" s="264">
        <v>0.17218165600633259</v>
      </c>
      <c r="D144" s="264">
        <v>0.1713085979233652</v>
      </c>
      <c r="E144" s="264">
        <v>0.1689851725353872</v>
      </c>
      <c r="F144" s="264">
        <v>0.18677964090653121</v>
      </c>
      <c r="G144" s="264">
        <v>0.22169306565497279</v>
      </c>
      <c r="H144" s="264">
        <v>0.27676714396704322</v>
      </c>
      <c r="I144" s="264">
        <v>0.23008452311232891</v>
      </c>
      <c r="J144" s="264">
        <v>0.31531576474334888</v>
      </c>
      <c r="K144" s="264">
        <v>0.30234215075597282</v>
      </c>
      <c r="L144" s="264">
        <v>0.39189423119528161</v>
      </c>
      <c r="M144" s="264">
        <v>0.37374977064496989</v>
      </c>
      <c r="N144" s="264">
        <v>0.38568910447982219</v>
      </c>
      <c r="O144" s="264">
        <v>0.41461035882774411</v>
      </c>
      <c r="P144" s="264">
        <v>0.42054614570293752</v>
      </c>
      <c r="Q144" s="264">
        <v>0.37347548191578589</v>
      </c>
      <c r="R144" s="264">
        <v>0.3821637407619729</v>
      </c>
      <c r="S144" s="264">
        <v>0.35333153008233259</v>
      </c>
      <c r="T144" s="264">
        <v>0.38636551846875727</v>
      </c>
      <c r="U144" s="264">
        <v>0.33709225865506071</v>
      </c>
      <c r="V144" s="264">
        <v>0.36409940111482902</v>
      </c>
      <c r="W144" s="264">
        <v>0.41507713882647268</v>
      </c>
      <c r="DA144" s="72" t="s">
        <v>1122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8.6861178618549053E-3</v>
      </c>
      <c r="P145" s="231">
        <v>3.8974916265137409E-3</v>
      </c>
      <c r="Q145" s="231">
        <v>0</v>
      </c>
      <c r="R145" s="231">
        <v>0</v>
      </c>
      <c r="S145" s="231">
        <v>0</v>
      </c>
      <c r="T145" s="231">
        <v>1.0497400302267789E-3</v>
      </c>
      <c r="U145" s="231">
        <v>6.4098506270446107E-5</v>
      </c>
      <c r="V145" s="231">
        <v>3.4989905463535308E-4</v>
      </c>
      <c r="W145" s="231">
        <v>3.538051878844622E-3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2.1056969457294541E-2</v>
      </c>
      <c r="N147" s="231">
        <v>6.0456942366067717E-2</v>
      </c>
      <c r="O147" s="231">
        <v>5.9043197717605897E-2</v>
      </c>
      <c r="P147" s="231">
        <v>5.2976291986460047E-2</v>
      </c>
      <c r="Q147" s="231">
        <v>5.3581014923069013E-2</v>
      </c>
      <c r="R147" s="231">
        <v>5.9360437794785392E-2</v>
      </c>
      <c r="S147" s="231">
        <v>5.2040768946166653E-2</v>
      </c>
      <c r="T147" s="231">
        <v>7.465591190990814E-2</v>
      </c>
      <c r="U147" s="231">
        <v>7.0899201447920251E-2</v>
      </c>
      <c r="V147" s="231">
        <v>6.8242126592446981E-2</v>
      </c>
      <c r="W147" s="231">
        <v>7.7656353385595456E-2</v>
      </c>
      <c r="DA147" s="73" t="s">
        <v>1125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1.617839354957968E-3</v>
      </c>
      <c r="I148" s="231">
        <v>7.000325595555672E-4</v>
      </c>
      <c r="J148" s="231">
        <v>1.3339576044202691E-2</v>
      </c>
      <c r="K148" s="231">
        <v>2.6840975088499461E-2</v>
      </c>
      <c r="L148" s="231">
        <v>2.9037751316907709E-2</v>
      </c>
      <c r="M148" s="231">
        <v>3.6946812910810527E-2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3.4684608943762762E-3</v>
      </c>
      <c r="T148" s="231">
        <v>1.0343268862855399E-2</v>
      </c>
      <c r="U148" s="231">
        <v>4.6052701853207039E-3</v>
      </c>
      <c r="V148" s="231">
        <v>5.1200397803065406E-3</v>
      </c>
      <c r="W148" s="231">
        <v>4.7785782494848524E-3</v>
      </c>
      <c r="DA148" s="73" t="s">
        <v>1126</v>
      </c>
    </row>
    <row r="149" spans="1:105" ht="12" customHeight="1" x14ac:dyDescent="0.25">
      <c r="A149" s="64" t="s">
        <v>70</v>
      </c>
      <c r="B149" s="231">
        <v>3.9689073856687407E-2</v>
      </c>
      <c r="C149" s="231">
        <v>4.1681170755363317E-2</v>
      </c>
      <c r="D149" s="231">
        <v>5.9608593006872303E-2</v>
      </c>
      <c r="E149" s="231">
        <v>4.7059336516517107E-2</v>
      </c>
      <c r="F149" s="231">
        <v>0</v>
      </c>
      <c r="G149" s="231">
        <v>0</v>
      </c>
      <c r="H149" s="231">
        <v>0</v>
      </c>
      <c r="I149" s="231">
        <v>0</v>
      </c>
      <c r="J149" s="231">
        <v>2.6619084099473771E-2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1127</v>
      </c>
    </row>
    <row r="150" spans="1:105" ht="12" customHeight="1" x14ac:dyDescent="0.25">
      <c r="A150" s="64" t="s">
        <v>34</v>
      </c>
      <c r="B150" s="231">
        <v>0</v>
      </c>
      <c r="C150" s="231">
        <v>2.4125811551256031E-2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2.2768058187497449E-2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2.534401590175317E-3</v>
      </c>
      <c r="T150" s="231">
        <v>3.5176894951827588E-4</v>
      </c>
      <c r="U150" s="231">
        <v>1.7776076664967691E-4</v>
      </c>
      <c r="V150" s="231">
        <v>1.839213395608792E-4</v>
      </c>
      <c r="W150" s="231">
        <v>2.2319525245855431E-4</v>
      </c>
      <c r="DA150" s="73" t="s">
        <v>1128</v>
      </c>
    </row>
    <row r="151" spans="1:105" ht="12" customHeight="1" x14ac:dyDescent="0.25">
      <c r="A151" s="64" t="s">
        <v>162</v>
      </c>
      <c r="B151" s="231">
        <v>5.8463798460319842E-2</v>
      </c>
      <c r="C151" s="231">
        <v>7.1068246346584457E-2</v>
      </c>
      <c r="D151" s="231">
        <v>8.6514703286895825E-2</v>
      </c>
      <c r="E151" s="231">
        <v>0.10370286219263369</v>
      </c>
      <c r="F151" s="231">
        <v>0.15019728726185319</v>
      </c>
      <c r="G151" s="231">
        <v>0.19350061683609571</v>
      </c>
      <c r="H151" s="231">
        <v>0.2230907411148684</v>
      </c>
      <c r="I151" s="231">
        <v>0.16455641272976149</v>
      </c>
      <c r="J151" s="231">
        <v>0.13785126837858111</v>
      </c>
      <c r="K151" s="231">
        <v>0.1399248499698254</v>
      </c>
      <c r="L151" s="231">
        <v>0.1729078389250272</v>
      </c>
      <c r="M151" s="231">
        <v>0.15452401398097951</v>
      </c>
      <c r="N151" s="231">
        <v>0.14061068949753791</v>
      </c>
      <c r="O151" s="231">
        <v>0.13351306073465519</v>
      </c>
      <c r="P151" s="231">
        <v>0.1027562693147277</v>
      </c>
      <c r="Q151" s="231">
        <v>0.1102638167963518</v>
      </c>
      <c r="R151" s="231">
        <v>0.1408459796465768</v>
      </c>
      <c r="S151" s="231">
        <v>0.14075044215164681</v>
      </c>
      <c r="T151" s="231">
        <v>0.15829119686847021</v>
      </c>
      <c r="U151" s="231">
        <v>0.1018304096237084</v>
      </c>
      <c r="V151" s="231">
        <v>7.52204741287021E-2</v>
      </c>
      <c r="W151" s="231">
        <v>0.112782093642032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2.50535503708063E-2</v>
      </c>
      <c r="C153" s="231">
        <v>2.7068190359289611E-2</v>
      </c>
      <c r="D153" s="231">
        <v>1.698558308313387E-2</v>
      </c>
      <c r="E153" s="231">
        <v>1.1540779440229861E-2</v>
      </c>
      <c r="F153" s="231">
        <v>3.1841280612327758E-2</v>
      </c>
      <c r="G153" s="231">
        <v>2.2711836768487412E-2</v>
      </c>
      <c r="H153" s="231">
        <v>4.8588409057581203E-2</v>
      </c>
      <c r="I153" s="231">
        <v>6.1416396971258509E-2</v>
      </c>
      <c r="J153" s="231">
        <v>0.1123351077594384</v>
      </c>
      <c r="K153" s="231">
        <v>7.6604213473745311E-2</v>
      </c>
      <c r="L153" s="231">
        <v>0.12823211953733421</v>
      </c>
      <c r="M153" s="231">
        <v>0.14265204714628291</v>
      </c>
      <c r="N153" s="231">
        <v>0.17543084855791369</v>
      </c>
      <c r="O153" s="231">
        <v>0.1740403661189881</v>
      </c>
      <c r="P153" s="231">
        <v>0.22778422184008579</v>
      </c>
      <c r="Q153" s="231">
        <v>0.17482463198305501</v>
      </c>
      <c r="R153" s="231">
        <v>0.1465546669424688</v>
      </c>
      <c r="S153" s="231">
        <v>0.12682751079004501</v>
      </c>
      <c r="T153" s="231">
        <v>0.10953402551231391</v>
      </c>
      <c r="U153" s="231">
        <v>0.12646950019392339</v>
      </c>
      <c r="V153" s="231">
        <v>0.16796842468191839</v>
      </c>
      <c r="W153" s="231">
        <v>0.123677687084945</v>
      </c>
      <c r="DA153" s="73" t="s">
        <v>1131</v>
      </c>
    </row>
    <row r="154" spans="1:105" ht="12" customHeight="1" x14ac:dyDescent="0.25">
      <c r="A154" s="64" t="s">
        <v>79</v>
      </c>
      <c r="B154" s="231">
        <v>3.7303999633002019E-3</v>
      </c>
      <c r="C154" s="231">
        <v>8.2382369938392031E-3</v>
      </c>
      <c r="D154" s="231">
        <v>8.1997185464632114E-3</v>
      </c>
      <c r="E154" s="231">
        <v>6.6821943860065269E-3</v>
      </c>
      <c r="F154" s="231">
        <v>4.7410730323502737E-3</v>
      </c>
      <c r="G154" s="231">
        <v>5.4806120503897134E-3</v>
      </c>
      <c r="H154" s="231">
        <v>3.4701544396356838E-3</v>
      </c>
      <c r="I154" s="231">
        <v>3.411680851753409E-3</v>
      </c>
      <c r="J154" s="231">
        <v>2.4026702741555528E-3</v>
      </c>
      <c r="K154" s="231">
        <v>5.8972112223902667E-2</v>
      </c>
      <c r="L154" s="231">
        <v>6.1716521416012519E-2</v>
      </c>
      <c r="M154" s="231">
        <v>1.8569927149602389E-2</v>
      </c>
      <c r="N154" s="231">
        <v>9.1906240583029195E-3</v>
      </c>
      <c r="O154" s="231">
        <v>3.9327616394639962E-2</v>
      </c>
      <c r="P154" s="231">
        <v>3.3131870935150257E-2</v>
      </c>
      <c r="Q154" s="231">
        <v>3.4806018213310162E-2</v>
      </c>
      <c r="R154" s="231">
        <v>3.5402656378141877E-2</v>
      </c>
      <c r="S154" s="231">
        <v>2.770994570992261E-2</v>
      </c>
      <c r="T154" s="231">
        <v>3.2139606335464567E-2</v>
      </c>
      <c r="U154" s="231">
        <v>3.304601793126781E-2</v>
      </c>
      <c r="V154" s="231">
        <v>4.7014515537258841E-2</v>
      </c>
      <c r="W154" s="231">
        <v>9.2421179333112086E-2</v>
      </c>
      <c r="DA154" s="73" t="s">
        <v>1132</v>
      </c>
    </row>
    <row r="155" spans="1:105" ht="12" customHeight="1" x14ac:dyDescent="0.25">
      <c r="A155" s="60" t="s">
        <v>1038</v>
      </c>
      <c r="B155" s="264">
        <v>0.2232927400294748</v>
      </c>
      <c r="C155" s="264">
        <v>0.27752135623103902</v>
      </c>
      <c r="D155" s="264">
        <v>0.24147284870044541</v>
      </c>
      <c r="E155" s="264">
        <v>0.24240603264074331</v>
      </c>
      <c r="F155" s="264">
        <v>0.18450134657990561</v>
      </c>
      <c r="G155" s="264">
        <v>0.24469265676761989</v>
      </c>
      <c r="H155" s="264">
        <v>0.27282472381721401</v>
      </c>
      <c r="I155" s="264">
        <v>0.20504828492522209</v>
      </c>
      <c r="J155" s="264">
        <v>8.8680592548419257E-2</v>
      </c>
      <c r="K155" s="264">
        <v>7.1889310384476726E-2</v>
      </c>
      <c r="L155" s="264">
        <v>8.200132062517379E-2</v>
      </c>
      <c r="M155" s="264">
        <v>0.18774425984966811</v>
      </c>
      <c r="N155" s="264">
        <v>0.19812197986971231</v>
      </c>
      <c r="O155" s="264">
        <v>0.1964941106400997</v>
      </c>
      <c r="P155" s="264">
        <v>0.13409569480138531</v>
      </c>
      <c r="Q155" s="264">
        <v>0.13912775087217299</v>
      </c>
      <c r="R155" s="264">
        <v>0.13714921710252831</v>
      </c>
      <c r="S155" s="264">
        <v>9.5756138073621572E-2</v>
      </c>
      <c r="T155" s="264">
        <v>0.1060080961194516</v>
      </c>
      <c r="U155" s="264">
        <v>0.16309773917454159</v>
      </c>
      <c r="V155" s="264">
        <v>0.19259662094107299</v>
      </c>
      <c r="W155" s="264">
        <v>0.18955978263006801</v>
      </c>
      <c r="DA155" s="72" t="s">
        <v>1133</v>
      </c>
    </row>
    <row r="156" spans="1:105" ht="12" customHeight="1" x14ac:dyDescent="0.25">
      <c r="A156" s="132" t="s">
        <v>1040</v>
      </c>
      <c r="B156" s="318">
        <v>0.20410382183670359</v>
      </c>
      <c r="C156" s="318">
        <v>0.25929076372012422</v>
      </c>
      <c r="D156" s="318">
        <v>0.25356245316280562</v>
      </c>
      <c r="E156" s="318">
        <v>0.26486161777654937</v>
      </c>
      <c r="F156" s="318">
        <v>0.26977548415327363</v>
      </c>
      <c r="G156" s="318">
        <v>0.3440316315445211</v>
      </c>
      <c r="H156" s="318">
        <v>0.40373252541188642</v>
      </c>
      <c r="I156" s="318">
        <v>0.31240694772927652</v>
      </c>
      <c r="J156" s="318">
        <v>0.23799101831948771</v>
      </c>
      <c r="K156" s="318">
        <v>0.21802268131639749</v>
      </c>
      <c r="L156" s="318">
        <v>0.26864259212435992</v>
      </c>
      <c r="M156" s="318">
        <v>0.45371652285372688</v>
      </c>
      <c r="N156" s="318">
        <v>0.49202816361333318</v>
      </c>
      <c r="O156" s="318">
        <v>0.47588197593293158</v>
      </c>
      <c r="P156" s="318">
        <v>0.40223297505554051</v>
      </c>
      <c r="Q156" s="318">
        <v>0.40308411496438962</v>
      </c>
      <c r="R156" s="318">
        <v>0.39179265643374722</v>
      </c>
      <c r="S156" s="318">
        <v>0.34548847386866521</v>
      </c>
      <c r="T156" s="318">
        <v>0.35780524341789238</v>
      </c>
      <c r="U156" s="318">
        <v>0.41186119127963761</v>
      </c>
      <c r="V156" s="318">
        <v>0.39845302304520608</v>
      </c>
      <c r="W156" s="318">
        <v>0.46040263735763931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0.99999999999999967</v>
      </c>
      <c r="C160" s="234">
        <f t="shared" si="6"/>
        <v>0.99999999999999989</v>
      </c>
      <c r="D160" s="234">
        <f t="shared" si="6"/>
        <v>0.99999999999999978</v>
      </c>
      <c r="E160" s="234">
        <f t="shared" si="6"/>
        <v>1.0000000000000002</v>
      </c>
      <c r="F160" s="234">
        <f t="shared" si="6"/>
        <v>1.0000000000000002</v>
      </c>
      <c r="G160" s="234">
        <f t="shared" si="6"/>
        <v>1</v>
      </c>
      <c r="H160" s="234">
        <f t="shared" si="6"/>
        <v>1.0000000000000002</v>
      </c>
      <c r="I160" s="234">
        <f t="shared" si="6"/>
        <v>0.99999999999999989</v>
      </c>
      <c r="J160" s="234">
        <f t="shared" si="6"/>
        <v>1.0000000000000002</v>
      </c>
      <c r="K160" s="234">
        <f t="shared" si="6"/>
        <v>0.99999999999999989</v>
      </c>
      <c r="L160" s="234">
        <f t="shared" si="6"/>
        <v>1.0000000000000002</v>
      </c>
      <c r="M160" s="234">
        <f t="shared" si="6"/>
        <v>1</v>
      </c>
      <c r="N160" s="234">
        <f t="shared" si="6"/>
        <v>0.99999999999999989</v>
      </c>
      <c r="O160" s="234">
        <f t="shared" si="6"/>
        <v>1</v>
      </c>
      <c r="P160" s="234">
        <f t="shared" si="6"/>
        <v>1</v>
      </c>
      <c r="Q160" s="234">
        <f t="shared" si="6"/>
        <v>1.0000000000000002</v>
      </c>
      <c r="R160" s="234">
        <f t="shared" si="6"/>
        <v>1.0000000000000002</v>
      </c>
      <c r="S160" s="234">
        <f t="shared" si="6"/>
        <v>1</v>
      </c>
      <c r="T160" s="234">
        <f t="shared" si="6"/>
        <v>1</v>
      </c>
      <c r="U160" s="234">
        <f t="shared" si="6"/>
        <v>0.99999999999999978</v>
      </c>
      <c r="V160" s="234">
        <f t="shared" si="6"/>
        <v>1</v>
      </c>
      <c r="W160" s="234">
        <f t="shared" si="6"/>
        <v>0.99999999999999989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7.29280060324236E-3</v>
      </c>
      <c r="C161" s="268">
        <f t="shared" si="7"/>
        <v>7.1109533587790227E-3</v>
      </c>
      <c r="D161" s="268">
        <f t="shared" si="7"/>
        <v>7.6252005127828331E-3</v>
      </c>
      <c r="E161" s="268">
        <f t="shared" si="7"/>
        <v>7.8106539900264678E-3</v>
      </c>
      <c r="F161" s="268">
        <f t="shared" si="7"/>
        <v>6.5368240513544911E-3</v>
      </c>
      <c r="G161" s="268">
        <f t="shared" si="7"/>
        <v>6.5893142281191587E-3</v>
      </c>
      <c r="H161" s="268">
        <f t="shared" si="7"/>
        <v>6.1850936330543728E-3</v>
      </c>
      <c r="I161" s="268">
        <f t="shared" si="7"/>
        <v>6.4933833486122763E-3</v>
      </c>
      <c r="J161" s="268">
        <f t="shared" si="7"/>
        <v>4.8118525506330098E-3</v>
      </c>
      <c r="K161" s="268">
        <f t="shared" si="7"/>
        <v>5.1655702295343156E-3</v>
      </c>
      <c r="L161" s="268">
        <f t="shared" si="7"/>
        <v>4.9104120897749681E-3</v>
      </c>
      <c r="M161" s="268">
        <f t="shared" si="7"/>
        <v>6.1356962035985776E-3</v>
      </c>
      <c r="N161" s="268">
        <f t="shared" si="7"/>
        <v>6.149835182430988E-3</v>
      </c>
      <c r="O161" s="268">
        <f t="shared" si="7"/>
        <v>5.9039026689603289E-3</v>
      </c>
      <c r="P161" s="268">
        <f t="shared" si="7"/>
        <v>5.0754423282264654E-3</v>
      </c>
      <c r="Q161" s="268">
        <f t="shared" si="7"/>
        <v>5.4296365273472751E-3</v>
      </c>
      <c r="R161" s="268">
        <f t="shared" si="7"/>
        <v>5.6106467986063767E-3</v>
      </c>
      <c r="S161" s="268">
        <f t="shared" si="7"/>
        <v>5.1957026579345818E-3</v>
      </c>
      <c r="T161" s="268">
        <f t="shared" si="7"/>
        <v>5.1486771731363637E-3</v>
      </c>
      <c r="U161" s="268">
        <f t="shared" si="7"/>
        <v>5.1230301942616768E-3</v>
      </c>
      <c r="V161" s="268">
        <f t="shared" si="7"/>
        <v>4.8892449245058669E-3</v>
      </c>
      <c r="W161" s="268">
        <f t="shared" si="7"/>
        <v>5.0340701780218159E-3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5.770282185482583E-2</v>
      </c>
      <c r="C162" s="269">
        <f t="shared" si="8"/>
        <v>5.6263992011131282E-2</v>
      </c>
      <c r="D162" s="269">
        <f t="shared" si="8"/>
        <v>6.0332869460439351E-2</v>
      </c>
      <c r="E162" s="269">
        <f t="shared" si="8"/>
        <v>6.1800232897606354E-2</v>
      </c>
      <c r="F162" s="269">
        <f t="shared" si="8"/>
        <v>5.1721309035098299E-2</v>
      </c>
      <c r="G162" s="269">
        <f t="shared" si="8"/>
        <v>5.213662702934501E-2</v>
      </c>
      <c r="H162" s="269">
        <f t="shared" si="8"/>
        <v>4.8938312656577838E-2</v>
      </c>
      <c r="I162" s="269">
        <f t="shared" si="8"/>
        <v>5.1377593188751416E-2</v>
      </c>
      <c r="J162" s="269">
        <f t="shared" si="8"/>
        <v>3.8072818060790013E-2</v>
      </c>
      <c r="K162" s="269">
        <f t="shared" si="8"/>
        <v>4.087153824017762E-2</v>
      </c>
      <c r="L162" s="269">
        <f t="shared" si="8"/>
        <v>3.8852650643443322E-2</v>
      </c>
      <c r="M162" s="269">
        <f t="shared" si="8"/>
        <v>4.8547465405014881E-2</v>
      </c>
      <c r="N162" s="269">
        <f t="shared" si="8"/>
        <v>4.8659337238781047E-2</v>
      </c>
      <c r="O162" s="269">
        <f t="shared" si="8"/>
        <v>4.6713445559417442E-2</v>
      </c>
      <c r="P162" s="269">
        <f t="shared" si="8"/>
        <v>4.0158419300520325E-2</v>
      </c>
      <c r="Q162" s="269">
        <f t="shared" si="8"/>
        <v>4.2960909850555944E-2</v>
      </c>
      <c r="R162" s="269">
        <f t="shared" si="8"/>
        <v>4.439311731166682E-2</v>
      </c>
      <c r="S162" s="269">
        <f t="shared" si="8"/>
        <v>4.1109955035401768E-2</v>
      </c>
      <c r="T162" s="269">
        <f t="shared" si="8"/>
        <v>4.0737875320135473E-2</v>
      </c>
      <c r="U162" s="269">
        <f t="shared" si="8"/>
        <v>4.0534948744512037E-2</v>
      </c>
      <c r="V162" s="269">
        <f t="shared" si="8"/>
        <v>3.86851696943342E-2</v>
      </c>
      <c r="W162" s="269">
        <f t="shared" si="8"/>
        <v>3.9831070461180257E-2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6.3682656370561974E-2</v>
      </c>
      <c r="C163" s="269">
        <f t="shared" si="9"/>
        <v>6.2094718318897228E-2</v>
      </c>
      <c r="D163" s="269">
        <f t="shared" si="9"/>
        <v>6.6585259961212839E-2</v>
      </c>
      <c r="E163" s="269">
        <f t="shared" si="9"/>
        <v>6.820468858768336E-2</v>
      </c>
      <c r="F163" s="269">
        <f t="shared" si="9"/>
        <v>5.7081269935195411E-2</v>
      </c>
      <c r="G163" s="269">
        <f t="shared" si="9"/>
        <v>5.7539627988787076E-2</v>
      </c>
      <c r="H163" s="269">
        <f t="shared" si="9"/>
        <v>5.4009867248863613E-2</v>
      </c>
      <c r="I163" s="269">
        <f t="shared" si="9"/>
        <v>5.6701934273118162E-2</v>
      </c>
      <c r="J163" s="269">
        <f t="shared" si="9"/>
        <v>4.2018364296363124E-2</v>
      </c>
      <c r="K163" s="269">
        <f t="shared" si="9"/>
        <v>4.510712026586676E-2</v>
      </c>
      <c r="L163" s="269">
        <f t="shared" si="9"/>
        <v>4.2879012160563293E-2</v>
      </c>
      <c r="M163" s="269">
        <f t="shared" si="9"/>
        <v>5.3578515879648389E-2</v>
      </c>
      <c r="N163" s="269">
        <f t="shared" si="9"/>
        <v>5.3701981168143287E-2</v>
      </c>
      <c r="O163" s="269">
        <f t="shared" si="9"/>
        <v>5.1554433662355473E-2</v>
      </c>
      <c r="P163" s="269">
        <f t="shared" si="9"/>
        <v>4.432009968479729E-2</v>
      </c>
      <c r="Q163" s="269">
        <f t="shared" si="9"/>
        <v>4.7413016754410897E-2</v>
      </c>
      <c r="R163" s="269">
        <f t="shared" si="9"/>
        <v>4.899364613553106E-2</v>
      </c>
      <c r="S163" s="269">
        <f t="shared" si="9"/>
        <v>4.5370244569933389E-2</v>
      </c>
      <c r="T163" s="269">
        <f t="shared" si="9"/>
        <v>4.4959605646426752E-2</v>
      </c>
      <c r="U163" s="269">
        <f t="shared" si="9"/>
        <v>4.4735649469441238E-2</v>
      </c>
      <c r="V163" s="269">
        <f t="shared" si="9"/>
        <v>4.2694174896320561E-2</v>
      </c>
      <c r="W163" s="269">
        <f t="shared" si="9"/>
        <v>4.3958827168499144E-2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0.10361366550997145</v>
      </c>
      <c r="C164" s="269">
        <f t="shared" si="10"/>
        <v>0.10103004083862679</v>
      </c>
      <c r="D164" s="269">
        <f t="shared" si="10"/>
        <v>0.10833629196260734</v>
      </c>
      <c r="E164" s="269">
        <f t="shared" si="10"/>
        <v>0.11097115278003317</v>
      </c>
      <c r="F164" s="269">
        <f t="shared" si="10"/>
        <v>9.2873004158848554E-2</v>
      </c>
      <c r="G164" s="269">
        <f t="shared" si="10"/>
        <v>9.3618766989034166E-2</v>
      </c>
      <c r="H164" s="269">
        <f t="shared" si="10"/>
        <v>8.7875736319765141E-2</v>
      </c>
      <c r="I164" s="269">
        <f t="shared" si="10"/>
        <v>9.2255813221055902E-2</v>
      </c>
      <c r="J164" s="269">
        <f t="shared" si="10"/>
        <v>6.8365187503265493E-2</v>
      </c>
      <c r="K164" s="269">
        <f t="shared" si="10"/>
        <v>7.3390689674591628E-2</v>
      </c>
      <c r="L164" s="269">
        <f t="shared" si="10"/>
        <v>6.9765488385882715E-2</v>
      </c>
      <c r="M164" s="269">
        <f t="shared" si="10"/>
        <v>8.7173914206267425E-2</v>
      </c>
      <c r="N164" s="269">
        <f t="shared" si="10"/>
        <v>8.7374796076360353E-2</v>
      </c>
      <c r="O164" s="269">
        <f t="shared" si="10"/>
        <v>8.3880669392374707E-2</v>
      </c>
      <c r="P164" s="269">
        <f t="shared" si="10"/>
        <v>7.2110182674979567E-2</v>
      </c>
      <c r="Q164" s="269">
        <f t="shared" si="10"/>
        <v>7.7142455085795161E-2</v>
      </c>
      <c r="R164" s="269">
        <f t="shared" si="10"/>
        <v>7.9714188322512328E-2</v>
      </c>
      <c r="S164" s="269">
        <f t="shared" si="10"/>
        <v>7.3818801113135629E-2</v>
      </c>
      <c r="T164" s="269">
        <f t="shared" si="10"/>
        <v>7.3150678793959575E-2</v>
      </c>
      <c r="U164" s="269">
        <f t="shared" si="10"/>
        <v>7.2786295118190125E-2</v>
      </c>
      <c r="V164" s="269">
        <f t="shared" si="10"/>
        <v>6.9464752399626392E-2</v>
      </c>
      <c r="W164" s="269">
        <f t="shared" si="10"/>
        <v>7.1522381038002528E-2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2.0066048119573843E-2</v>
      </c>
      <c r="C165" s="270">
        <f t="shared" si="11"/>
        <v>1.9822796285326568E-2</v>
      </c>
      <c r="D165" s="270">
        <f t="shared" si="11"/>
        <v>2.2012333723287144E-2</v>
      </c>
      <c r="E165" s="270">
        <f t="shared" si="11"/>
        <v>2.2096876596826982E-2</v>
      </c>
      <c r="F165" s="270">
        <f t="shared" si="11"/>
        <v>1.9480845876757847E-2</v>
      </c>
      <c r="G165" s="270">
        <f t="shared" si="11"/>
        <v>1.8946735810917128E-2</v>
      </c>
      <c r="H165" s="270">
        <f t="shared" si="11"/>
        <v>1.8341850925546164E-2</v>
      </c>
      <c r="I165" s="270">
        <f t="shared" si="11"/>
        <v>1.9843442237536996E-2</v>
      </c>
      <c r="J165" s="270">
        <f t="shared" si="11"/>
        <v>2.2780362600183166E-2</v>
      </c>
      <c r="K165" s="270">
        <f t="shared" si="11"/>
        <v>2.6039810105041351E-2</v>
      </c>
      <c r="L165" s="270">
        <f t="shared" si="11"/>
        <v>2.5601145789874078E-2</v>
      </c>
      <c r="M165" s="270">
        <f t="shared" si="11"/>
        <v>2.4172432455612531E-2</v>
      </c>
      <c r="N165" s="270">
        <f t="shared" si="11"/>
        <v>2.3474111473792945E-2</v>
      </c>
      <c r="O165" s="270">
        <f t="shared" si="11"/>
        <v>2.3168765922717185E-2</v>
      </c>
      <c r="P165" s="270">
        <f t="shared" si="11"/>
        <v>2.2777058914712288E-2</v>
      </c>
      <c r="Q165" s="270">
        <f t="shared" si="11"/>
        <v>2.3158751378520567E-2</v>
      </c>
      <c r="R165" s="270">
        <f t="shared" si="11"/>
        <v>2.4165479944347541E-2</v>
      </c>
      <c r="S165" s="270">
        <f t="shared" si="11"/>
        <v>2.5131519967121683E-2</v>
      </c>
      <c r="T165" s="270">
        <f t="shared" si="11"/>
        <v>2.5176801521859405E-2</v>
      </c>
      <c r="U165" s="270">
        <f t="shared" si="11"/>
        <v>2.0532891701049986E-2</v>
      </c>
      <c r="V165" s="270">
        <f t="shared" si="11"/>
        <v>1.895238184654063E-2</v>
      </c>
      <c r="W165" s="270">
        <f t="shared" si="11"/>
        <v>2.0433174935042583E-2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0.25504812879897654</v>
      </c>
      <c r="C166" s="319">
        <f t="shared" si="12"/>
        <v>0.24907797094811859</v>
      </c>
      <c r="D166" s="319">
        <f t="shared" si="12"/>
        <v>0.17502740279151247</v>
      </c>
      <c r="E166" s="319">
        <f t="shared" si="12"/>
        <v>0.18364575506665712</v>
      </c>
      <c r="F166" s="319">
        <f t="shared" si="12"/>
        <v>0.28270879096045975</v>
      </c>
      <c r="G166" s="319">
        <f t="shared" si="12"/>
        <v>0.30724068242018321</v>
      </c>
      <c r="H166" s="319">
        <f t="shared" si="12"/>
        <v>0.32545704018784394</v>
      </c>
      <c r="I166" s="319">
        <f t="shared" si="12"/>
        <v>0.26211195928997111</v>
      </c>
      <c r="J166" s="319">
        <f t="shared" si="12"/>
        <v>0.16720746182325394</v>
      </c>
      <c r="K166" s="319">
        <f t="shared" si="12"/>
        <v>7.3219989687411252E-2</v>
      </c>
      <c r="L166" s="319">
        <f t="shared" si="12"/>
        <v>8.669316535145373E-2</v>
      </c>
      <c r="M166" s="319">
        <f t="shared" si="12"/>
        <v>9.2589379507807934E-2</v>
      </c>
      <c r="N166" s="319">
        <f t="shared" si="12"/>
        <v>7.5140261160098684E-2</v>
      </c>
      <c r="O166" s="319">
        <f t="shared" si="12"/>
        <v>7.4820933915368537E-2</v>
      </c>
      <c r="P166" s="319">
        <f t="shared" si="12"/>
        <v>6.4684316609372308E-2</v>
      </c>
      <c r="Q166" s="319">
        <f t="shared" si="12"/>
        <v>7.1111388957878816E-2</v>
      </c>
      <c r="R166" s="319">
        <f t="shared" si="12"/>
        <v>6.7449494016437669E-2</v>
      </c>
      <c r="S166" s="319">
        <f t="shared" si="12"/>
        <v>6.4401592073580843E-2</v>
      </c>
      <c r="T166" s="319">
        <f t="shared" si="12"/>
        <v>7.7434365504542871E-2</v>
      </c>
      <c r="U166" s="319">
        <f t="shared" si="12"/>
        <v>0.18241929550997094</v>
      </c>
      <c r="V166" s="319">
        <f t="shared" si="12"/>
        <v>0.19964642391626555</v>
      </c>
      <c r="W166" s="319">
        <f t="shared" si="12"/>
        <v>0.17451184933103281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0.27520033448439996</v>
      </c>
      <c r="C167" s="271">
        <f t="shared" si="13"/>
        <v>0.28651396529909873</v>
      </c>
      <c r="D167" s="271">
        <f t="shared" si="13"/>
        <v>0.31258174823818735</v>
      </c>
      <c r="E167" s="271">
        <f t="shared" si="13"/>
        <v>0.30236749557286946</v>
      </c>
      <c r="F167" s="271">
        <f t="shared" si="13"/>
        <v>0.27460723958346223</v>
      </c>
      <c r="G167" s="271">
        <f t="shared" si="13"/>
        <v>0.25763928430072941</v>
      </c>
      <c r="H167" s="271">
        <f t="shared" si="13"/>
        <v>0.25726766452924266</v>
      </c>
      <c r="I167" s="271">
        <f t="shared" si="13"/>
        <v>0.29017226333306073</v>
      </c>
      <c r="J167" s="271">
        <f t="shared" si="13"/>
        <v>0.38682591342659828</v>
      </c>
      <c r="K167" s="271">
        <f t="shared" si="13"/>
        <v>0.43464373476550167</v>
      </c>
      <c r="L167" s="271">
        <f t="shared" si="13"/>
        <v>0.43464038151637363</v>
      </c>
      <c r="M167" s="271">
        <f t="shared" si="13"/>
        <v>0.40379153099952214</v>
      </c>
      <c r="N167" s="271">
        <f t="shared" si="13"/>
        <v>0.41778882722852945</v>
      </c>
      <c r="O167" s="271">
        <f t="shared" si="13"/>
        <v>0.42606525356169861</v>
      </c>
      <c r="P167" s="271">
        <f t="shared" si="13"/>
        <v>0.46001010984993268</v>
      </c>
      <c r="Q167" s="271">
        <f t="shared" si="13"/>
        <v>0.44225742875167673</v>
      </c>
      <c r="R167" s="271">
        <f t="shared" si="13"/>
        <v>0.43299012770988099</v>
      </c>
      <c r="S167" s="271">
        <f t="shared" si="13"/>
        <v>0.44014293893665352</v>
      </c>
      <c r="T167" s="271">
        <f t="shared" si="13"/>
        <v>0.42839580709795655</v>
      </c>
      <c r="U167" s="271">
        <f t="shared" si="13"/>
        <v>0.37584732531281834</v>
      </c>
      <c r="V167" s="271">
        <f t="shared" si="13"/>
        <v>0.37978311531169412</v>
      </c>
      <c r="W167" s="271">
        <f t="shared" si="13"/>
        <v>0.38579917788095791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0.15403272324737119</v>
      </c>
      <c r="C168" s="271">
        <f t="shared" si="14"/>
        <v>0.15437690546660454</v>
      </c>
      <c r="D168" s="271">
        <f t="shared" si="14"/>
        <v>0.17733725450478521</v>
      </c>
      <c r="E168" s="271">
        <f t="shared" si="14"/>
        <v>0.17354646893135067</v>
      </c>
      <c r="F168" s="271">
        <f t="shared" si="14"/>
        <v>0.15358885046815576</v>
      </c>
      <c r="G168" s="271">
        <f t="shared" si="14"/>
        <v>0.14704959633219294</v>
      </c>
      <c r="H168" s="271">
        <f t="shared" si="14"/>
        <v>0.14419056282678921</v>
      </c>
      <c r="I168" s="271">
        <f t="shared" si="14"/>
        <v>0.15787978997692967</v>
      </c>
      <c r="J168" s="271">
        <f t="shared" si="14"/>
        <v>0.19704078642905506</v>
      </c>
      <c r="K168" s="271">
        <f t="shared" si="14"/>
        <v>0.21995216134903628</v>
      </c>
      <c r="L168" s="271">
        <f t="shared" si="14"/>
        <v>0.21608260072125363</v>
      </c>
      <c r="M168" s="271">
        <f t="shared" si="14"/>
        <v>0.20596025261689865</v>
      </c>
      <c r="N168" s="271">
        <f t="shared" si="14"/>
        <v>0.20852564167668788</v>
      </c>
      <c r="O168" s="271">
        <f t="shared" si="14"/>
        <v>0.20877748508791397</v>
      </c>
      <c r="P168" s="271">
        <f t="shared" si="14"/>
        <v>0.21077021404913754</v>
      </c>
      <c r="Q168" s="271">
        <f t="shared" si="14"/>
        <v>0.21083101698192325</v>
      </c>
      <c r="R168" s="271">
        <f t="shared" si="14"/>
        <v>0.21607098558586754</v>
      </c>
      <c r="S168" s="271">
        <f t="shared" si="14"/>
        <v>0.22310348956564344</v>
      </c>
      <c r="T168" s="271">
        <f t="shared" si="14"/>
        <v>0.22430096633052604</v>
      </c>
      <c r="U168" s="271">
        <f t="shared" si="14"/>
        <v>0.18823592226762836</v>
      </c>
      <c r="V168" s="271">
        <f t="shared" si="14"/>
        <v>0.17842744066719812</v>
      </c>
      <c r="W168" s="271">
        <f t="shared" si="14"/>
        <v>0.18857129117639265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0.14285009652453867</v>
      </c>
      <c r="C169" s="320">
        <f t="shared" si="15"/>
        <v>0.1434012779882472</v>
      </c>
      <c r="D169" s="320">
        <f t="shared" si="15"/>
        <v>0.1684511369891678</v>
      </c>
      <c r="E169" s="320">
        <f t="shared" si="15"/>
        <v>0.16386503830695953</v>
      </c>
      <c r="F169" s="320">
        <f t="shared" si="15"/>
        <v>0.14644825767605837</v>
      </c>
      <c r="G169" s="320">
        <f t="shared" si="15"/>
        <v>0.13943232052034213</v>
      </c>
      <c r="H169" s="320">
        <f t="shared" si="15"/>
        <v>0.13759627008462177</v>
      </c>
      <c r="I169" s="320">
        <f t="shared" si="15"/>
        <v>0.15121461768221781</v>
      </c>
      <c r="J169" s="320">
        <f t="shared" si="15"/>
        <v>0.19509840930091832</v>
      </c>
      <c r="K169" s="320">
        <f t="shared" si="15"/>
        <v>0.21801986326859771</v>
      </c>
      <c r="L169" s="320">
        <f t="shared" si="15"/>
        <v>0.21437019795354995</v>
      </c>
      <c r="M169" s="320">
        <f t="shared" si="15"/>
        <v>0.20222429007553744</v>
      </c>
      <c r="N169" s="320">
        <f t="shared" si="15"/>
        <v>0.20460200955082289</v>
      </c>
      <c r="O169" s="320">
        <f t="shared" si="15"/>
        <v>0.20526263199523714</v>
      </c>
      <c r="P169" s="320">
        <f t="shared" si="15"/>
        <v>0.20837361853826306</v>
      </c>
      <c r="Q169" s="320">
        <f t="shared" si="15"/>
        <v>0.20801526009243973</v>
      </c>
      <c r="R169" s="320">
        <f t="shared" si="15"/>
        <v>0.21339338245305484</v>
      </c>
      <c r="S169" s="320">
        <f t="shared" si="15"/>
        <v>0.22109562660581741</v>
      </c>
      <c r="T169" s="320">
        <f t="shared" si="15"/>
        <v>0.22249846239688387</v>
      </c>
      <c r="U169" s="320">
        <f t="shared" si="15"/>
        <v>0.18540214182987536</v>
      </c>
      <c r="V169" s="320">
        <f t="shared" si="15"/>
        <v>0.17543376931180471</v>
      </c>
      <c r="W169" s="320">
        <f t="shared" si="15"/>
        <v>0.1858570806876029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1.1182626722832479E-2</v>
      </c>
      <c r="C170" s="320">
        <f t="shared" si="16"/>
        <v>1.0975627478357361E-2</v>
      </c>
      <c r="D170" s="320">
        <f t="shared" si="16"/>
        <v>8.88611751561744E-3</v>
      </c>
      <c r="E170" s="320">
        <f t="shared" si="16"/>
        <v>9.6814306243911581E-3</v>
      </c>
      <c r="F170" s="320">
        <f t="shared" si="16"/>
        <v>7.1405927920973897E-3</v>
      </c>
      <c r="G170" s="320">
        <f t="shared" si="16"/>
        <v>7.6172758118508658E-3</v>
      </c>
      <c r="H170" s="320">
        <f t="shared" si="16"/>
        <v>6.5942927421674905E-3</v>
      </c>
      <c r="I170" s="320">
        <f t="shared" si="16"/>
        <v>6.6651722947118673E-3</v>
      </c>
      <c r="J170" s="320">
        <f t="shared" si="16"/>
        <v>1.9423771281367791E-3</v>
      </c>
      <c r="K170" s="320">
        <f t="shared" si="16"/>
        <v>1.9322980804386209E-3</v>
      </c>
      <c r="L170" s="320">
        <f t="shared" si="16"/>
        <v>1.7124027677037571E-3</v>
      </c>
      <c r="M170" s="320">
        <f t="shared" si="16"/>
        <v>3.7359625413611163E-3</v>
      </c>
      <c r="N170" s="320">
        <f t="shared" si="16"/>
        <v>3.9236321258649537E-3</v>
      </c>
      <c r="O170" s="320">
        <f t="shared" si="16"/>
        <v>3.5148530926767947E-3</v>
      </c>
      <c r="P170" s="320">
        <f t="shared" si="16"/>
        <v>2.3965955108744374E-3</v>
      </c>
      <c r="Q170" s="320">
        <f t="shared" si="16"/>
        <v>2.815756889483535E-3</v>
      </c>
      <c r="R170" s="320">
        <f t="shared" si="16"/>
        <v>2.6776031328127159E-3</v>
      </c>
      <c r="S170" s="320">
        <f t="shared" si="16"/>
        <v>2.0078629598260481E-3</v>
      </c>
      <c r="T170" s="320">
        <f t="shared" si="16"/>
        <v>1.8025039336421614E-3</v>
      </c>
      <c r="U170" s="320">
        <f t="shared" si="16"/>
        <v>2.8337804377529707E-3</v>
      </c>
      <c r="V170" s="320">
        <f t="shared" si="16"/>
        <v>2.9936713553933157E-3</v>
      </c>
      <c r="W170" s="320">
        <f t="shared" si="16"/>
        <v>2.7142104887897455E-3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2.6113227451131225E-2</v>
      </c>
      <c r="C171" s="271">
        <f t="shared" si="17"/>
        <v>2.6162556020903036E-2</v>
      </c>
      <c r="D171" s="271">
        <f t="shared" si="17"/>
        <v>2.8913008984909068E-2</v>
      </c>
      <c r="E171" s="271">
        <f t="shared" si="17"/>
        <v>2.8738963330415652E-2</v>
      </c>
      <c r="F171" s="271">
        <f t="shared" si="17"/>
        <v>2.5537305478767744E-2</v>
      </c>
      <c r="G171" s="271">
        <f t="shared" si="17"/>
        <v>2.4601399021726499E-2</v>
      </c>
      <c r="H171" s="271">
        <f t="shared" si="17"/>
        <v>2.4006723681711563E-2</v>
      </c>
      <c r="I171" s="271">
        <f t="shared" si="17"/>
        <v>2.6269419095472823E-2</v>
      </c>
      <c r="J171" s="271">
        <f t="shared" si="17"/>
        <v>3.1237626401132278E-2</v>
      </c>
      <c r="K171" s="271">
        <f t="shared" si="17"/>
        <v>3.5270385167318619E-2</v>
      </c>
      <c r="L171" s="271">
        <f t="shared" si="17"/>
        <v>3.4909801609034612E-2</v>
      </c>
      <c r="M171" s="271">
        <f t="shared" si="17"/>
        <v>3.268028170113587E-2</v>
      </c>
      <c r="N171" s="271">
        <f t="shared" si="17"/>
        <v>3.2942221853288878E-2</v>
      </c>
      <c r="O171" s="271">
        <f t="shared" si="17"/>
        <v>3.285615692508416E-2</v>
      </c>
      <c r="P171" s="271">
        <f t="shared" si="17"/>
        <v>3.3328372419022562E-2</v>
      </c>
      <c r="Q171" s="271">
        <f t="shared" si="17"/>
        <v>3.3250965160010124E-2</v>
      </c>
      <c r="R171" s="271">
        <f t="shared" si="17"/>
        <v>3.398478887606883E-2</v>
      </c>
      <c r="S171" s="271">
        <f t="shared" si="17"/>
        <v>3.4945835684460747E-2</v>
      </c>
      <c r="T171" s="271">
        <f t="shared" si="17"/>
        <v>3.4566940886825645E-2</v>
      </c>
      <c r="U171" s="271">
        <f t="shared" si="17"/>
        <v>2.8905606457814117E-2</v>
      </c>
      <c r="V171" s="271">
        <f t="shared" si="17"/>
        <v>2.7439617539494653E-2</v>
      </c>
      <c r="W171" s="271">
        <f t="shared" si="17"/>
        <v>2.9063750297604753E-2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8.3136573200007953E-3</v>
      </c>
      <c r="C172" s="320">
        <f t="shared" si="18"/>
        <v>8.5837238701698057E-3</v>
      </c>
      <c r="D172" s="320">
        <f t="shared" si="18"/>
        <v>1.1161448874929581E-2</v>
      </c>
      <c r="E172" s="320">
        <f t="shared" si="18"/>
        <v>1.1397521779549481E-2</v>
      </c>
      <c r="F172" s="320">
        <f t="shared" si="18"/>
        <v>1.255646486350963E-2</v>
      </c>
      <c r="G172" s="320">
        <f t="shared" si="18"/>
        <v>1.1748438359630308E-2</v>
      </c>
      <c r="H172" s="320">
        <f t="shared" si="18"/>
        <v>1.1857419408883792E-2</v>
      </c>
      <c r="I172" s="320">
        <f t="shared" si="18"/>
        <v>1.3185569403384757E-2</v>
      </c>
      <c r="J172" s="320">
        <f t="shared" si="18"/>
        <v>1.9120922912388972E-2</v>
      </c>
      <c r="K172" s="320">
        <f t="shared" si="18"/>
        <v>2.2082296368553321E-2</v>
      </c>
      <c r="L172" s="320">
        <f t="shared" si="18"/>
        <v>2.2001703261619814E-2</v>
      </c>
      <c r="M172" s="320">
        <f t="shared" si="18"/>
        <v>1.8017288972812434E-2</v>
      </c>
      <c r="N172" s="320">
        <f t="shared" si="18"/>
        <v>1.7663849496540398E-2</v>
      </c>
      <c r="O172" s="320">
        <f t="shared" si="18"/>
        <v>1.7657450418587645E-2</v>
      </c>
      <c r="P172" s="320">
        <f t="shared" si="18"/>
        <v>1.8528730911410194E-2</v>
      </c>
      <c r="Q172" s="320">
        <f t="shared" si="18"/>
        <v>1.8486835531002811E-2</v>
      </c>
      <c r="R172" s="320">
        <f t="shared" si="18"/>
        <v>1.9663395093895853E-2</v>
      </c>
      <c r="S172" s="320">
        <f t="shared" si="18"/>
        <v>2.1260731723196036E-2</v>
      </c>
      <c r="T172" s="320">
        <f t="shared" si="18"/>
        <v>2.1214564461204222E-2</v>
      </c>
      <c r="U172" s="320">
        <f t="shared" si="18"/>
        <v>1.5414200543537418E-2</v>
      </c>
      <c r="V172" s="320">
        <f t="shared" si="18"/>
        <v>1.3420087659719995E-2</v>
      </c>
      <c r="W172" s="320">
        <f t="shared" si="18"/>
        <v>1.5451535725015755E-2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6.8733135658107731E-3</v>
      </c>
      <c r="C173" s="320">
        <f t="shared" si="19"/>
        <v>7.1558791095734106E-3</v>
      </c>
      <c r="D173" s="320">
        <f t="shared" si="19"/>
        <v>7.8069395323070332E-3</v>
      </c>
      <c r="E173" s="320">
        <f t="shared" si="19"/>
        <v>7.5518316977156216E-3</v>
      </c>
      <c r="F173" s="320">
        <f t="shared" si="19"/>
        <v>6.858500621502164E-3</v>
      </c>
      <c r="G173" s="320">
        <f t="shared" si="19"/>
        <v>6.434714518744028E-3</v>
      </c>
      <c r="H173" s="320">
        <f t="shared" si="19"/>
        <v>6.4254330648480275E-3</v>
      </c>
      <c r="I173" s="320">
        <f t="shared" si="19"/>
        <v>7.24724756503594E-3</v>
      </c>
      <c r="J173" s="320">
        <f t="shared" si="19"/>
        <v>9.6612375248144797E-3</v>
      </c>
      <c r="K173" s="320">
        <f t="shared" si="19"/>
        <v>1.0855519794536191E-2</v>
      </c>
      <c r="L173" s="320">
        <f t="shared" si="19"/>
        <v>1.0855436044882451E-2</v>
      </c>
      <c r="M173" s="320">
        <f t="shared" si="19"/>
        <v>1.0084965241696846E-2</v>
      </c>
      <c r="N173" s="320">
        <f t="shared" si="19"/>
        <v>1.0434557135310477E-2</v>
      </c>
      <c r="O173" s="320">
        <f t="shared" si="19"/>
        <v>1.0641266453083604E-2</v>
      </c>
      <c r="P173" s="320">
        <f t="shared" si="19"/>
        <v>1.1489062084046544E-2</v>
      </c>
      <c r="Q173" s="320">
        <f t="shared" si="19"/>
        <v>1.1045676925918868E-2</v>
      </c>
      <c r="R173" s="320">
        <f t="shared" si="19"/>
        <v>1.0814219845431062E-2</v>
      </c>
      <c r="S173" s="320">
        <f t="shared" si="19"/>
        <v>1.0992866119719825E-2</v>
      </c>
      <c r="T173" s="320">
        <f t="shared" si="19"/>
        <v>1.0699473596133123E-2</v>
      </c>
      <c r="U173" s="320">
        <f t="shared" si="19"/>
        <v>9.3870398979937573E-3</v>
      </c>
      <c r="V173" s="320">
        <f t="shared" si="19"/>
        <v>9.4853389020343546E-3</v>
      </c>
      <c r="W173" s="320">
        <f t="shared" si="19"/>
        <v>9.6355941135607432E-3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1.0926256565319658E-2</v>
      </c>
      <c r="C174" s="320">
        <f t="shared" si="20"/>
        <v>1.0422953041159823E-2</v>
      </c>
      <c r="D174" s="320">
        <f t="shared" si="20"/>
        <v>9.9446205776724545E-3</v>
      </c>
      <c r="E174" s="320">
        <f t="shared" si="20"/>
        <v>9.7896098531505514E-3</v>
      </c>
      <c r="F174" s="320">
        <f t="shared" si="20"/>
        <v>6.1223399937559517E-3</v>
      </c>
      <c r="G174" s="320">
        <f t="shared" si="20"/>
        <v>6.4182461433521633E-3</v>
      </c>
      <c r="H174" s="320">
        <f t="shared" si="20"/>
        <v>5.7238712079797421E-3</v>
      </c>
      <c r="I174" s="320">
        <f t="shared" si="20"/>
        <v>5.8366021270521247E-3</v>
      </c>
      <c r="J174" s="320">
        <f t="shared" si="20"/>
        <v>2.4554659639288252E-3</v>
      </c>
      <c r="K174" s="320">
        <f t="shared" si="20"/>
        <v>2.332569004229105E-3</v>
      </c>
      <c r="L174" s="320">
        <f t="shared" si="20"/>
        <v>2.0526623025323423E-3</v>
      </c>
      <c r="M174" s="320">
        <f t="shared" si="20"/>
        <v>4.5780274866265899E-3</v>
      </c>
      <c r="N174" s="320">
        <f t="shared" si="20"/>
        <v>4.8438152214380003E-3</v>
      </c>
      <c r="O174" s="320">
        <f t="shared" si="20"/>
        <v>4.5574400534129055E-3</v>
      </c>
      <c r="P174" s="320">
        <f t="shared" si="20"/>
        <v>3.3105794235658249E-3</v>
      </c>
      <c r="Q174" s="320">
        <f t="shared" si="20"/>
        <v>3.7184527030884418E-3</v>
      </c>
      <c r="R174" s="320">
        <f t="shared" si="20"/>
        <v>3.5071739367419151E-3</v>
      </c>
      <c r="S174" s="320">
        <f t="shared" si="20"/>
        <v>2.6922378415448855E-3</v>
      </c>
      <c r="T174" s="320">
        <f t="shared" si="20"/>
        <v>2.6529028294883031E-3</v>
      </c>
      <c r="U174" s="320">
        <f t="shared" si="20"/>
        <v>4.104366016282948E-3</v>
      </c>
      <c r="V174" s="320">
        <f t="shared" si="20"/>
        <v>4.534190977740305E-3</v>
      </c>
      <c r="W174" s="320">
        <f t="shared" si="20"/>
        <v>3.9766204590282496E-3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3.7247593559945551E-2</v>
      </c>
      <c r="C175" s="321">
        <f t="shared" si="21"/>
        <v>3.7546101452514136E-2</v>
      </c>
      <c r="D175" s="321">
        <f t="shared" si="21"/>
        <v>4.1248629860276234E-2</v>
      </c>
      <c r="E175" s="321">
        <f t="shared" si="21"/>
        <v>4.0817712246530871E-2</v>
      </c>
      <c r="F175" s="321">
        <f t="shared" si="21"/>
        <v>3.5864560451899917E-2</v>
      </c>
      <c r="G175" s="321">
        <f t="shared" si="21"/>
        <v>3.4637965878965303E-2</v>
      </c>
      <c r="H175" s="321">
        <f t="shared" si="21"/>
        <v>3.372714799060561E-2</v>
      </c>
      <c r="I175" s="321">
        <f t="shared" si="21"/>
        <v>3.6894402035490909E-2</v>
      </c>
      <c r="J175" s="321">
        <f t="shared" si="21"/>
        <v>4.1639626908725733E-2</v>
      </c>
      <c r="K175" s="321">
        <f t="shared" si="21"/>
        <v>4.6339000515520555E-2</v>
      </c>
      <c r="L175" s="321">
        <f t="shared" si="21"/>
        <v>4.5665341732346106E-2</v>
      </c>
      <c r="M175" s="321">
        <f t="shared" si="21"/>
        <v>4.5370531024493697E-2</v>
      </c>
      <c r="N175" s="321">
        <f t="shared" si="21"/>
        <v>4.624298694188643E-2</v>
      </c>
      <c r="O175" s="321">
        <f t="shared" si="21"/>
        <v>4.6258953304109639E-2</v>
      </c>
      <c r="P175" s="321">
        <f t="shared" si="21"/>
        <v>4.6765784169298948E-2</v>
      </c>
      <c r="Q175" s="321">
        <f t="shared" si="21"/>
        <v>4.644443055188123E-2</v>
      </c>
      <c r="R175" s="321">
        <f t="shared" si="21"/>
        <v>4.662752529908093E-2</v>
      </c>
      <c r="S175" s="321">
        <f t="shared" si="21"/>
        <v>4.6779920396134392E-2</v>
      </c>
      <c r="T175" s="321">
        <f t="shared" si="21"/>
        <v>4.6128281724631404E-2</v>
      </c>
      <c r="U175" s="321">
        <f t="shared" si="21"/>
        <v>4.0879035224313159E-2</v>
      </c>
      <c r="V175" s="321">
        <f t="shared" si="21"/>
        <v>4.0017678804019907E-2</v>
      </c>
      <c r="W175" s="321">
        <f t="shared" si="21"/>
        <v>4.1274407533265473E-2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0.99999999999999967</v>
      </c>
      <c r="D178" s="234">
        <f t="shared" si="22"/>
        <v>0.99999999999999978</v>
      </c>
      <c r="E178" s="234">
        <f t="shared" si="22"/>
        <v>0.99999999999999978</v>
      </c>
      <c r="F178" s="234">
        <f t="shared" si="22"/>
        <v>1.0000000000000002</v>
      </c>
      <c r="G178" s="234">
        <f t="shared" si="22"/>
        <v>1.0000000000000002</v>
      </c>
      <c r="H178" s="234">
        <f t="shared" si="22"/>
        <v>1</v>
      </c>
      <c r="I178" s="234">
        <f t="shared" si="22"/>
        <v>0.99999999999999978</v>
      </c>
      <c r="J178" s="234">
        <f t="shared" si="22"/>
        <v>1</v>
      </c>
      <c r="K178" s="234">
        <f t="shared" si="22"/>
        <v>0.99999999999999989</v>
      </c>
      <c r="L178" s="234">
        <f t="shared" si="22"/>
        <v>1.0000000000000002</v>
      </c>
      <c r="M178" s="234">
        <f t="shared" si="22"/>
        <v>0.99999999999999989</v>
      </c>
      <c r="N178" s="234">
        <f t="shared" si="22"/>
        <v>1.0000000000000002</v>
      </c>
      <c r="O178" s="234">
        <f t="shared" si="22"/>
        <v>1.0000000000000002</v>
      </c>
      <c r="P178" s="234">
        <f t="shared" si="22"/>
        <v>0.99999999999999989</v>
      </c>
      <c r="Q178" s="234">
        <f t="shared" si="22"/>
        <v>1.0000000000000004</v>
      </c>
      <c r="R178" s="234">
        <f t="shared" si="22"/>
        <v>0.99999999999999978</v>
      </c>
      <c r="S178" s="234">
        <f t="shared" si="22"/>
        <v>0.99999999999999967</v>
      </c>
      <c r="T178" s="234">
        <f t="shared" si="22"/>
        <v>0.99999999999999967</v>
      </c>
      <c r="U178" s="234">
        <f t="shared" si="22"/>
        <v>0.99999999999999989</v>
      </c>
      <c r="V178" s="234">
        <f t="shared" si="22"/>
        <v>1.0000000000000002</v>
      </c>
      <c r="W178" s="234">
        <f t="shared" si="22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1.0746429588617323E-2</v>
      </c>
      <c r="C179" s="268">
        <f t="shared" si="23"/>
        <v>1.0418122558730388E-2</v>
      </c>
      <c r="D179" s="268">
        <f t="shared" si="23"/>
        <v>1.0191319311894907E-2</v>
      </c>
      <c r="E179" s="268">
        <f t="shared" si="23"/>
        <v>1.0523100336676675E-2</v>
      </c>
      <c r="F179" s="268">
        <f t="shared" si="23"/>
        <v>1.0054648260887564E-2</v>
      </c>
      <c r="G179" s="268">
        <f t="shared" si="23"/>
        <v>1.0464118594216469E-2</v>
      </c>
      <c r="H179" s="268">
        <f t="shared" si="23"/>
        <v>1.011235205860915E-2</v>
      </c>
      <c r="I179" s="268">
        <f t="shared" si="23"/>
        <v>9.7301435224678955E-3</v>
      </c>
      <c r="J179" s="268">
        <f t="shared" si="23"/>
        <v>6.5330498760859433E-3</v>
      </c>
      <c r="K179" s="268">
        <f t="shared" si="23"/>
        <v>6.3101133435301184E-3</v>
      </c>
      <c r="L179" s="268">
        <f t="shared" si="23"/>
        <v>6.094807959176279E-3</v>
      </c>
      <c r="M179" s="268">
        <f t="shared" si="23"/>
        <v>7.5903222932512922E-3</v>
      </c>
      <c r="N179" s="268">
        <f t="shared" si="23"/>
        <v>7.4710216853136778E-3</v>
      </c>
      <c r="O179" s="268">
        <f t="shared" si="23"/>
        <v>7.1838284693943478E-3</v>
      </c>
      <c r="P179" s="268">
        <f t="shared" si="23"/>
        <v>6.1501414177042926E-3</v>
      </c>
      <c r="Q179" s="268">
        <f t="shared" si="23"/>
        <v>6.6055024880193438E-3</v>
      </c>
      <c r="R179" s="268">
        <f t="shared" si="23"/>
        <v>6.7914945220869296E-3</v>
      </c>
      <c r="S179" s="268">
        <f t="shared" si="23"/>
        <v>6.2905672086905513E-3</v>
      </c>
      <c r="T179" s="268">
        <f t="shared" si="23"/>
        <v>6.3223777149537782E-3</v>
      </c>
      <c r="U179" s="268">
        <f t="shared" si="23"/>
        <v>7.0625946954427166E-3</v>
      </c>
      <c r="V179" s="268">
        <f t="shared" si="23"/>
        <v>6.8918523766593933E-3</v>
      </c>
      <c r="W179" s="268">
        <f t="shared" si="23"/>
        <v>6.8811079536255518E-3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8.5284425518091359E-2</v>
      </c>
      <c r="C180" s="269">
        <f t="shared" si="24"/>
        <v>8.2678957701402225E-2</v>
      </c>
      <c r="D180" s="269">
        <f t="shared" si="24"/>
        <v>8.0879031088335371E-2</v>
      </c>
      <c r="E180" s="269">
        <f t="shared" si="24"/>
        <v>8.3512068774292708E-2</v>
      </c>
      <c r="F180" s="269">
        <f t="shared" si="24"/>
        <v>7.97943999581541E-2</v>
      </c>
      <c r="G180" s="269">
        <f t="shared" si="24"/>
        <v>8.3043985493209044E-2</v>
      </c>
      <c r="H180" s="269">
        <f t="shared" si="24"/>
        <v>8.0252341379378325E-2</v>
      </c>
      <c r="I180" s="269">
        <f t="shared" si="24"/>
        <v>7.7219107395558845E-2</v>
      </c>
      <c r="J180" s="269">
        <f t="shared" si="24"/>
        <v>5.1846746025599258E-2</v>
      </c>
      <c r="K180" s="269">
        <f t="shared" si="24"/>
        <v>5.0077505930623205E-2</v>
      </c>
      <c r="L180" s="269">
        <f t="shared" si="24"/>
        <v>4.8368827167676834E-2</v>
      </c>
      <c r="M180" s="269">
        <f t="shared" si="24"/>
        <v>6.0237334729551506E-2</v>
      </c>
      <c r="N180" s="269">
        <f t="shared" si="24"/>
        <v>5.9290556664519045E-2</v>
      </c>
      <c r="O180" s="269">
        <f t="shared" si="24"/>
        <v>5.7011370984252178E-2</v>
      </c>
      <c r="P180" s="269">
        <f t="shared" si="24"/>
        <v>4.880795740936094E-2</v>
      </c>
      <c r="Q180" s="269">
        <f t="shared" si="24"/>
        <v>5.2421735079877387E-2</v>
      </c>
      <c r="R180" s="269">
        <f t="shared" si="24"/>
        <v>5.3897781021051756E-2</v>
      </c>
      <c r="S180" s="269">
        <f t="shared" si="24"/>
        <v>4.9922386421660206E-2</v>
      </c>
      <c r="T180" s="269">
        <f t="shared" si="24"/>
        <v>5.0174836849937586E-2</v>
      </c>
      <c r="U180" s="269">
        <f t="shared" si="24"/>
        <v>5.6049251176962273E-2</v>
      </c>
      <c r="V180" s="269">
        <f t="shared" si="24"/>
        <v>5.4694228055191051E-2</v>
      </c>
      <c r="W180" s="269">
        <f t="shared" si="24"/>
        <v>5.4608959553833616E-2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9.5465855388979018E-2</v>
      </c>
      <c r="C181" s="269">
        <f t="shared" si="25"/>
        <v>9.2549341473364757E-2</v>
      </c>
      <c r="D181" s="269">
        <f t="shared" si="25"/>
        <v>9.0534535924638088E-2</v>
      </c>
      <c r="E181" s="269">
        <f t="shared" si="25"/>
        <v>9.3481911057135325E-2</v>
      </c>
      <c r="F181" s="269">
        <f t="shared" si="25"/>
        <v>8.9320419302579099E-2</v>
      </c>
      <c r="G181" s="269">
        <f t="shared" si="25"/>
        <v>9.2957947032631785E-2</v>
      </c>
      <c r="H181" s="269">
        <f t="shared" si="25"/>
        <v>8.9833030711164344E-2</v>
      </c>
      <c r="I181" s="269">
        <f t="shared" si="25"/>
        <v>8.6437683024864695E-2</v>
      </c>
      <c r="J181" s="269">
        <f t="shared" si="25"/>
        <v>5.8036317046176567E-2</v>
      </c>
      <c r="K181" s="269">
        <f t="shared" si="25"/>
        <v>5.6055861435092717E-2</v>
      </c>
      <c r="L181" s="269">
        <f t="shared" si="25"/>
        <v>5.4143197092233829E-2</v>
      </c>
      <c r="M181" s="269">
        <f t="shared" si="25"/>
        <v>6.7428591461743653E-2</v>
      </c>
      <c r="N181" s="269">
        <f t="shared" si="25"/>
        <v>6.6368785086866069E-2</v>
      </c>
      <c r="O181" s="269">
        <f t="shared" si="25"/>
        <v>6.381750553922072E-2</v>
      </c>
      <c r="P181" s="269">
        <f t="shared" si="25"/>
        <v>5.4634751604032111E-2</v>
      </c>
      <c r="Q181" s="269">
        <f t="shared" si="25"/>
        <v>5.867994947463584E-2</v>
      </c>
      <c r="R181" s="269">
        <f t="shared" si="25"/>
        <v>6.0332208811690866E-2</v>
      </c>
      <c r="S181" s="269">
        <f t="shared" si="25"/>
        <v>5.5882223440573711E-2</v>
      </c>
      <c r="T181" s="269">
        <f t="shared" si="25"/>
        <v>5.6164811919447825E-2</v>
      </c>
      <c r="U181" s="269">
        <f t="shared" si="25"/>
        <v>6.2740525893386953E-2</v>
      </c>
      <c r="V181" s="269">
        <f t="shared" si="25"/>
        <v>6.1223737328465547E-2</v>
      </c>
      <c r="W181" s="269">
        <f t="shared" si="25"/>
        <v>6.1128289298296237E-2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0.15369192031925025</v>
      </c>
      <c r="C182" s="269">
        <f t="shared" si="26"/>
        <v>0.14899658058231299</v>
      </c>
      <c r="D182" s="269">
        <f t="shared" si="26"/>
        <v>0.14575291474396732</v>
      </c>
      <c r="E182" s="269">
        <f t="shared" si="26"/>
        <v>0.150497938419385</v>
      </c>
      <c r="F182" s="269">
        <f t="shared" si="26"/>
        <v>0.14379829008392042</v>
      </c>
      <c r="G182" s="269">
        <f t="shared" si="26"/>
        <v>0.14965440083439152</v>
      </c>
      <c r="H182" s="269">
        <f t="shared" si="26"/>
        <v>0.14462355092133727</v>
      </c>
      <c r="I182" s="269">
        <f t="shared" si="26"/>
        <v>0.13915732947564163</v>
      </c>
      <c r="J182" s="269">
        <f t="shared" si="26"/>
        <v>9.3433542063180858E-2</v>
      </c>
      <c r="K182" s="269">
        <f t="shared" si="26"/>
        <v>9.0245176707480598E-2</v>
      </c>
      <c r="L182" s="269">
        <f t="shared" si="26"/>
        <v>8.7165949536861492E-2</v>
      </c>
      <c r="M182" s="269">
        <f t="shared" si="26"/>
        <v>0.10855430629047663</v>
      </c>
      <c r="N182" s="269">
        <f t="shared" si="26"/>
        <v>0.10684810802453283</v>
      </c>
      <c r="O182" s="269">
        <f t="shared" si="26"/>
        <v>0.1027407646047188</v>
      </c>
      <c r="P182" s="269">
        <f t="shared" si="26"/>
        <v>8.7957310558580137E-2</v>
      </c>
      <c r="Q182" s="269">
        <f t="shared" si="26"/>
        <v>9.4469735616431794E-2</v>
      </c>
      <c r="R182" s="269">
        <f t="shared" si="26"/>
        <v>9.7129732841017627E-2</v>
      </c>
      <c r="S182" s="269">
        <f t="shared" si="26"/>
        <v>8.9965634281455334E-2</v>
      </c>
      <c r="T182" s="269">
        <f t="shared" si="26"/>
        <v>9.0420577735335225E-2</v>
      </c>
      <c r="U182" s="269">
        <f t="shared" si="26"/>
        <v>0.10100691883087107</v>
      </c>
      <c r="V182" s="269">
        <f t="shared" si="26"/>
        <v>9.8565018045389211E-2</v>
      </c>
      <c r="W182" s="269">
        <f t="shared" si="26"/>
        <v>9.8411354822159888E-2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2.9568664354121574E-2</v>
      </c>
      <c r="C183" s="270">
        <f t="shared" si="27"/>
        <v>2.9042001928239122E-2</v>
      </c>
      <c r="D183" s="270">
        <f t="shared" si="27"/>
        <v>2.9420173462709597E-2</v>
      </c>
      <c r="E183" s="270">
        <f t="shared" si="27"/>
        <v>2.9770573610416264E-2</v>
      </c>
      <c r="F183" s="270">
        <f t="shared" si="27"/>
        <v>2.9964559482792905E-2</v>
      </c>
      <c r="G183" s="270">
        <f t="shared" si="27"/>
        <v>3.0088243424887841E-2</v>
      </c>
      <c r="H183" s="270">
        <f t="shared" si="27"/>
        <v>2.9988107694022929E-2</v>
      </c>
      <c r="I183" s="270">
        <f t="shared" si="27"/>
        <v>2.9734813206785525E-2</v>
      </c>
      <c r="J183" s="270">
        <f t="shared" si="27"/>
        <v>3.092888726250392E-2</v>
      </c>
      <c r="K183" s="270">
        <f t="shared" si="27"/>
        <v>3.1809489737907572E-2</v>
      </c>
      <c r="L183" s="270">
        <f t="shared" si="27"/>
        <v>3.1776165476838474E-2</v>
      </c>
      <c r="M183" s="270">
        <f t="shared" si="27"/>
        <v>2.9903135171904228E-2</v>
      </c>
      <c r="N183" s="270">
        <f t="shared" si="27"/>
        <v>2.8517121298664443E-2</v>
      </c>
      <c r="O183" s="270">
        <f t="shared" si="27"/>
        <v>2.8191596231998919E-2</v>
      </c>
      <c r="P183" s="270">
        <f t="shared" si="27"/>
        <v>2.7599985251691977E-2</v>
      </c>
      <c r="Q183" s="270">
        <f t="shared" si="27"/>
        <v>2.8174112406927208E-2</v>
      </c>
      <c r="R183" s="270">
        <f t="shared" si="27"/>
        <v>2.9251480365223518E-2</v>
      </c>
      <c r="S183" s="270">
        <f t="shared" si="27"/>
        <v>3.0427360035374617E-2</v>
      </c>
      <c r="T183" s="270">
        <f t="shared" si="27"/>
        <v>3.0916144773290362E-2</v>
      </c>
      <c r="U183" s="270">
        <f t="shared" si="27"/>
        <v>2.8306585460372367E-2</v>
      </c>
      <c r="V183" s="270">
        <f t="shared" si="27"/>
        <v>2.6715171747228237E-2</v>
      </c>
      <c r="W183" s="270">
        <f t="shared" si="27"/>
        <v>2.7930258735208116E-2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0.36846524023659394</v>
      </c>
      <c r="C184" s="271">
        <f t="shared" si="28"/>
        <v>0.38137398376467002</v>
      </c>
      <c r="D184" s="271">
        <f t="shared" si="28"/>
        <v>0.37955768225693426</v>
      </c>
      <c r="E184" s="271">
        <f t="shared" si="28"/>
        <v>0.37013110070747579</v>
      </c>
      <c r="F184" s="271">
        <f t="shared" si="28"/>
        <v>0.38373829372155349</v>
      </c>
      <c r="G184" s="271">
        <f t="shared" si="28"/>
        <v>0.37173503598576091</v>
      </c>
      <c r="H184" s="271">
        <f t="shared" si="28"/>
        <v>0.38213690796931826</v>
      </c>
      <c r="I184" s="271">
        <f t="shared" si="28"/>
        <v>0.39500105316354484</v>
      </c>
      <c r="J184" s="271">
        <f t="shared" si="28"/>
        <v>0.476883027860242</v>
      </c>
      <c r="K184" s="271">
        <f t="shared" si="28"/>
        <v>0.48209619857063651</v>
      </c>
      <c r="L184" s="271">
        <f t="shared" si="28"/>
        <v>0.48982579032537688</v>
      </c>
      <c r="M184" s="271">
        <f t="shared" si="28"/>
        <v>0.45363035252877076</v>
      </c>
      <c r="N184" s="271">
        <f t="shared" si="28"/>
        <v>0.4609058663373311</v>
      </c>
      <c r="O184" s="271">
        <f t="shared" si="28"/>
        <v>0.47077595492105789</v>
      </c>
      <c r="P184" s="271">
        <f t="shared" si="28"/>
        <v>0.50610742581196166</v>
      </c>
      <c r="Q184" s="271">
        <f t="shared" si="28"/>
        <v>0.48853939778453576</v>
      </c>
      <c r="R184" s="271">
        <f t="shared" si="28"/>
        <v>0.47591958806057783</v>
      </c>
      <c r="S184" s="271">
        <f t="shared" si="28"/>
        <v>0.48385922671736364</v>
      </c>
      <c r="T184" s="271">
        <f t="shared" si="28"/>
        <v>0.47765474537382879</v>
      </c>
      <c r="U184" s="271">
        <f t="shared" si="28"/>
        <v>0.47050650849093228</v>
      </c>
      <c r="V184" s="271">
        <f t="shared" si="28"/>
        <v>0.48610633390282615</v>
      </c>
      <c r="W184" s="271">
        <f t="shared" si="28"/>
        <v>0.47885651425601811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0.36800956654555772</v>
      </c>
      <c r="C185" s="320">
        <f t="shared" si="29"/>
        <v>0.38093223105779578</v>
      </c>
      <c r="D185" s="320">
        <f t="shared" si="29"/>
        <v>0.37912554653696456</v>
      </c>
      <c r="E185" s="320">
        <f t="shared" si="29"/>
        <v>0.36968489669785404</v>
      </c>
      <c r="F185" s="320">
        <f t="shared" si="29"/>
        <v>0.38331195317306438</v>
      </c>
      <c r="G185" s="320">
        <f t="shared" si="29"/>
        <v>0.37129133293965166</v>
      </c>
      <c r="H185" s="320">
        <f t="shared" si="29"/>
        <v>0.38170812064515569</v>
      </c>
      <c r="I185" s="320">
        <f t="shared" si="29"/>
        <v>0.39458847237318706</v>
      </c>
      <c r="J185" s="320">
        <f t="shared" si="29"/>
        <v>0.47660601130081526</v>
      </c>
      <c r="K185" s="320">
        <f t="shared" si="29"/>
        <v>0.48182863504040607</v>
      </c>
      <c r="L185" s="320">
        <f t="shared" si="29"/>
        <v>0.48956735624585179</v>
      </c>
      <c r="M185" s="320">
        <f t="shared" si="29"/>
        <v>0.45330850515174198</v>
      </c>
      <c r="N185" s="320">
        <f t="shared" si="29"/>
        <v>0.46058907758446338</v>
      </c>
      <c r="O185" s="320">
        <f t="shared" si="29"/>
        <v>0.4704713438307021</v>
      </c>
      <c r="P185" s="320">
        <f t="shared" si="29"/>
        <v>0.50584664546467606</v>
      </c>
      <c r="Q185" s="320">
        <f t="shared" si="29"/>
        <v>0.48825930906529708</v>
      </c>
      <c r="R185" s="320">
        <f t="shared" si="29"/>
        <v>0.47563161284508765</v>
      </c>
      <c r="S185" s="320">
        <f t="shared" si="29"/>
        <v>0.48359249198886067</v>
      </c>
      <c r="T185" s="320">
        <f t="shared" si="29"/>
        <v>0.47738666180563144</v>
      </c>
      <c r="U185" s="320">
        <f t="shared" si="29"/>
        <v>0.47020703799548752</v>
      </c>
      <c r="V185" s="320">
        <f t="shared" si="29"/>
        <v>0.48581410328011998</v>
      </c>
      <c r="W185" s="320">
        <f t="shared" si="29"/>
        <v>0.47856473922192033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4.5567369103628611E-4</v>
      </c>
      <c r="C186" s="320">
        <f t="shared" si="30"/>
        <v>4.4175270687423499E-4</v>
      </c>
      <c r="D186" s="320">
        <f t="shared" si="30"/>
        <v>4.3213571996967236E-4</v>
      </c>
      <c r="E186" s="320">
        <f t="shared" si="30"/>
        <v>4.4620400962172986E-4</v>
      </c>
      <c r="F186" s="320">
        <f t="shared" si="30"/>
        <v>4.2634054848906362E-4</v>
      </c>
      <c r="G186" s="320">
        <f t="shared" si="30"/>
        <v>4.4370304610924754E-4</v>
      </c>
      <c r="H186" s="320">
        <f t="shared" si="30"/>
        <v>4.287873241625819E-4</v>
      </c>
      <c r="I186" s="320">
        <f t="shared" si="30"/>
        <v>4.1258079035776048E-4</v>
      </c>
      <c r="J186" s="320">
        <f t="shared" si="30"/>
        <v>2.7701655942671637E-4</v>
      </c>
      <c r="K186" s="320">
        <f t="shared" si="30"/>
        <v>2.675635302304758E-4</v>
      </c>
      <c r="L186" s="320">
        <f t="shared" si="30"/>
        <v>2.584340795250603E-4</v>
      </c>
      <c r="M186" s="320">
        <f t="shared" si="30"/>
        <v>3.218473770287678E-4</v>
      </c>
      <c r="N186" s="320">
        <f t="shared" si="30"/>
        <v>3.1678875286773574E-4</v>
      </c>
      <c r="O186" s="320">
        <f t="shared" si="30"/>
        <v>3.0461109035579282E-4</v>
      </c>
      <c r="P186" s="320">
        <f t="shared" si="30"/>
        <v>2.6078034728565402E-4</v>
      </c>
      <c r="Q186" s="320">
        <f t="shared" si="30"/>
        <v>2.8008871923874219E-4</v>
      </c>
      <c r="R186" s="320">
        <f t="shared" si="30"/>
        <v>2.8797521549017512E-4</v>
      </c>
      <c r="S186" s="320">
        <f t="shared" si="30"/>
        <v>2.6673472850294463E-4</v>
      </c>
      <c r="T186" s="320">
        <f t="shared" si="30"/>
        <v>2.6808356819739068E-4</v>
      </c>
      <c r="U186" s="320">
        <f t="shared" si="30"/>
        <v>2.9947049544478066E-4</v>
      </c>
      <c r="V186" s="320">
        <f t="shared" si="30"/>
        <v>2.9223062270616412E-4</v>
      </c>
      <c r="W186" s="320">
        <f t="shared" si="30"/>
        <v>2.9177503409773259E-4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0.18783792082335857</v>
      </c>
      <c r="C187" s="271">
        <f t="shared" si="31"/>
        <v>0.18717350967049365</v>
      </c>
      <c r="D187" s="271">
        <f t="shared" si="31"/>
        <v>0.1961460387409783</v>
      </c>
      <c r="E187" s="271">
        <f t="shared" si="31"/>
        <v>0.19349623303079</v>
      </c>
      <c r="F187" s="271">
        <f t="shared" si="31"/>
        <v>0.19550604829977011</v>
      </c>
      <c r="G187" s="271">
        <f t="shared" si="31"/>
        <v>0.19325319907535521</v>
      </c>
      <c r="H187" s="271">
        <f t="shared" si="31"/>
        <v>0.19509366173911752</v>
      </c>
      <c r="I187" s="271">
        <f t="shared" si="31"/>
        <v>0.19578308338988323</v>
      </c>
      <c r="J187" s="271">
        <f t="shared" si="31"/>
        <v>0.22139112942112643</v>
      </c>
      <c r="K187" s="271">
        <f t="shared" si="31"/>
        <v>0.22235533003240543</v>
      </c>
      <c r="L187" s="271">
        <f t="shared" si="31"/>
        <v>0.22195365677242582</v>
      </c>
      <c r="M187" s="271">
        <f t="shared" si="31"/>
        <v>0.21085320420207018</v>
      </c>
      <c r="N187" s="271">
        <f t="shared" si="31"/>
        <v>0.20964108909505158</v>
      </c>
      <c r="O187" s="271">
        <f t="shared" si="31"/>
        <v>0.21023298045310851</v>
      </c>
      <c r="P187" s="271">
        <f t="shared" si="31"/>
        <v>0.21135905673494171</v>
      </c>
      <c r="Q187" s="271">
        <f t="shared" si="31"/>
        <v>0.21226091250246432</v>
      </c>
      <c r="R187" s="271">
        <f t="shared" si="31"/>
        <v>0.21644586749741379</v>
      </c>
      <c r="S187" s="271">
        <f t="shared" si="31"/>
        <v>0.22353848406078936</v>
      </c>
      <c r="T187" s="271">
        <f t="shared" si="31"/>
        <v>0.22793779429099892</v>
      </c>
      <c r="U187" s="271">
        <f t="shared" si="31"/>
        <v>0.21475352206035658</v>
      </c>
      <c r="V187" s="271">
        <f t="shared" si="31"/>
        <v>0.20814033030683637</v>
      </c>
      <c r="W187" s="271">
        <f t="shared" si="31"/>
        <v>0.21331190837769806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0.174201069453879</v>
      </c>
      <c r="C188" s="320">
        <f t="shared" si="32"/>
        <v>0.1738661648331892</v>
      </c>
      <c r="D188" s="320">
        <f t="shared" si="32"/>
        <v>0.18631743980759313</v>
      </c>
      <c r="E188" s="320">
        <f t="shared" si="32"/>
        <v>0.18270188862433803</v>
      </c>
      <c r="F188" s="320">
        <f t="shared" si="32"/>
        <v>0.18641665753315176</v>
      </c>
      <c r="G188" s="320">
        <f t="shared" si="32"/>
        <v>0.18324254310895571</v>
      </c>
      <c r="H188" s="320">
        <f t="shared" si="32"/>
        <v>0.18617140849016831</v>
      </c>
      <c r="I188" s="320">
        <f t="shared" si="32"/>
        <v>0.18751775707183962</v>
      </c>
      <c r="J188" s="320">
        <f t="shared" si="32"/>
        <v>0.21920871290750382</v>
      </c>
      <c r="K188" s="320">
        <f t="shared" si="32"/>
        <v>0.22040191991467037</v>
      </c>
      <c r="L188" s="320">
        <f t="shared" si="32"/>
        <v>0.22019472729411321</v>
      </c>
      <c r="M188" s="320">
        <f t="shared" si="32"/>
        <v>0.20702848723549058</v>
      </c>
      <c r="N188" s="320">
        <f t="shared" si="32"/>
        <v>0.20569646863753488</v>
      </c>
      <c r="O188" s="320">
        <f t="shared" si="32"/>
        <v>0.20669362350943657</v>
      </c>
      <c r="P188" s="320">
        <f t="shared" si="32"/>
        <v>0.20895576569669508</v>
      </c>
      <c r="Q188" s="320">
        <f t="shared" si="32"/>
        <v>0.20942605862136712</v>
      </c>
      <c r="R188" s="320">
        <f t="shared" si="32"/>
        <v>0.21376361873863661</v>
      </c>
      <c r="S188" s="320">
        <f t="shared" si="32"/>
        <v>0.2215267062839596</v>
      </c>
      <c r="T188" s="320">
        <f t="shared" si="32"/>
        <v>0.22610606446140089</v>
      </c>
      <c r="U188" s="320">
        <f t="shared" si="32"/>
        <v>0.21152053484717229</v>
      </c>
      <c r="V188" s="320">
        <f t="shared" si="32"/>
        <v>0.20464813346529839</v>
      </c>
      <c r="W188" s="320">
        <f t="shared" si="32"/>
        <v>0.21024159255448552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1.3636851369479576E-2</v>
      </c>
      <c r="C189" s="320">
        <f t="shared" si="33"/>
        <v>1.3307344837304457E-2</v>
      </c>
      <c r="D189" s="320">
        <f t="shared" si="33"/>
        <v>9.8285989333851513E-3</v>
      </c>
      <c r="E189" s="320">
        <f t="shared" si="33"/>
        <v>1.0794344406451981E-2</v>
      </c>
      <c r="F189" s="320">
        <f t="shared" si="33"/>
        <v>9.0893907666183566E-3</v>
      </c>
      <c r="G189" s="320">
        <f t="shared" si="33"/>
        <v>1.0010655966399483E-2</v>
      </c>
      <c r="H189" s="320">
        <f t="shared" si="33"/>
        <v>8.9222532489492551E-3</v>
      </c>
      <c r="I189" s="320">
        <f t="shared" si="33"/>
        <v>8.2653263180435966E-3</v>
      </c>
      <c r="J189" s="320">
        <f t="shared" si="33"/>
        <v>2.1824165136226604E-3</v>
      </c>
      <c r="K189" s="320">
        <f t="shared" si="33"/>
        <v>1.9534101177351103E-3</v>
      </c>
      <c r="L189" s="320">
        <f t="shared" si="33"/>
        <v>1.7589294783126328E-3</v>
      </c>
      <c r="M189" s="320">
        <f t="shared" si="33"/>
        <v>3.8247169665797374E-3</v>
      </c>
      <c r="N189" s="320">
        <f t="shared" si="33"/>
        <v>3.9446204575167062E-3</v>
      </c>
      <c r="O189" s="320">
        <f t="shared" si="33"/>
        <v>3.539356943671918E-3</v>
      </c>
      <c r="P189" s="320">
        <f t="shared" si="33"/>
        <v>2.4032910382466338E-3</v>
      </c>
      <c r="Q189" s="320">
        <f t="shared" si="33"/>
        <v>2.8348538810972052E-3</v>
      </c>
      <c r="R189" s="320">
        <f t="shared" si="33"/>
        <v>2.6822487587771148E-3</v>
      </c>
      <c r="S189" s="320">
        <f t="shared" si="33"/>
        <v>2.0117777768297266E-3</v>
      </c>
      <c r="T189" s="320">
        <f t="shared" si="33"/>
        <v>1.831729829597831E-3</v>
      </c>
      <c r="U189" s="320">
        <f t="shared" si="33"/>
        <v>3.2329872131842637E-3</v>
      </c>
      <c r="V189" s="320">
        <f t="shared" si="33"/>
        <v>3.4921968415378953E-3</v>
      </c>
      <c r="W189" s="320">
        <f t="shared" si="33"/>
        <v>3.0703158232125811E-3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3.9789081271682562E-2</v>
      </c>
      <c r="C190" s="271">
        <f t="shared" si="34"/>
        <v>3.9507596232246242E-2</v>
      </c>
      <c r="D190" s="271">
        <f t="shared" si="34"/>
        <v>3.9873618487161276E-2</v>
      </c>
      <c r="E190" s="271">
        <f t="shared" si="34"/>
        <v>4.0042408208888249E-2</v>
      </c>
      <c r="F190" s="271">
        <f t="shared" si="34"/>
        <v>4.0549384954022993E-2</v>
      </c>
      <c r="G190" s="271">
        <f t="shared" si="34"/>
        <v>4.0418395919468379E-2</v>
      </c>
      <c r="H190" s="271">
        <f t="shared" si="34"/>
        <v>4.0529565892808497E-2</v>
      </c>
      <c r="I190" s="271">
        <f t="shared" si="34"/>
        <v>4.0543073306860584E-2</v>
      </c>
      <c r="J190" s="271">
        <f t="shared" si="34"/>
        <v>4.3225933190173781E-2</v>
      </c>
      <c r="K190" s="271">
        <f t="shared" si="34"/>
        <v>4.3933688352225463E-2</v>
      </c>
      <c r="L190" s="271">
        <f t="shared" si="34"/>
        <v>4.4139001106252122E-2</v>
      </c>
      <c r="M190" s="271">
        <f t="shared" si="34"/>
        <v>4.1213458659990883E-2</v>
      </c>
      <c r="N190" s="271">
        <f t="shared" si="34"/>
        <v>4.0691768617472708E-2</v>
      </c>
      <c r="O190" s="271">
        <f t="shared" si="34"/>
        <v>4.0559347841932707E-2</v>
      </c>
      <c r="P190" s="271">
        <f t="shared" si="34"/>
        <v>4.0700670666040259E-2</v>
      </c>
      <c r="Q190" s="271">
        <f t="shared" si="34"/>
        <v>4.0930754475871363E-2</v>
      </c>
      <c r="R190" s="271">
        <f t="shared" si="34"/>
        <v>4.1809429951874193E-2</v>
      </c>
      <c r="S190" s="271">
        <f t="shared" si="34"/>
        <v>4.3050502239335077E-2</v>
      </c>
      <c r="T190" s="271">
        <f t="shared" si="34"/>
        <v>4.3258807463302726E-2</v>
      </c>
      <c r="U190" s="271">
        <f t="shared" si="34"/>
        <v>4.0416297761082118E-2</v>
      </c>
      <c r="V190" s="271">
        <f t="shared" si="34"/>
        <v>3.8968683416081257E-2</v>
      </c>
      <c r="W190" s="271">
        <f t="shared" si="34"/>
        <v>4.0206107201412732E-2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1.3705137140511754E-2</v>
      </c>
      <c r="C191" s="320">
        <f t="shared" si="35"/>
        <v>1.4068855810418373E-2</v>
      </c>
      <c r="D191" s="320">
        <f t="shared" si="35"/>
        <v>1.668864679232895E-2</v>
      </c>
      <c r="E191" s="320">
        <f t="shared" si="35"/>
        <v>1.7178615184834666E-2</v>
      </c>
      <c r="F191" s="320">
        <f t="shared" si="35"/>
        <v>2.1606721835703772E-2</v>
      </c>
      <c r="G191" s="320">
        <f t="shared" si="35"/>
        <v>2.0871996121584059E-2</v>
      </c>
      <c r="H191" s="320">
        <f t="shared" si="35"/>
        <v>2.1687899506662413E-2</v>
      </c>
      <c r="I191" s="320">
        <f t="shared" si="35"/>
        <v>2.210387930575311E-2</v>
      </c>
      <c r="J191" s="320">
        <f t="shared" si="35"/>
        <v>2.9042494901220382E-2</v>
      </c>
      <c r="K191" s="320">
        <f t="shared" si="35"/>
        <v>3.0177588500154642E-2</v>
      </c>
      <c r="L191" s="320">
        <f t="shared" si="35"/>
        <v>3.055060371989602E-2</v>
      </c>
      <c r="M191" s="320">
        <f t="shared" si="35"/>
        <v>2.4934876464078978E-2</v>
      </c>
      <c r="N191" s="320">
        <f t="shared" si="35"/>
        <v>2.400619249439348E-2</v>
      </c>
      <c r="O191" s="320">
        <f t="shared" si="35"/>
        <v>2.4036219894473066E-2</v>
      </c>
      <c r="P191" s="320">
        <f t="shared" si="35"/>
        <v>2.5117608517938147E-2</v>
      </c>
      <c r="Q191" s="320">
        <f t="shared" si="35"/>
        <v>2.5160489628880411E-2</v>
      </c>
      <c r="R191" s="320">
        <f t="shared" si="35"/>
        <v>2.6627619266683208E-2</v>
      </c>
      <c r="S191" s="320">
        <f t="shared" si="35"/>
        <v>2.8796859881518838E-2</v>
      </c>
      <c r="T191" s="320">
        <f t="shared" si="35"/>
        <v>2.9143405854148437E-2</v>
      </c>
      <c r="U191" s="320">
        <f t="shared" si="35"/>
        <v>2.3772769613242022E-2</v>
      </c>
      <c r="V191" s="320">
        <f t="shared" si="35"/>
        <v>2.1162693083837128E-2</v>
      </c>
      <c r="W191" s="320">
        <f t="shared" si="35"/>
        <v>2.3628283022334121E-2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8.0719141789778199E-3</v>
      </c>
      <c r="C192" s="320">
        <f t="shared" si="36"/>
        <v>8.3553596336317665E-3</v>
      </c>
      <c r="D192" s="320">
        <f t="shared" si="36"/>
        <v>8.3157318529261462E-3</v>
      </c>
      <c r="E192" s="320">
        <f t="shared" si="36"/>
        <v>8.1086608356958165E-3</v>
      </c>
      <c r="F192" s="320">
        <f t="shared" si="36"/>
        <v>8.4075564090160988E-3</v>
      </c>
      <c r="G192" s="320">
        <f t="shared" si="36"/>
        <v>8.1438963748137506E-3</v>
      </c>
      <c r="H192" s="320">
        <f t="shared" si="36"/>
        <v>8.3723779797044567E-3</v>
      </c>
      <c r="I192" s="320">
        <f t="shared" si="36"/>
        <v>8.6548953466296045E-3</v>
      </c>
      <c r="J192" s="320">
        <f t="shared" si="36"/>
        <v>1.0453866339718803E-2</v>
      </c>
      <c r="K192" s="320">
        <f t="shared" si="36"/>
        <v>1.0568419260206133E-2</v>
      </c>
      <c r="L192" s="320">
        <f t="shared" si="36"/>
        <v>1.0738160210181305E-2</v>
      </c>
      <c r="M192" s="320">
        <f t="shared" si="36"/>
        <v>9.9428593243719773E-3</v>
      </c>
      <c r="N192" s="320">
        <f t="shared" si="36"/>
        <v>1.0102551248694495E-2</v>
      </c>
      <c r="O192" s="320">
        <f t="shared" si="36"/>
        <v>1.0319308671014313E-2</v>
      </c>
      <c r="P192" s="320">
        <f t="shared" si="36"/>
        <v>1.109522980134053E-2</v>
      </c>
      <c r="Q192" s="320">
        <f t="shared" si="36"/>
        <v>1.0709469530526962E-2</v>
      </c>
      <c r="R192" s="320">
        <f t="shared" si="36"/>
        <v>1.0432493904255803E-2</v>
      </c>
      <c r="S192" s="320">
        <f t="shared" si="36"/>
        <v>1.0607107661829946E-2</v>
      </c>
      <c r="T192" s="320">
        <f t="shared" si="36"/>
        <v>1.0470989111655962E-2</v>
      </c>
      <c r="U192" s="320">
        <f t="shared" si="36"/>
        <v>1.0313511392321586E-2</v>
      </c>
      <c r="V192" s="320">
        <f t="shared" si="36"/>
        <v>1.0655836437688746E-2</v>
      </c>
      <c r="W192" s="320">
        <f t="shared" si="36"/>
        <v>1.0496829037203935E-2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1.8012029952192993E-2</v>
      </c>
      <c r="C193" s="320">
        <f t="shared" si="37"/>
        <v>1.7083380788196101E-2</v>
      </c>
      <c r="D193" s="320">
        <f t="shared" si="37"/>
        <v>1.4869239841906183E-2</v>
      </c>
      <c r="E193" s="320">
        <f t="shared" si="37"/>
        <v>1.4755132188357757E-2</v>
      </c>
      <c r="F193" s="320">
        <f t="shared" si="37"/>
        <v>1.0535106709303126E-2</v>
      </c>
      <c r="G193" s="320">
        <f t="shared" si="37"/>
        <v>1.1402503423070571E-2</v>
      </c>
      <c r="H193" s="320">
        <f t="shared" si="37"/>
        <v>1.0469288406441627E-2</v>
      </c>
      <c r="I193" s="320">
        <f t="shared" si="37"/>
        <v>9.7842986544778663E-3</v>
      </c>
      <c r="J193" s="320">
        <f t="shared" si="37"/>
        <v>3.7295719492346012E-3</v>
      </c>
      <c r="K193" s="320">
        <f t="shared" si="37"/>
        <v>3.1876805918646858E-3</v>
      </c>
      <c r="L193" s="320">
        <f t="shared" si="37"/>
        <v>2.8502371761747912E-3</v>
      </c>
      <c r="M193" s="320">
        <f t="shared" si="37"/>
        <v>6.335722871539929E-3</v>
      </c>
      <c r="N193" s="320">
        <f t="shared" si="37"/>
        <v>6.5830248743847398E-3</v>
      </c>
      <c r="O193" s="320">
        <f t="shared" si="37"/>
        <v>6.203819276445326E-3</v>
      </c>
      <c r="P193" s="320">
        <f t="shared" si="37"/>
        <v>4.4878323467615749E-3</v>
      </c>
      <c r="Q193" s="320">
        <f t="shared" si="37"/>
        <v>5.0607953164639886E-3</v>
      </c>
      <c r="R193" s="320">
        <f t="shared" si="37"/>
        <v>4.749316780935188E-3</v>
      </c>
      <c r="S193" s="320">
        <f t="shared" si="37"/>
        <v>3.6465346959862932E-3</v>
      </c>
      <c r="T193" s="320">
        <f t="shared" si="37"/>
        <v>3.6444124974983204E-3</v>
      </c>
      <c r="U193" s="320">
        <f t="shared" si="37"/>
        <v>6.330016755518514E-3</v>
      </c>
      <c r="V193" s="320">
        <f t="shared" si="37"/>
        <v>7.1501538945553797E-3</v>
      </c>
      <c r="W193" s="320">
        <f t="shared" si="37"/>
        <v>6.0809951418746714E-3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2.9150462499305283E-2</v>
      </c>
      <c r="C194" s="321">
        <f t="shared" si="38"/>
        <v>2.8259906088540308E-2</v>
      </c>
      <c r="D194" s="321">
        <f t="shared" si="38"/>
        <v>2.7644685983380806E-2</v>
      </c>
      <c r="E194" s="321">
        <f t="shared" si="38"/>
        <v>2.8544665854939852E-2</v>
      </c>
      <c r="F194" s="321">
        <f t="shared" si="38"/>
        <v>2.7273955936319413E-2</v>
      </c>
      <c r="G194" s="321">
        <f t="shared" si="38"/>
        <v>2.838467364007892E-2</v>
      </c>
      <c r="H194" s="321">
        <f t="shared" si="38"/>
        <v>2.7430481634243511E-2</v>
      </c>
      <c r="I194" s="321">
        <f t="shared" si="38"/>
        <v>2.6393713514392698E-2</v>
      </c>
      <c r="J194" s="321">
        <f t="shared" si="38"/>
        <v>1.7721367254911413E-2</v>
      </c>
      <c r="K194" s="321">
        <f t="shared" si="38"/>
        <v>1.7116635890098205E-2</v>
      </c>
      <c r="L194" s="321">
        <f t="shared" si="38"/>
        <v>1.6532604563158422E-2</v>
      </c>
      <c r="M194" s="321">
        <f t="shared" si="38"/>
        <v>2.0589294662240552E-2</v>
      </c>
      <c r="N194" s="321">
        <f t="shared" si="38"/>
        <v>2.0265683190248657E-2</v>
      </c>
      <c r="O194" s="321">
        <f t="shared" si="38"/>
        <v>1.9486650954316207E-2</v>
      </c>
      <c r="P194" s="321">
        <f t="shared" si="38"/>
        <v>1.6682700545687001E-2</v>
      </c>
      <c r="Q194" s="321">
        <f t="shared" si="38"/>
        <v>1.7917900171237289E-2</v>
      </c>
      <c r="R194" s="321">
        <f t="shared" si="38"/>
        <v>1.8422416929063455E-2</v>
      </c>
      <c r="S194" s="321">
        <f t="shared" si="38"/>
        <v>1.7063615594757449E-2</v>
      </c>
      <c r="T194" s="321">
        <f t="shared" si="38"/>
        <v>1.714990387890461E-2</v>
      </c>
      <c r="U194" s="321">
        <f t="shared" si="38"/>
        <v>1.9157795630593655E-2</v>
      </c>
      <c r="V194" s="321">
        <f t="shared" si="38"/>
        <v>1.8694644821323055E-2</v>
      </c>
      <c r="W194" s="321">
        <f t="shared" si="38"/>
        <v>1.8665499801747764E-2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0.99999999999999967</v>
      </c>
      <c r="C197" s="234">
        <f t="shared" si="39"/>
        <v>0.99999999999999978</v>
      </c>
      <c r="D197" s="234">
        <f t="shared" si="39"/>
        <v>1.0000000000000002</v>
      </c>
      <c r="E197" s="234">
        <f t="shared" si="39"/>
        <v>1.0000000000000002</v>
      </c>
      <c r="F197" s="234">
        <f t="shared" si="39"/>
        <v>1.0000000000000002</v>
      </c>
      <c r="G197" s="234">
        <f t="shared" si="39"/>
        <v>1</v>
      </c>
      <c r="H197" s="234">
        <f t="shared" si="39"/>
        <v>0.99999999999999989</v>
      </c>
      <c r="I197" s="234">
        <f t="shared" si="39"/>
        <v>1.0000000000000002</v>
      </c>
      <c r="J197" s="234">
        <f t="shared" si="39"/>
        <v>1</v>
      </c>
      <c r="K197" s="234">
        <f t="shared" si="39"/>
        <v>1</v>
      </c>
      <c r="L197" s="234">
        <f t="shared" si="39"/>
        <v>1</v>
      </c>
      <c r="M197" s="234">
        <f t="shared" si="39"/>
        <v>0.99999999999999967</v>
      </c>
      <c r="N197" s="234">
        <f t="shared" si="39"/>
        <v>0.99999999999999967</v>
      </c>
      <c r="O197" s="234">
        <f t="shared" si="39"/>
        <v>1</v>
      </c>
      <c r="P197" s="234">
        <f t="shared" si="39"/>
        <v>1</v>
      </c>
      <c r="Q197" s="234">
        <f t="shared" si="39"/>
        <v>0.99999999999999989</v>
      </c>
      <c r="R197" s="234">
        <f t="shared" si="39"/>
        <v>1</v>
      </c>
      <c r="S197" s="234">
        <f t="shared" si="39"/>
        <v>1</v>
      </c>
      <c r="T197" s="234">
        <f t="shared" si="39"/>
        <v>1</v>
      </c>
      <c r="U197" s="234">
        <f t="shared" si="39"/>
        <v>1</v>
      </c>
      <c r="V197" s="234">
        <f t="shared" si="39"/>
        <v>0.99999999999999978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3.8442114987731748E-3</v>
      </c>
      <c r="C198" s="268">
        <f t="shared" si="40"/>
        <v>3.7130867399170894E-3</v>
      </c>
      <c r="D198" s="268">
        <f t="shared" si="40"/>
        <v>3.611082500656399E-3</v>
      </c>
      <c r="E198" s="268">
        <f t="shared" si="40"/>
        <v>3.7456193581509728E-3</v>
      </c>
      <c r="F198" s="268">
        <f t="shared" si="40"/>
        <v>3.5463812787238915E-3</v>
      </c>
      <c r="G198" s="268">
        <f t="shared" si="40"/>
        <v>3.7159819273495901E-3</v>
      </c>
      <c r="H198" s="268">
        <f t="shared" si="40"/>
        <v>3.5701668025040789E-3</v>
      </c>
      <c r="I198" s="268">
        <f t="shared" si="40"/>
        <v>3.4156330591565815E-3</v>
      </c>
      <c r="J198" s="268">
        <f t="shared" si="40"/>
        <v>2.1626677997577579E-3</v>
      </c>
      <c r="K198" s="268">
        <f t="shared" si="40"/>
        <v>2.0762271200591774E-3</v>
      </c>
      <c r="L198" s="268">
        <f t="shared" si="40"/>
        <v>1.9982255301745711E-3</v>
      </c>
      <c r="M198" s="268">
        <f t="shared" si="40"/>
        <v>3.2431324248066271E-3</v>
      </c>
      <c r="N198" s="268">
        <f t="shared" si="40"/>
        <v>3.4191225546729709E-3</v>
      </c>
      <c r="O198" s="268">
        <f t="shared" si="40"/>
        <v>3.1629109552948442E-3</v>
      </c>
      <c r="P198" s="268">
        <f t="shared" si="40"/>
        <v>2.7927775628858709E-3</v>
      </c>
      <c r="Q198" s="268">
        <f t="shared" si="40"/>
        <v>3.0403066082529762E-3</v>
      </c>
      <c r="R198" s="268">
        <f t="shared" si="40"/>
        <v>2.8541388869719867E-3</v>
      </c>
      <c r="S198" s="268">
        <f t="shared" si="40"/>
        <v>2.7238811752203799E-3</v>
      </c>
      <c r="T198" s="268">
        <f t="shared" si="40"/>
        <v>2.5701974230191256E-3</v>
      </c>
      <c r="U198" s="268">
        <f t="shared" si="40"/>
        <v>3.3159021328484661E-3</v>
      </c>
      <c r="V198" s="268">
        <f t="shared" si="40"/>
        <v>3.1116938736800871E-3</v>
      </c>
      <c r="W198" s="268">
        <f t="shared" si="40"/>
        <v>3.0915218790111909E-3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3.0677284536389245E-2</v>
      </c>
      <c r="C199" s="269">
        <f t="shared" si="41"/>
        <v>2.9630892698042879E-2</v>
      </c>
      <c r="D199" s="269">
        <f t="shared" si="41"/>
        <v>2.8816886217723877E-2</v>
      </c>
      <c r="E199" s="269">
        <f t="shared" si="41"/>
        <v>2.9890507026389023E-2</v>
      </c>
      <c r="F199" s="269">
        <f t="shared" si="41"/>
        <v>2.8300562442169646E-2</v>
      </c>
      <c r="G199" s="269">
        <f t="shared" si="41"/>
        <v>2.9653996652828241E-2</v>
      </c>
      <c r="H199" s="269">
        <f t="shared" si="41"/>
        <v>2.8490373871921788E-2</v>
      </c>
      <c r="I199" s="269">
        <f t="shared" si="41"/>
        <v>2.7257175434047747E-2</v>
      </c>
      <c r="J199" s="269">
        <f t="shared" si="41"/>
        <v>1.7258357265730207E-2</v>
      </c>
      <c r="K199" s="269">
        <f t="shared" si="41"/>
        <v>1.6568549920978622E-2</v>
      </c>
      <c r="L199" s="269">
        <f t="shared" si="41"/>
        <v>1.594608755959594E-2</v>
      </c>
      <c r="M199" s="269">
        <f t="shared" si="41"/>
        <v>2.5880598977640491E-2</v>
      </c>
      <c r="N199" s="269">
        <f t="shared" si="41"/>
        <v>2.7285022041051262E-2</v>
      </c>
      <c r="O199" s="269">
        <f t="shared" si="41"/>
        <v>2.524042170151362E-2</v>
      </c>
      <c r="P199" s="269">
        <f t="shared" si="41"/>
        <v>2.2286711324503192E-2</v>
      </c>
      <c r="Q199" s="269">
        <f t="shared" si="41"/>
        <v>2.4262023806183999E-2</v>
      </c>
      <c r="R199" s="269">
        <f t="shared" si="41"/>
        <v>2.2776382301014281E-2</v>
      </c>
      <c r="S199" s="269">
        <f t="shared" si="41"/>
        <v>2.1736909606096665E-2</v>
      </c>
      <c r="T199" s="269">
        <f t="shared" si="41"/>
        <v>2.051049420298931E-2</v>
      </c>
      <c r="U199" s="269">
        <f t="shared" si="41"/>
        <v>2.6461310273036671E-2</v>
      </c>
      <c r="V199" s="269">
        <f t="shared" si="41"/>
        <v>2.483170303805798E-2</v>
      </c>
      <c r="W199" s="269">
        <f t="shared" si="41"/>
        <v>2.4670728018779845E-2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3.7613158368925904E-2</v>
      </c>
      <c r="C200" s="269">
        <f t="shared" si="42"/>
        <v>3.6330186211302663E-2</v>
      </c>
      <c r="D200" s="269">
        <f t="shared" si="42"/>
        <v>3.5332139770091364E-2</v>
      </c>
      <c r="E200" s="269">
        <f t="shared" si="42"/>
        <v>3.664849713726949E-2</v>
      </c>
      <c r="F200" s="269">
        <f t="shared" si="42"/>
        <v>3.4699079568282193E-2</v>
      </c>
      <c r="G200" s="269">
        <f t="shared" si="42"/>
        <v>3.6358513774299953E-2</v>
      </c>
      <c r="H200" s="269">
        <f t="shared" si="42"/>
        <v>3.4931805752342934E-2</v>
      </c>
      <c r="I200" s="269">
        <f t="shared" si="42"/>
        <v>3.3419791607510567E-2</v>
      </c>
      <c r="J200" s="269">
        <f t="shared" si="42"/>
        <v>2.1160325460143164E-2</v>
      </c>
      <c r="K200" s="269">
        <f t="shared" si="42"/>
        <v>2.0314558525608498E-2</v>
      </c>
      <c r="L200" s="269">
        <f t="shared" si="42"/>
        <v>1.9551362703970163E-2</v>
      </c>
      <c r="M200" s="269">
        <f t="shared" si="42"/>
        <v>3.1731982890270218E-2</v>
      </c>
      <c r="N200" s="269">
        <f t="shared" si="42"/>
        <v>3.3453934096165927E-2</v>
      </c>
      <c r="O200" s="269">
        <f t="shared" si="42"/>
        <v>3.0947066961919869E-2</v>
      </c>
      <c r="P200" s="269">
        <f t="shared" si="42"/>
        <v>2.7325547721693478E-2</v>
      </c>
      <c r="Q200" s="269">
        <f t="shared" si="42"/>
        <v>2.9747461601112794E-2</v>
      </c>
      <c r="R200" s="269">
        <f t="shared" si="42"/>
        <v>2.792592915266174E-2</v>
      </c>
      <c r="S200" s="269">
        <f t="shared" si="42"/>
        <v>2.6651440498109139E-2</v>
      </c>
      <c r="T200" s="269">
        <f t="shared" si="42"/>
        <v>2.5147742974671271E-2</v>
      </c>
      <c r="U200" s="269">
        <f t="shared" si="42"/>
        <v>3.2443988084030123E-2</v>
      </c>
      <c r="V200" s="269">
        <f t="shared" si="42"/>
        <v>3.0445940475360832E-2</v>
      </c>
      <c r="W200" s="269">
        <f t="shared" si="42"/>
        <v>3.0248570369595183E-2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6.9649401415537424E-2</v>
      </c>
      <c r="C201" s="269">
        <f t="shared" si="43"/>
        <v>6.7273683802706402E-2</v>
      </c>
      <c r="D201" s="269">
        <f t="shared" si="43"/>
        <v>6.5425571593317911E-2</v>
      </c>
      <c r="E201" s="269">
        <f t="shared" si="43"/>
        <v>6.7863109589293133E-2</v>
      </c>
      <c r="F201" s="269">
        <f t="shared" si="43"/>
        <v>6.4253315233361863E-2</v>
      </c>
      <c r="G201" s="269">
        <f t="shared" si="43"/>
        <v>6.7326138791648574E-2</v>
      </c>
      <c r="H201" s="269">
        <f t="shared" si="43"/>
        <v>6.4684261213876632E-2</v>
      </c>
      <c r="I201" s="269">
        <f t="shared" si="43"/>
        <v>6.1884419757159075E-2</v>
      </c>
      <c r="J201" s="269">
        <f t="shared" si="43"/>
        <v>3.9183202527190882E-2</v>
      </c>
      <c r="K201" s="269">
        <f t="shared" si="43"/>
        <v>3.7617070798777977E-2</v>
      </c>
      <c r="L201" s="269">
        <f t="shared" si="43"/>
        <v>3.620383845017882E-2</v>
      </c>
      <c r="M201" s="269">
        <f t="shared" si="43"/>
        <v>5.8759054274508345E-2</v>
      </c>
      <c r="N201" s="269">
        <f t="shared" si="43"/>
        <v>6.1947642416483685E-2</v>
      </c>
      <c r="O201" s="269">
        <f t="shared" si="43"/>
        <v>5.7305602159827933E-2</v>
      </c>
      <c r="P201" s="269">
        <f t="shared" si="43"/>
        <v>5.0599527524388566E-2</v>
      </c>
      <c r="Q201" s="269">
        <f t="shared" si="43"/>
        <v>5.508425731833469E-2</v>
      </c>
      <c r="R201" s="269">
        <f t="shared" si="43"/>
        <v>5.1711271634728669E-2</v>
      </c>
      <c r="S201" s="269">
        <f t="shared" si="43"/>
        <v>4.9351263176257432E-2</v>
      </c>
      <c r="T201" s="269">
        <f t="shared" si="43"/>
        <v>4.6566821854148295E-2</v>
      </c>
      <c r="U201" s="269">
        <f t="shared" si="43"/>
        <v>6.0077495418528332E-2</v>
      </c>
      <c r="V201" s="269">
        <f t="shared" si="43"/>
        <v>5.6377651375159411E-2</v>
      </c>
      <c r="W201" s="269">
        <f t="shared" si="43"/>
        <v>5.6012175293915056E-2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6.0320732689983517E-2</v>
      </c>
      <c r="C202" s="270">
        <f t="shared" si="44"/>
        <v>5.9028807157732066E-2</v>
      </c>
      <c r="D202" s="270">
        <f t="shared" si="44"/>
        <v>5.9448931785876083E-2</v>
      </c>
      <c r="E202" s="270">
        <f t="shared" si="44"/>
        <v>6.0430885323676561E-2</v>
      </c>
      <c r="F202" s="270">
        <f t="shared" si="44"/>
        <v>6.0272369507929323E-2</v>
      </c>
      <c r="G202" s="270">
        <f t="shared" si="44"/>
        <v>6.0933987454153057E-2</v>
      </c>
      <c r="H202" s="270">
        <f t="shared" si="44"/>
        <v>6.0377790038236963E-2</v>
      </c>
      <c r="I202" s="270">
        <f t="shared" si="44"/>
        <v>5.9526315433075232E-2</v>
      </c>
      <c r="J202" s="270">
        <f t="shared" si="44"/>
        <v>5.8388855216946922E-2</v>
      </c>
      <c r="K202" s="270">
        <f t="shared" si="44"/>
        <v>5.9687890003251691E-2</v>
      </c>
      <c r="L202" s="270">
        <f t="shared" si="44"/>
        <v>5.9412494967984925E-2</v>
      </c>
      <c r="M202" s="270">
        <f t="shared" si="44"/>
        <v>5.5339359431336818E-2</v>
      </c>
      <c r="N202" s="270">
        <f t="shared" si="44"/>
        <v>5.2107996249846078E-2</v>
      </c>
      <c r="O202" s="270">
        <f t="shared" si="44"/>
        <v>5.1851890819670482E-2</v>
      </c>
      <c r="P202" s="270">
        <f t="shared" si="44"/>
        <v>5.0027932768673358E-2</v>
      </c>
      <c r="Q202" s="270">
        <f t="shared" si="44"/>
        <v>5.104271377478474E-2</v>
      </c>
      <c r="R202" s="270">
        <f t="shared" si="44"/>
        <v>5.3764508183708773E-2</v>
      </c>
      <c r="S202" s="270">
        <f t="shared" si="44"/>
        <v>5.5039180936033209E-2</v>
      </c>
      <c r="T202" s="270">
        <f t="shared" si="44"/>
        <v>5.6439537297895477E-2</v>
      </c>
      <c r="U202" s="270">
        <f t="shared" si="44"/>
        <v>5.1303644866295885E-2</v>
      </c>
      <c r="V202" s="270">
        <f t="shared" si="44"/>
        <v>4.9099583121839256E-2</v>
      </c>
      <c r="W202" s="270">
        <f t="shared" si="44"/>
        <v>5.1079642341000701E-2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0.3606105000478419</v>
      </c>
      <c r="C203" s="271">
        <f t="shared" si="45"/>
        <v>0.3718616028897147</v>
      </c>
      <c r="D203" s="271">
        <f t="shared" si="45"/>
        <v>0.36793055879543451</v>
      </c>
      <c r="E203" s="271">
        <f t="shared" si="45"/>
        <v>0.36043641416353978</v>
      </c>
      <c r="F203" s="271">
        <f t="shared" si="45"/>
        <v>0.37027960947978733</v>
      </c>
      <c r="G203" s="271">
        <f t="shared" si="45"/>
        <v>0.361156501074758</v>
      </c>
      <c r="H203" s="271">
        <f t="shared" si="45"/>
        <v>0.36909096895427873</v>
      </c>
      <c r="I203" s="271">
        <f t="shared" si="45"/>
        <v>0.37932750773393104</v>
      </c>
      <c r="J203" s="271">
        <f t="shared" si="45"/>
        <v>0.43178369148087081</v>
      </c>
      <c r="K203" s="271">
        <f t="shared" si="45"/>
        <v>0.43385765666082476</v>
      </c>
      <c r="L203" s="271">
        <f t="shared" si="45"/>
        <v>0.43923510686266393</v>
      </c>
      <c r="M203" s="271">
        <f t="shared" si="45"/>
        <v>0.4026534298460383</v>
      </c>
      <c r="N203" s="271">
        <f t="shared" si="45"/>
        <v>0.40394182290216629</v>
      </c>
      <c r="O203" s="271">
        <f t="shared" si="45"/>
        <v>0.41529799687931446</v>
      </c>
      <c r="P203" s="271">
        <f t="shared" si="45"/>
        <v>0.4399702255262431</v>
      </c>
      <c r="Q203" s="271">
        <f t="shared" si="45"/>
        <v>0.42449291350926383</v>
      </c>
      <c r="R203" s="271">
        <f t="shared" si="45"/>
        <v>0.41954106426712029</v>
      </c>
      <c r="S203" s="271">
        <f t="shared" si="45"/>
        <v>0.41976872442712143</v>
      </c>
      <c r="T203" s="271">
        <f t="shared" si="45"/>
        <v>0.41821284838069189</v>
      </c>
      <c r="U203" s="271">
        <f t="shared" si="45"/>
        <v>0.40900168766591083</v>
      </c>
      <c r="V203" s="271">
        <f t="shared" si="45"/>
        <v>0.42849274607492943</v>
      </c>
      <c r="W203" s="271">
        <f t="shared" si="45"/>
        <v>0.42002207716418888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0.35997965056489722</v>
      </c>
      <c r="C204" s="320">
        <f t="shared" si="46"/>
        <v>0.37125227147005868</v>
      </c>
      <c r="D204" s="320">
        <f t="shared" si="46"/>
        <v>0.36733796665290108</v>
      </c>
      <c r="E204" s="320">
        <f t="shared" si="46"/>
        <v>0.35982174401957101</v>
      </c>
      <c r="F204" s="320">
        <f t="shared" si="46"/>
        <v>0.36969763504973274</v>
      </c>
      <c r="G204" s="320">
        <f t="shared" si="46"/>
        <v>0.36054669454401728</v>
      </c>
      <c r="H204" s="320">
        <f t="shared" si="46"/>
        <v>0.36850509123082237</v>
      </c>
      <c r="I204" s="320">
        <f t="shared" si="46"/>
        <v>0.37876698957565974</v>
      </c>
      <c r="J204" s="320">
        <f t="shared" si="46"/>
        <v>0.43142878960731529</v>
      </c>
      <c r="K204" s="320">
        <f t="shared" si="46"/>
        <v>0.43351694002606539</v>
      </c>
      <c r="L204" s="320">
        <f t="shared" si="46"/>
        <v>0.43890719058050315</v>
      </c>
      <c r="M204" s="320">
        <f t="shared" si="46"/>
        <v>0.40224922243310213</v>
      </c>
      <c r="N204" s="320">
        <f t="shared" si="46"/>
        <v>0.40354899227477004</v>
      </c>
      <c r="O204" s="320">
        <f t="shared" si="46"/>
        <v>0.41491778337450558</v>
      </c>
      <c r="P204" s="320">
        <f t="shared" si="46"/>
        <v>0.43964943948428414</v>
      </c>
      <c r="Q204" s="320">
        <f t="shared" si="46"/>
        <v>0.42414855087041636</v>
      </c>
      <c r="R204" s="320">
        <f t="shared" si="46"/>
        <v>0.41918186136600483</v>
      </c>
      <c r="S204" s="320">
        <f t="shared" si="46"/>
        <v>0.41944129014405457</v>
      </c>
      <c r="T204" s="320">
        <f t="shared" si="46"/>
        <v>0.41788072059978537</v>
      </c>
      <c r="U204" s="320">
        <f t="shared" si="46"/>
        <v>0.40863334530026479</v>
      </c>
      <c r="V204" s="320">
        <f t="shared" si="46"/>
        <v>0.42812825873023175</v>
      </c>
      <c r="W204" s="320">
        <f t="shared" si="46"/>
        <v>0.41965995266014089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6.3084948294468734E-4</v>
      </c>
      <c r="C205" s="320">
        <f t="shared" si="47"/>
        <v>6.0933141965602408E-4</v>
      </c>
      <c r="D205" s="320">
        <f t="shared" si="47"/>
        <v>5.92592142533444E-4</v>
      </c>
      <c r="E205" s="320">
        <f t="shared" si="47"/>
        <v>6.1467014396872962E-4</v>
      </c>
      <c r="F205" s="320">
        <f t="shared" si="47"/>
        <v>5.8197443005455498E-4</v>
      </c>
      <c r="G205" s="320">
        <f t="shared" si="47"/>
        <v>6.0980653074067814E-4</v>
      </c>
      <c r="H205" s="320">
        <f t="shared" si="47"/>
        <v>5.8587772345635889E-4</v>
      </c>
      <c r="I205" s="320">
        <f t="shared" si="47"/>
        <v>5.6051815827130413E-4</v>
      </c>
      <c r="J205" s="320">
        <f t="shared" si="47"/>
        <v>3.5490187355552877E-4</v>
      </c>
      <c r="K205" s="320">
        <f t="shared" si="47"/>
        <v>3.4071663475931783E-4</v>
      </c>
      <c r="L205" s="320">
        <f t="shared" si="47"/>
        <v>3.2791628216080143E-4</v>
      </c>
      <c r="M205" s="320">
        <f t="shared" si="47"/>
        <v>4.0420741293616623E-4</v>
      </c>
      <c r="N205" s="320">
        <f t="shared" si="47"/>
        <v>3.9283062739621706E-4</v>
      </c>
      <c r="O205" s="320">
        <f t="shared" si="47"/>
        <v>3.8021350480888861E-4</v>
      </c>
      <c r="P205" s="320">
        <f t="shared" si="47"/>
        <v>3.2078604195896174E-4</v>
      </c>
      <c r="Q205" s="320">
        <f t="shared" si="47"/>
        <v>3.4436263884743662E-4</v>
      </c>
      <c r="R205" s="320">
        <f t="shared" si="47"/>
        <v>3.5920290111546467E-4</v>
      </c>
      <c r="S205" s="320">
        <f t="shared" si="47"/>
        <v>3.2743428306688621E-4</v>
      </c>
      <c r="T205" s="320">
        <f t="shared" si="47"/>
        <v>3.3212778090651934E-4</v>
      </c>
      <c r="U205" s="320">
        <f t="shared" si="47"/>
        <v>3.6834236564601901E-4</v>
      </c>
      <c r="V205" s="320">
        <f t="shared" si="47"/>
        <v>3.6448734469766075E-4</v>
      </c>
      <c r="W205" s="320">
        <f t="shared" si="47"/>
        <v>3.6212450404797119E-4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0.2062981571345858</v>
      </c>
      <c r="C206" s="271">
        <f t="shared" si="48"/>
        <v>0.20481370624580272</v>
      </c>
      <c r="D206" s="271">
        <f t="shared" si="48"/>
        <v>0.2133809004737886</v>
      </c>
      <c r="E206" s="271">
        <f t="shared" si="48"/>
        <v>0.21145669704808145</v>
      </c>
      <c r="F206" s="271">
        <f t="shared" si="48"/>
        <v>0.21171310467811341</v>
      </c>
      <c r="G206" s="271">
        <f t="shared" si="48"/>
        <v>0.21070101711239653</v>
      </c>
      <c r="H206" s="271">
        <f t="shared" si="48"/>
        <v>0.21146986427701098</v>
      </c>
      <c r="I206" s="271">
        <f t="shared" si="48"/>
        <v>0.21100664200189376</v>
      </c>
      <c r="J206" s="271">
        <f t="shared" si="48"/>
        <v>0.22501064063653736</v>
      </c>
      <c r="K206" s="271">
        <f t="shared" si="48"/>
        <v>0.22462301061178083</v>
      </c>
      <c r="L206" s="271">
        <f t="shared" si="48"/>
        <v>0.22341677683016178</v>
      </c>
      <c r="M206" s="271">
        <f t="shared" si="48"/>
        <v>0.21007519931817856</v>
      </c>
      <c r="N206" s="271">
        <f t="shared" si="48"/>
        <v>0.2062302047378298</v>
      </c>
      <c r="O206" s="271">
        <f t="shared" si="48"/>
        <v>0.20817230640950671</v>
      </c>
      <c r="P206" s="271">
        <f t="shared" si="48"/>
        <v>0.20625369852898151</v>
      </c>
      <c r="Q206" s="271">
        <f t="shared" si="48"/>
        <v>0.20702877657438459</v>
      </c>
      <c r="R206" s="271">
        <f t="shared" si="48"/>
        <v>0.21417772512081684</v>
      </c>
      <c r="S206" s="271">
        <f t="shared" si="48"/>
        <v>0.21768934157516068</v>
      </c>
      <c r="T206" s="271">
        <f t="shared" si="48"/>
        <v>0.22402249466186319</v>
      </c>
      <c r="U206" s="271">
        <f t="shared" si="48"/>
        <v>0.20954543612725721</v>
      </c>
      <c r="V206" s="271">
        <f t="shared" si="48"/>
        <v>0.20594594680555064</v>
      </c>
      <c r="W206" s="271">
        <f t="shared" si="48"/>
        <v>0.21002218157518326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0.1913211104641882</v>
      </c>
      <c r="C207" s="320">
        <f t="shared" si="49"/>
        <v>0.19025220862139325</v>
      </c>
      <c r="D207" s="320">
        <f t="shared" si="49"/>
        <v>0.20268868713997279</v>
      </c>
      <c r="E207" s="320">
        <f t="shared" si="49"/>
        <v>0.19966041357922157</v>
      </c>
      <c r="F207" s="320">
        <f t="shared" si="49"/>
        <v>0.20187022178232317</v>
      </c>
      <c r="G207" s="320">
        <f t="shared" si="49"/>
        <v>0.1997865515088533</v>
      </c>
      <c r="H207" s="320">
        <f t="shared" si="49"/>
        <v>0.20179867523488074</v>
      </c>
      <c r="I207" s="320">
        <f t="shared" si="49"/>
        <v>0.20209862645109589</v>
      </c>
      <c r="J207" s="320">
        <f t="shared" si="49"/>
        <v>0.22279254391717018</v>
      </c>
      <c r="K207" s="320">
        <f t="shared" si="49"/>
        <v>0.22264967873104194</v>
      </c>
      <c r="L207" s="320">
        <f t="shared" si="49"/>
        <v>0.22164625247642655</v>
      </c>
      <c r="M207" s="320">
        <f t="shared" si="49"/>
        <v>0.20626459476924389</v>
      </c>
      <c r="N207" s="320">
        <f t="shared" si="49"/>
        <v>0.20234976370368754</v>
      </c>
      <c r="O207" s="320">
        <f t="shared" si="49"/>
        <v>0.20466764174375018</v>
      </c>
      <c r="P207" s="320">
        <f t="shared" si="49"/>
        <v>0.20390845876051703</v>
      </c>
      <c r="Q207" s="320">
        <f t="shared" si="49"/>
        <v>0.20426380056513527</v>
      </c>
      <c r="R207" s="320">
        <f t="shared" si="49"/>
        <v>0.21152358372276095</v>
      </c>
      <c r="S207" s="320">
        <f t="shared" si="49"/>
        <v>0.21573020428623416</v>
      </c>
      <c r="T207" s="320">
        <f t="shared" si="49"/>
        <v>0.22222222855307922</v>
      </c>
      <c r="U207" s="320">
        <f t="shared" si="49"/>
        <v>0.20639085356637074</v>
      </c>
      <c r="V207" s="320">
        <f t="shared" si="49"/>
        <v>0.20249056752417041</v>
      </c>
      <c r="W207" s="320">
        <f t="shared" si="49"/>
        <v>0.20699921660234097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1.4977046670397585E-2</v>
      </c>
      <c r="C208" s="320">
        <f t="shared" si="50"/>
        <v>1.4561497624409461E-2</v>
      </c>
      <c r="D208" s="320">
        <f t="shared" si="50"/>
        <v>1.0692213333815821E-2</v>
      </c>
      <c r="E208" s="320">
        <f t="shared" si="50"/>
        <v>1.1796283468859893E-2</v>
      </c>
      <c r="F208" s="320">
        <f t="shared" si="50"/>
        <v>9.8428828957902517E-3</v>
      </c>
      <c r="G208" s="320">
        <f t="shared" si="50"/>
        <v>1.09144656035432E-2</v>
      </c>
      <c r="H208" s="320">
        <f t="shared" si="50"/>
        <v>9.6711890421302491E-3</v>
      </c>
      <c r="I208" s="320">
        <f t="shared" si="50"/>
        <v>8.9080155507979784E-3</v>
      </c>
      <c r="J208" s="320">
        <f t="shared" si="50"/>
        <v>2.2180967193671701E-3</v>
      </c>
      <c r="K208" s="320">
        <f t="shared" si="50"/>
        <v>1.9733318807389363E-3</v>
      </c>
      <c r="L208" s="320">
        <f t="shared" si="50"/>
        <v>1.7705243537352124E-3</v>
      </c>
      <c r="M208" s="320">
        <f t="shared" si="50"/>
        <v>3.8106045489346603E-3</v>
      </c>
      <c r="N208" s="320">
        <f t="shared" si="50"/>
        <v>3.8804410341422152E-3</v>
      </c>
      <c r="O208" s="320">
        <f t="shared" si="50"/>
        <v>3.5046646657564957E-3</v>
      </c>
      <c r="P208" s="320">
        <f t="shared" si="50"/>
        <v>2.3452397684644733E-3</v>
      </c>
      <c r="Q208" s="320">
        <f t="shared" si="50"/>
        <v>2.7649760092494035E-3</v>
      </c>
      <c r="R208" s="320">
        <f t="shared" si="50"/>
        <v>2.6541413980559433E-3</v>
      </c>
      <c r="S208" s="320">
        <f t="shared" si="50"/>
        <v>1.9591372889265408E-3</v>
      </c>
      <c r="T208" s="320">
        <f t="shared" si="50"/>
        <v>1.8002661087839625E-3</v>
      </c>
      <c r="U208" s="320">
        <f t="shared" si="50"/>
        <v>3.1545825608864406E-3</v>
      </c>
      <c r="V208" s="320">
        <f t="shared" si="50"/>
        <v>3.4553792813802075E-3</v>
      </c>
      <c r="W208" s="320">
        <f t="shared" si="50"/>
        <v>3.0229649728422243E-3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0.16588987429671739</v>
      </c>
      <c r="C209" s="271">
        <f t="shared" si="51"/>
        <v>0.16447178006337707</v>
      </c>
      <c r="D209" s="271">
        <f t="shared" si="51"/>
        <v>0.16490498268404283</v>
      </c>
      <c r="E209" s="271">
        <f t="shared" si="51"/>
        <v>0.16610111893924753</v>
      </c>
      <c r="F209" s="271">
        <f t="shared" si="51"/>
        <v>0.16688226196971392</v>
      </c>
      <c r="G209" s="271">
        <f t="shared" si="51"/>
        <v>0.16722858281905881</v>
      </c>
      <c r="H209" s="271">
        <f t="shared" si="51"/>
        <v>0.16692867659763586</v>
      </c>
      <c r="I209" s="271">
        <f t="shared" si="51"/>
        <v>0.16632324875212823</v>
      </c>
      <c r="J209" s="271">
        <f t="shared" si="51"/>
        <v>0.16843031678361486</v>
      </c>
      <c r="K209" s="271">
        <f t="shared" si="51"/>
        <v>0.17009685307242051</v>
      </c>
      <c r="L209" s="271">
        <f t="shared" si="51"/>
        <v>0.17039877843382972</v>
      </c>
      <c r="M209" s="271">
        <f t="shared" si="51"/>
        <v>0.15739904862259235</v>
      </c>
      <c r="N209" s="271">
        <f t="shared" si="51"/>
        <v>0.15371589875062297</v>
      </c>
      <c r="O209" s="271">
        <f t="shared" si="51"/>
        <v>0.15446205527327489</v>
      </c>
      <c r="P209" s="271">
        <f t="shared" si="51"/>
        <v>0.15345155376988345</v>
      </c>
      <c r="Q209" s="271">
        <f t="shared" si="51"/>
        <v>0.15381794178837463</v>
      </c>
      <c r="R209" s="271">
        <f t="shared" si="51"/>
        <v>0.15891788163280016</v>
      </c>
      <c r="S209" s="271">
        <f t="shared" si="51"/>
        <v>0.16091390330009148</v>
      </c>
      <c r="T209" s="271">
        <f t="shared" si="51"/>
        <v>0.16300694068461594</v>
      </c>
      <c r="U209" s="271">
        <f t="shared" si="51"/>
        <v>0.15170008164995039</v>
      </c>
      <c r="V209" s="271">
        <f t="shared" si="51"/>
        <v>0.14900228050119393</v>
      </c>
      <c r="W209" s="271">
        <f t="shared" si="51"/>
        <v>0.15250223489804984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5.4187988623370167E-2</v>
      </c>
      <c r="C210" s="320">
        <f t="shared" si="52"/>
        <v>5.5421845147077514E-2</v>
      </c>
      <c r="D210" s="320">
        <f t="shared" si="52"/>
        <v>6.5358893945459698E-2</v>
      </c>
      <c r="E210" s="320">
        <f t="shared" si="52"/>
        <v>6.7584117947231473E-2</v>
      </c>
      <c r="F210" s="320">
        <f t="shared" si="52"/>
        <v>8.4233334556596956E-2</v>
      </c>
      <c r="G210" s="320">
        <f t="shared" si="52"/>
        <v>8.1924065257067399E-2</v>
      </c>
      <c r="H210" s="320">
        <f t="shared" si="52"/>
        <v>8.4631178376940341E-2</v>
      </c>
      <c r="I210" s="320">
        <f t="shared" si="52"/>
        <v>8.5762420932679453E-2</v>
      </c>
      <c r="J210" s="320">
        <f t="shared" si="52"/>
        <v>0.10626355265772722</v>
      </c>
      <c r="K210" s="320">
        <f t="shared" si="52"/>
        <v>0.10974855250647612</v>
      </c>
      <c r="L210" s="320">
        <f t="shared" si="52"/>
        <v>0.11070846867565036</v>
      </c>
      <c r="M210" s="320">
        <f t="shared" si="52"/>
        <v>8.9435382624472926E-2</v>
      </c>
      <c r="N210" s="320">
        <f t="shared" si="52"/>
        <v>8.5017184642848104E-2</v>
      </c>
      <c r="O210" s="320">
        <f t="shared" si="52"/>
        <v>8.5683232887039135E-2</v>
      </c>
      <c r="P210" s="320">
        <f t="shared" si="52"/>
        <v>8.8240251949509976E-2</v>
      </c>
      <c r="Q210" s="320">
        <f t="shared" si="52"/>
        <v>8.8346092641436669E-2</v>
      </c>
      <c r="R210" s="320">
        <f t="shared" si="52"/>
        <v>9.4856022705661264E-2</v>
      </c>
      <c r="S210" s="320">
        <f t="shared" si="52"/>
        <v>0.10095726270585205</v>
      </c>
      <c r="T210" s="320">
        <f t="shared" si="52"/>
        <v>0.10311531228374685</v>
      </c>
      <c r="U210" s="320">
        <f t="shared" si="52"/>
        <v>8.3507457654086542E-2</v>
      </c>
      <c r="V210" s="320">
        <f t="shared" si="52"/>
        <v>7.538336372470468E-2</v>
      </c>
      <c r="W210" s="320">
        <f t="shared" si="52"/>
        <v>8.3750960745791733E-2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4.0485110231668446E-2</v>
      </c>
      <c r="C211" s="320">
        <f t="shared" si="53"/>
        <v>4.1752885505157121E-2</v>
      </c>
      <c r="D211" s="320">
        <f t="shared" si="53"/>
        <v>4.1312663226608044E-2</v>
      </c>
      <c r="E211" s="320">
        <f t="shared" si="53"/>
        <v>4.0467351272561139E-2</v>
      </c>
      <c r="F211" s="320">
        <f t="shared" si="53"/>
        <v>4.1578043325194179E-2</v>
      </c>
      <c r="G211" s="320">
        <f t="shared" si="53"/>
        <v>4.0548882830938555E-2</v>
      </c>
      <c r="H211" s="320">
        <f t="shared" si="53"/>
        <v>4.1443923888473448E-2</v>
      </c>
      <c r="I211" s="320">
        <f t="shared" si="53"/>
        <v>4.2598028252497824E-2</v>
      </c>
      <c r="J211" s="320">
        <f t="shared" si="53"/>
        <v>4.8520637422027238E-2</v>
      </c>
      <c r="K211" s="320">
        <f t="shared" si="53"/>
        <v>4.8755481252090234E-2</v>
      </c>
      <c r="L211" s="320">
        <f t="shared" si="53"/>
        <v>4.9361695763189078E-2</v>
      </c>
      <c r="M211" s="320">
        <f t="shared" si="53"/>
        <v>4.5238957494546407E-2</v>
      </c>
      <c r="N211" s="320">
        <f t="shared" si="53"/>
        <v>4.5385136105568269E-2</v>
      </c>
      <c r="O211" s="320">
        <f t="shared" si="53"/>
        <v>4.6663727159677419E-2</v>
      </c>
      <c r="P211" s="320">
        <f t="shared" si="53"/>
        <v>4.9445172783742178E-2</v>
      </c>
      <c r="Q211" s="320">
        <f t="shared" si="53"/>
        <v>4.7701865396126072E-2</v>
      </c>
      <c r="R211" s="320">
        <f t="shared" si="53"/>
        <v>4.7143286677142848E-2</v>
      </c>
      <c r="S211" s="320">
        <f t="shared" si="53"/>
        <v>4.7172463333823654E-2</v>
      </c>
      <c r="T211" s="320">
        <f t="shared" si="53"/>
        <v>4.6996953885095692E-2</v>
      </c>
      <c r="U211" s="320">
        <f t="shared" si="53"/>
        <v>4.5956947852067991E-2</v>
      </c>
      <c r="V211" s="320">
        <f t="shared" si="53"/>
        <v>4.8149443227655263E-2</v>
      </c>
      <c r="W211" s="320">
        <f t="shared" si="53"/>
        <v>4.7197055212985159E-2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7.1216775441678745E-2</v>
      </c>
      <c r="C212" s="320">
        <f t="shared" si="54"/>
        <v>6.7297049411142437E-2</v>
      </c>
      <c r="D212" s="320">
        <f t="shared" si="54"/>
        <v>5.82334255119751E-2</v>
      </c>
      <c r="E212" s="320">
        <f t="shared" si="54"/>
        <v>5.8049649719454928E-2</v>
      </c>
      <c r="F212" s="320">
        <f t="shared" si="54"/>
        <v>4.1070884087922775E-2</v>
      </c>
      <c r="G212" s="320">
        <f t="shared" si="54"/>
        <v>4.475563473105286E-2</v>
      </c>
      <c r="H212" s="320">
        <f t="shared" si="54"/>
        <v>4.0853574332222066E-2</v>
      </c>
      <c r="I212" s="320">
        <f t="shared" si="54"/>
        <v>3.7962799566950943E-2</v>
      </c>
      <c r="J212" s="320">
        <f t="shared" si="54"/>
        <v>1.3646126703860414E-2</v>
      </c>
      <c r="K212" s="320">
        <f t="shared" si="54"/>
        <v>1.1592819313854169E-2</v>
      </c>
      <c r="L212" s="320">
        <f t="shared" si="54"/>
        <v>1.0328613994990302E-2</v>
      </c>
      <c r="M212" s="320">
        <f t="shared" si="54"/>
        <v>2.2724708503573013E-2</v>
      </c>
      <c r="N212" s="320">
        <f t="shared" si="54"/>
        <v>2.3313578002206611E-2</v>
      </c>
      <c r="O212" s="320">
        <f t="shared" si="54"/>
        <v>2.2115095226558329E-2</v>
      </c>
      <c r="P212" s="320">
        <f t="shared" si="54"/>
        <v>1.5766129036631285E-2</v>
      </c>
      <c r="Q212" s="320">
        <f t="shared" si="54"/>
        <v>1.7769983750811898E-2</v>
      </c>
      <c r="R212" s="320">
        <f t="shared" si="54"/>
        <v>1.6918572249996038E-2</v>
      </c>
      <c r="S212" s="320">
        <f t="shared" si="54"/>
        <v>1.2784177260415775E-2</v>
      </c>
      <c r="T212" s="320">
        <f t="shared" si="54"/>
        <v>1.2894674515773391E-2</v>
      </c>
      <c r="U212" s="320">
        <f t="shared" si="54"/>
        <v>2.2235676143795853E-2</v>
      </c>
      <c r="V212" s="320">
        <f t="shared" si="54"/>
        <v>2.5469473548833992E-2</v>
      </c>
      <c r="W212" s="320">
        <f t="shared" si="54"/>
        <v>2.1554218939272948E-2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6.5096680011245397E-2</v>
      </c>
      <c r="C213" s="321">
        <f t="shared" si="55"/>
        <v>6.2876254191404246E-2</v>
      </c>
      <c r="D213" s="321">
        <f t="shared" si="55"/>
        <v>6.1148946179068617E-2</v>
      </c>
      <c r="E213" s="321">
        <f t="shared" si="55"/>
        <v>6.3427151414352276E-2</v>
      </c>
      <c r="F213" s="321">
        <f t="shared" si="55"/>
        <v>6.0053315841918538E-2</v>
      </c>
      <c r="G213" s="321">
        <f t="shared" si="55"/>
        <v>6.2925280393507407E-2</v>
      </c>
      <c r="H213" s="321">
        <f t="shared" si="55"/>
        <v>6.0456092492192033E-2</v>
      </c>
      <c r="I213" s="321">
        <f t="shared" si="55"/>
        <v>5.7839266221097842E-2</v>
      </c>
      <c r="J213" s="321">
        <f t="shared" si="55"/>
        <v>3.6621942829207943E-2</v>
      </c>
      <c r="K213" s="321">
        <f t="shared" si="55"/>
        <v>3.5158183286298092E-2</v>
      </c>
      <c r="L213" s="321">
        <f t="shared" si="55"/>
        <v>3.3837328661440139E-2</v>
      </c>
      <c r="M213" s="321">
        <f t="shared" si="55"/>
        <v>5.4918194214628041E-2</v>
      </c>
      <c r="N213" s="321">
        <f t="shared" si="55"/>
        <v>5.789835625116084E-2</v>
      </c>
      <c r="O213" s="321">
        <f t="shared" si="55"/>
        <v>5.3559748839677394E-2</v>
      </c>
      <c r="P213" s="321">
        <f t="shared" si="55"/>
        <v>4.7292025272747465E-2</v>
      </c>
      <c r="Q213" s="321">
        <f t="shared" si="55"/>
        <v>5.148360501930771E-2</v>
      </c>
      <c r="R213" s="321">
        <f t="shared" si="55"/>
        <v>4.8331098820177165E-2</v>
      </c>
      <c r="S213" s="321">
        <f t="shared" si="55"/>
        <v>4.6125355305909665E-2</v>
      </c>
      <c r="T213" s="321">
        <f t="shared" si="55"/>
        <v>4.3522922520105534E-2</v>
      </c>
      <c r="U213" s="321">
        <f t="shared" si="55"/>
        <v>5.6150453782142187E-2</v>
      </c>
      <c r="V213" s="321">
        <f t="shared" si="55"/>
        <v>5.269245473422831E-2</v>
      </c>
      <c r="W213" s="321">
        <f t="shared" si="55"/>
        <v>5.2350868460276229E-2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1061.1746304600115</v>
      </c>
      <c r="C217" s="322">
        <f t="shared" si="56"/>
        <v>1101.4279826141856</v>
      </c>
      <c r="D217" s="322">
        <f t="shared" si="56"/>
        <v>987.73602507778719</v>
      </c>
      <c r="E217" s="322">
        <f t="shared" si="56"/>
        <v>1003.6152945020339</v>
      </c>
      <c r="F217" s="322">
        <f t="shared" si="56"/>
        <v>1207.8877143650552</v>
      </c>
      <c r="G217" s="322">
        <f t="shared" si="56"/>
        <v>1326.8547736505971</v>
      </c>
      <c r="H217" s="322">
        <f t="shared" si="56"/>
        <v>1437.5120800733434</v>
      </c>
      <c r="I217" s="322">
        <f t="shared" si="56"/>
        <v>1354.5327517277865</v>
      </c>
      <c r="J217" s="322">
        <f t="shared" si="56"/>
        <v>922.24424348664218</v>
      </c>
      <c r="K217" s="322">
        <f t="shared" si="56"/>
        <v>841.57199464219843</v>
      </c>
      <c r="L217" s="322">
        <f t="shared" si="56"/>
        <v>979.43775533633982</v>
      </c>
      <c r="M217" s="322">
        <f t="shared" si="56"/>
        <v>1156.7331771016022</v>
      </c>
      <c r="N217" s="322">
        <f t="shared" si="56"/>
        <v>1132.4868175164127</v>
      </c>
      <c r="O217" s="322">
        <f t="shared" si="56"/>
        <v>1019.6673717588352</v>
      </c>
      <c r="P217" s="322">
        <f t="shared" si="56"/>
        <v>870.00418947860805</v>
      </c>
      <c r="Q217" s="322">
        <f t="shared" si="56"/>
        <v>911.3607815471172</v>
      </c>
      <c r="R217" s="322">
        <f t="shared" si="56"/>
        <v>796.35782060255656</v>
      </c>
      <c r="S217" s="322">
        <f t="shared" si="56"/>
        <v>598.57836275298519</v>
      </c>
      <c r="T217" s="322">
        <f t="shared" si="56"/>
        <v>628.35998806309419</v>
      </c>
      <c r="U217" s="322">
        <f t="shared" si="56"/>
        <v>709.22752665138034</v>
      </c>
      <c r="V217" s="322">
        <f t="shared" si="56"/>
        <v>722.4642674962264</v>
      </c>
      <c r="W217" s="322">
        <f t="shared" si="56"/>
        <v>719.50346827300405</v>
      </c>
      <c r="DA217" s="95"/>
    </row>
    <row r="218" spans="1:105" ht="12" customHeight="1" x14ac:dyDescent="0.25">
      <c r="A218" s="55" t="s">
        <v>92</v>
      </c>
      <c r="B218" s="275">
        <f>IF(B$6=0,0,B$6/CHI!B$10*1000)</f>
        <v>7.7389349851642626</v>
      </c>
      <c r="C218" s="275">
        <f>IF(C$6=0,0,C$6/CHI!C$10*1000)</f>
        <v>7.8322030124235447</v>
      </c>
      <c r="D218" s="275">
        <f>IF(D$6=0,0,D$6/CHI!D$10*1000)</f>
        <v>7.5316852449172229</v>
      </c>
      <c r="E218" s="275">
        <f>IF(E$6=0,0,E$6/CHI!E$10*1000)</f>
        <v>7.8388918044538984</v>
      </c>
      <c r="F218" s="275">
        <f>IF(F$6=0,0,F$6/CHI!F$10*1000)</f>
        <v>7.895749462597097</v>
      </c>
      <c r="G218" s="275">
        <f>IF(G$6=0,0,G$6/CHI!G$10*1000)</f>
        <v>8.7430630386637063</v>
      </c>
      <c r="H218" s="275">
        <f>IF(H$6=0,0,H$6/CHI!H$10*1000)</f>
        <v>8.8911468139003826</v>
      </c>
      <c r="I218" s="275">
        <f>IF(I$6=0,0,I$6/CHI!I$10*1000)</f>
        <v>8.7955004152191751</v>
      </c>
      <c r="J218" s="275">
        <f>IF(J$6=0,0,J$6/CHI!J$10*1000)</f>
        <v>4.4377033153278092</v>
      </c>
      <c r="K218" s="275">
        <f>IF(K$6=0,0,K$6/CHI!K$10*1000)</f>
        <v>4.3471992415335521</v>
      </c>
      <c r="L218" s="275">
        <f>IF(L$6=0,0,L$6/CHI!L$10*1000)</f>
        <v>4.8094429949856208</v>
      </c>
      <c r="M218" s="275">
        <f>IF(M$6=0,0,M$6/CHI!M$10*1000)</f>
        <v>7.09736336331882</v>
      </c>
      <c r="N218" s="275">
        <f>IF(N$6=0,0,N$6/CHI!N$10*1000)</f>
        <v>6.9646072740017386</v>
      </c>
      <c r="O218" s="275">
        <f>IF(O$6=0,0,O$6/CHI!O$10*1000)</f>
        <v>6.0200169175787508</v>
      </c>
      <c r="P218" s="275">
        <f>IF(P$6=0,0,P$6/CHI!P$10*1000)</f>
        <v>4.4156560890140844</v>
      </c>
      <c r="Q218" s="275">
        <f>IF(Q$6=0,0,Q$6/CHI!Q$10*1000)</f>
        <v>4.9483577890799877</v>
      </c>
      <c r="R218" s="275">
        <f>IF(R$6=0,0,R$6/CHI!R$10*1000)</f>
        <v>4.4680824567088839</v>
      </c>
      <c r="S218" s="275">
        <f>IF(S$6=0,0,S$6/CHI!S$10*1000)</f>
        <v>3.1100351903378152</v>
      </c>
      <c r="T218" s="275">
        <f>IF(T$6=0,0,T$6/CHI!T$10*1000)</f>
        <v>3.2352227270526912</v>
      </c>
      <c r="U218" s="275">
        <f>IF(U$6=0,0,U$6/CHI!U$10*1000)</f>
        <v>3.63339403363655</v>
      </c>
      <c r="V218" s="275">
        <f>IF(V$6=0,0,V$6/CHI!V$10*1000)</f>
        <v>3.5323047529927738</v>
      </c>
      <c r="W218" s="275">
        <f>IF(W$6=0,0,W$6/CHI!W$10*1000)</f>
        <v>3.622030952616397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61.23277065829469</v>
      </c>
      <c r="C219" s="276">
        <f>IF(C$7=0,0,C$7/CHI!C$10*1000)</f>
        <v>61.970735214640968</v>
      </c>
      <c r="D219" s="276">
        <f>IF(D$7=0,0,D$7/CHI!D$10*1000)</f>
        <v>59.592948662391393</v>
      </c>
      <c r="E219" s="276">
        <f>IF(E$7=0,0,E$7/CHI!E$10*1000)</f>
        <v>62.023658939825474</v>
      </c>
      <c r="F219" s="276">
        <f>IF(F$7=0,0,F$7/CHI!F$10*1000)</f>
        <v>62.473533754373555</v>
      </c>
      <c r="G219" s="276">
        <f>IF(G$7=0,0,G$7/CHI!G$10*1000)</f>
        <v>69.177732455927185</v>
      </c>
      <c r="H219" s="276">
        <f>IF(H$7=0,0,H$7/CHI!H$10*1000)</f>
        <v>70.349415622236833</v>
      </c>
      <c r="I219" s="276">
        <f>IF(I$7=0,0,I$7/CHI!I$10*1000)</f>
        <v>69.592632679110238</v>
      </c>
      <c r="J219" s="276">
        <f>IF(J$7=0,0,J$7/CHI!J$10*1000)</f>
        <v>35.112437289877853</v>
      </c>
      <c r="K219" s="276">
        <f>IF(K$7=0,0,K$7/CHI!K$10*1000)</f>
        <v>34.396341960881173</v>
      </c>
      <c r="L219" s="276">
        <f>IF(L$7=0,0,L$7/CHI!L$10*1000)</f>
        <v>38.053752935081121</v>
      </c>
      <c r="M219" s="276">
        <f>IF(M$7=0,0,M$7/CHI!M$10*1000)</f>
        <v>56.156463898172973</v>
      </c>
      <c r="N219" s="276">
        <f>IF(N$7=0,0,N$7/CHI!N$10*1000)</f>
        <v>55.106057972005026</v>
      </c>
      <c r="O219" s="276">
        <f>IF(O$7=0,0,O$7/CHI!O$10*1000)</f>
        <v>47.63217625937061</v>
      </c>
      <c r="P219" s="276">
        <f>IF(P$7=0,0,P$7/CHI!P$10*1000)</f>
        <v>34.937993034291281</v>
      </c>
      <c r="Q219" s="276">
        <f>IF(Q$7=0,0,Q$7/CHI!Q$10*1000)</f>
        <v>39.152888377377913</v>
      </c>
      <c r="R219" s="276">
        <f>IF(R$7=0,0,R$7/CHI!R$10*1000)</f>
        <v>35.352806152072603</v>
      </c>
      <c r="S219" s="276">
        <f>IF(S$7=0,0,S$7/CHI!S$10*1000)</f>
        <v>24.60752957793963</v>
      </c>
      <c r="T219" s="276">
        <f>IF(T$7=0,0,T$7/CHI!T$10*1000)</f>
        <v>25.598050849876145</v>
      </c>
      <c r="U219" s="276">
        <f>IF(U$7=0,0,U$7/CHI!U$10*1000)</f>
        <v>28.748501441010752</v>
      </c>
      <c r="V219" s="276">
        <f>IF(V$7=0,0,V$7/CHI!V$10*1000)</f>
        <v>27.948652786184372</v>
      </c>
      <c r="W219" s="276">
        <f>IF(W$7=0,0,W$7/CHI!W$10*1000)</f>
        <v>28.658593341845606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67.578419340743011</v>
      </c>
      <c r="C220" s="276">
        <f>IF(C$8=0,0,C$8/CHI!C$10*1000)</f>
        <v>68.392860328979083</v>
      </c>
      <c r="D220" s="276">
        <f>IF(D$8=0,0,D$8/CHI!D$10*1000)</f>
        <v>65.768660002859519</v>
      </c>
      <c r="E220" s="276">
        <f>IF(E$8=0,0,E$8/CHI!E$10*1000)</f>
        <v>68.451268623347346</v>
      </c>
      <c r="F220" s="276">
        <f>IF(F$8=0,0,F$8/CHI!F$10*1000)</f>
        <v>68.94776467507792</v>
      </c>
      <c r="G220" s="276">
        <f>IF(G$8=0,0,G$8/CHI!G$10*1000)</f>
        <v>76.34673007100163</v>
      </c>
      <c r="H220" s="276">
        <f>IF(H$8=0,0,H$8/CHI!H$10*1000)</f>
        <v>77.639836613399069</v>
      </c>
      <c r="I220" s="276">
        <f>IF(I$8=0,0,I$8/CHI!I$10*1000)</f>
        <v>76.804627059254841</v>
      </c>
      <c r="J220" s="276">
        <f>IF(J$8=0,0,J$8/CHI!J$10*1000)</f>
        <v>38.751194593045547</v>
      </c>
      <c r="K220" s="276">
        <f>IF(K$8=0,0,K$8/CHI!K$10*1000)</f>
        <v>37.960889174711021</v>
      </c>
      <c r="L220" s="276">
        <f>IF(L$8=0,0,L$8/CHI!L$10*1000)</f>
        <v>41.997323421581733</v>
      </c>
      <c r="M220" s="276">
        <f>IF(M$8=0,0,M$8/CHI!M$10*1000)</f>
        <v>61.97604689785431</v>
      </c>
      <c r="N220" s="276">
        <f>IF(N$8=0,0,N$8/CHI!N$10*1000)</f>
        <v>60.816785747436924</v>
      </c>
      <c r="O220" s="276">
        <f>IF(O$8=0,0,O$8/CHI!O$10*1000)</f>
        <v>52.568373875009229</v>
      </c>
      <c r="P220" s="276">
        <f>IF(P$8=0,0,P$8/CHI!P$10*1000)</f>
        <v>38.558672403883179</v>
      </c>
      <c r="Q220" s="276">
        <f>IF(Q$8=0,0,Q$8/CHI!Q$10*1000)</f>
        <v>43.210364004806479</v>
      </c>
      <c r="R220" s="276">
        <f>IF(R$8=0,0,R$8/CHI!R$10*1000)</f>
        <v>39.016473259864377</v>
      </c>
      <c r="S220" s="276">
        <f>IF(S$8=0,0,S$8/CHI!S$10*1000)</f>
        <v>27.157646712373239</v>
      </c>
      <c r="T220" s="276">
        <f>IF(T$8=0,0,T$8/CHI!T$10*1000)</f>
        <v>28.250817267310136</v>
      </c>
      <c r="U220" s="276">
        <f>IF(U$8=0,0,U$8/CHI!U$10*1000)</f>
        <v>31.727754026354944</v>
      </c>
      <c r="V220" s="276">
        <f>IF(V$8=0,0,V$8/CHI!V$10*1000)</f>
        <v>30.845015792826008</v>
      </c>
      <c r="W220" s="276">
        <f>IF(W$8=0,0,W$8/CHI!W$10*1000)</f>
        <v>31.628528608948699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109.95219320815121</v>
      </c>
      <c r="C221" s="276">
        <f>IF(C$9=0,0,C$9/CHI!C$10*1000)</f>
        <v>111.27731406431747</v>
      </c>
      <c r="D221" s="276">
        <f>IF(D$9=0,0,D$9/CHI!D$10*1000)</f>
        <v>107.00765839481242</v>
      </c>
      <c r="E221" s="276">
        <f>IF(E$9=0,0,E$9/CHI!E$10*1000)</f>
        <v>111.37234617856318</v>
      </c>
      <c r="F221" s="276">
        <f>IF(F$9=0,0,F$9/CHI!F$10*1000)</f>
        <v>112.18016071964784</v>
      </c>
      <c r="G221" s="276">
        <f>IF(G$9=0,0,G$9/CHI!G$10*1000)</f>
        <v>124.21850788268291</v>
      </c>
      <c r="H221" s="276">
        <f>IF(H$9=0,0,H$9/CHI!H$10*1000)</f>
        <v>126.32243250500223</v>
      </c>
      <c r="I221" s="276">
        <f>IF(I$9=0,0,I$9/CHI!I$10*1000)</f>
        <v>124.96352054520156</v>
      </c>
      <c r="J221" s="276">
        <f>IF(J$9=0,0,J$9/CHI!J$10*1000)</f>
        <v>63.049400629771533</v>
      </c>
      <c r="K221" s="276">
        <f>IF(K$9=0,0,K$9/CHI!K$10*1000)</f>
        <v>61.763549097612668</v>
      </c>
      <c r="L221" s="276">
        <f>IF(L$9=0,0,L$9/CHI!L$10*1000)</f>
        <v>68.330953344612453</v>
      </c>
      <c r="M221" s="276">
        <f>IF(M$9=0,0,M$9/CHI!M$10*1000)</f>
        <v>100.83695874019818</v>
      </c>
      <c r="N221" s="276">
        <f>IF(N$9=0,0,N$9/CHI!N$10*1000)</f>
        <v>98.9508047396629</v>
      </c>
      <c r="O221" s="276">
        <f>IF(O$9=0,0,O$9/CHI!O$10*1000)</f>
        <v>85.530381700694477</v>
      </c>
      <c r="P221" s="276">
        <f>IF(P$9=0,0,P$9/CHI!P$10*1000)</f>
        <v>62.736161031299964</v>
      </c>
      <c r="Q221" s="276">
        <f>IF(Q$9=0,0,Q$9/CHI!Q$10*1000)</f>
        <v>70.304608157453657</v>
      </c>
      <c r="R221" s="276">
        <f>IF(R$9=0,0,R$9/CHI!R$10*1000)</f>
        <v>63.481017283617675</v>
      </c>
      <c r="S221" s="276">
        <f>IF(S$9=0,0,S$9/CHI!S$10*1000)</f>
        <v>44.186337110688967</v>
      </c>
      <c r="T221" s="276">
        <f>IF(T$9=0,0,T$9/CHI!T$10*1000)</f>
        <v>45.964959653779673</v>
      </c>
      <c r="U221" s="276">
        <f>IF(U$9=0,0,U$9/CHI!U$10*1000)</f>
        <v>51.622044060791424</v>
      </c>
      <c r="V221" s="276">
        <f>IF(V$9=0,0,V$9/CHI!V$10*1000)</f>
        <v>50.185801459202814</v>
      </c>
      <c r="W221" s="276">
        <f>IF(W$9=0,0,W$9/CHI!W$10*1000)</f>
        <v>51.460601215986173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21.29358119808159</v>
      </c>
      <c r="C222" s="277">
        <f>IF(C$10=0,0,C$10/CHI!C$10*1000)</f>
        <v>21.833382522319209</v>
      </c>
      <c r="D222" s="277">
        <f>IF(D$10=0,0,D$10/CHI!D$10*1000)</f>
        <v>21.742375014525376</v>
      </c>
      <c r="E222" s="277">
        <f>IF(E$10=0,0,E$10/CHI!E$10*1000)</f>
        <v>22.17676331329961</v>
      </c>
      <c r="F222" s="277">
        <f>IF(F$10=0,0,F$10/CHI!F$10*1000)</f>
        <v>23.530674399974945</v>
      </c>
      <c r="G222" s="277">
        <f>IF(G$10=0,0,G$10/CHI!G$10*1000)</f>
        <v>25.139566855812106</v>
      </c>
      <c r="H222" s="277">
        <f>IF(H$10=0,0,H$10/CHI!H$10*1000)</f>
        <v>26.366632276377043</v>
      </c>
      <c r="I222" s="277">
        <f>IF(I$10=0,0,I$10/CHI!I$10*1000)</f>
        <v>26.878592417762377</v>
      </c>
      <c r="J222" s="277">
        <f>IF(J$10=0,0,J$10/CHI!J$10*1000)</f>
        <v>21.009058272557322</v>
      </c>
      <c r="K222" s="277">
        <f>IF(K$10=0,0,K$10/CHI!K$10*1000)</f>
        <v>21.914374930203721</v>
      </c>
      <c r="L222" s="277">
        <f>IF(L$10=0,0,L$10/CHI!L$10*1000)</f>
        <v>25.074728766472653</v>
      </c>
      <c r="M222" s="277">
        <f>IF(M$10=0,0,M$10/CHI!M$10*1000)</f>
        <v>27.961054592654559</v>
      </c>
      <c r="N222" s="277">
        <f>IF(N$10=0,0,N$10/CHI!N$10*1000)</f>
        <v>26.584121796981286</v>
      </c>
      <c r="O222" s="277">
        <f>IF(O$10=0,0,O$10/CHI!O$10*1000)</f>
        <v>23.624434655312694</v>
      </c>
      <c r="P222" s="277">
        <f>IF(P$10=0,0,P$10/CHI!P$10*1000)</f>
        <v>19.816136679800771</v>
      </c>
      <c r="Q222" s="277">
        <f>IF(Q$10=0,0,Q$10/CHI!Q$10*1000)</f>
        <v>21.105977755983883</v>
      </c>
      <c r="R222" s="277">
        <f>IF(R$10=0,0,R$10/CHI!R$10*1000)</f>
        <v>19.244368942295392</v>
      </c>
      <c r="S222" s="277">
        <f>IF(S$10=0,0,S$10/CHI!S$10*1000)</f>
        <v>15.043184075413652</v>
      </c>
      <c r="T222" s="277">
        <f>IF(T$10=0,0,T$10/CHI!T$10*1000)</f>
        <v>15.820094703742466</v>
      </c>
      <c r="U222" s="277">
        <f>IF(U$10=0,0,U$10/CHI!U$10*1000)</f>
        <v>14.562491996136337</v>
      </c>
      <c r="V222" s="277">
        <f>IF(V$10=0,0,V$10/CHI!V$10*1000)</f>
        <v>13.692418668069754</v>
      </c>
      <c r="W222" s="277">
        <f>IF(W$10=0,0,W$10/CHI!W$10*1000)</f>
        <v>14.701740233592156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270.65060382777142</v>
      </c>
      <c r="C223" s="323">
        <f>IF(C$16=0,0,C$16/CHI!C$10*1000)</f>
        <v>274.34144705502092</v>
      </c>
      <c r="D223" s="323">
        <f>IF(D$16=0,0,D$16/CHI!D$10*1000)</f>
        <v>172.88087111297736</v>
      </c>
      <c r="E223" s="323">
        <f>IF(E$16=0,0,E$16/CHI!E$10*1000)</f>
        <v>184.30968855527144</v>
      </c>
      <c r="F223" s="323">
        <f>IF(F$16=0,0,F$16/CHI!F$10*1000)</f>
        <v>341.48047534413791</v>
      </c>
      <c r="G223" s="323">
        <f>IF(G$16=0,0,G$16/CHI!G$10*1000)</f>
        <v>407.66376612888723</v>
      </c>
      <c r="H223" s="323">
        <f>IF(H$16=0,0,H$16/CHI!H$10*1000)</f>
        <v>467.84842681494121</v>
      </c>
      <c r="I223" s="323">
        <f>IF(I$16=0,0,I$16/CHI!I$10*1000)</f>
        <v>355.03923347780608</v>
      </c>
      <c r="J223" s="323">
        <f>IF(J$16=0,0,J$16/CHI!J$10*1000)</f>
        <v>154.20611913450844</v>
      </c>
      <c r="K223" s="323">
        <f>IF(K$16=0,0,K$16/CHI!K$10*1000)</f>
        <v>61.619892768915875</v>
      </c>
      <c r="L223" s="323">
        <f>IF(L$16=0,0,L$16/CHI!L$10*1000)</f>
        <v>84.910559274829993</v>
      </c>
      <c r="M223" s="323">
        <f>IF(M$16=0,0,M$16/CHI!M$10*1000)</f>
        <v>107.10120712393264</v>
      </c>
      <c r="N223" s="323">
        <f>IF(N$16=0,0,N$16/CHI!N$10*1000)</f>
        <v>85.095355228552279</v>
      </c>
      <c r="O223" s="323">
        <f>IF(O$16=0,0,O$16/CHI!O$10*1000)</f>
        <v>76.292465038025327</v>
      </c>
      <c r="P223" s="323">
        <f>IF(P$16=0,0,P$16/CHI!P$10*1000)</f>
        <v>56.275626443714621</v>
      </c>
      <c r="Q223" s="323">
        <f>IF(Q$16=0,0,Q$16/CHI!Q$10*1000)</f>
        <v>64.808131017553478</v>
      </c>
      <c r="R223" s="323">
        <f>IF(R$16=0,0,R$16/CHI!R$10*1000)</f>
        <v>53.713932055675464</v>
      </c>
      <c r="S223" s="323">
        <f>IF(S$16=0,0,S$16/CHI!S$10*1000)</f>
        <v>38.549399542089652</v>
      </c>
      <c r="T223" s="323">
        <f>IF(T$16=0,0,T$16/CHI!T$10*1000)</f>
        <v>48.656656984107826</v>
      </c>
      <c r="U223" s="323">
        <f>IF(U$16=0,0,U$16/CHI!U$10*1000)</f>
        <v>129.37678576802395</v>
      </c>
      <c r="V223" s="323">
        <f>IF(V$16=0,0,V$16/CHI!V$10*1000)</f>
        <v>144.2374074129059</v>
      </c>
      <c r="W223" s="323">
        <f>IF(W$16=0,0,W$16/CHI!W$10*1000)</f>
        <v>125.56188084841405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292.03561324895469</v>
      </c>
      <c r="C224" s="278">
        <f>IF(C$25=0,0,C$25/CHI!C$10*1000)</f>
        <v>315.57449879017702</v>
      </c>
      <c r="D224" s="278">
        <f>IF(D$25=0,0,D$25/CHI!D$10*1000)</f>
        <v>308.74825351665288</v>
      </c>
      <c r="E224" s="278">
        <f>IF(E$25=0,0,E$25/CHI!E$10*1000)</f>
        <v>303.46064311720778</v>
      </c>
      <c r="F224" s="278">
        <f>IF(F$25=0,0,F$25/CHI!F$10*1000)</f>
        <v>331.69471096856523</v>
      </c>
      <c r="G224" s="278">
        <f>IF(G$25=0,0,G$25/CHI!G$10*1000)</f>
        <v>341.84991425434612</v>
      </c>
      <c r="H224" s="278">
        <f>IF(H$25=0,0,H$25/CHI!H$10*1000)</f>
        <v>369.82537557304266</v>
      </c>
      <c r="I224" s="278">
        <f>IF(I$25=0,0,I$25/CHI!I$10*1000)</f>
        <v>393.0478343276107</v>
      </c>
      <c r="J224" s="278">
        <f>IF(J$25=0,0,J$25/CHI!J$10*1000)</f>
        <v>356.74797188914243</v>
      </c>
      <c r="K224" s="278">
        <f>IF(K$25=0,0,K$25/CHI!K$10*1000)</f>
        <v>365.78399482533786</v>
      </c>
      <c r="L224" s="278">
        <f>IF(L$25=0,0,L$25/CHI!L$10*1000)</f>
        <v>425.70319965092733</v>
      </c>
      <c r="M224" s="278">
        <f>IF(M$25=0,0,M$25/CHI!M$10*1000)</f>
        <v>467.07906053979724</v>
      </c>
      <c r="N224" s="278">
        <f>IF(N$25=0,0,N$25/CHI!N$10*1000)</f>
        <v>473.14033934195174</v>
      </c>
      <c r="O224" s="278">
        <f>IF(O$25=0,0,O$25/CHI!O$10*1000)</f>
        <v>434.44483729701886</v>
      </c>
      <c r="P224" s="278">
        <f>IF(P$25=0,0,P$25/CHI!P$10*1000)</f>
        <v>400.21072277195611</v>
      </c>
      <c r="Q224" s="278">
        <f>IF(Q$25=0,0,Q$25/CHI!Q$10*1000)</f>
        <v>403.05607591214658</v>
      </c>
      <c r="R224" s="278">
        <f>IF(R$25=0,0,R$25/CHI!R$10*1000)</f>
        <v>344.81507444546338</v>
      </c>
      <c r="S224" s="278">
        <f>IF(S$25=0,0,S$25/CHI!S$10*1000)</f>
        <v>263.46003976598922</v>
      </c>
      <c r="T224" s="278">
        <f>IF(T$25=0,0,T$25/CHI!T$10*1000)</f>
        <v>269.18678423435153</v>
      </c>
      <c r="U224" s="278">
        <f>IF(U$25=0,0,U$25/CHI!U$10*1000)</f>
        <v>266.56126893014692</v>
      </c>
      <c r="V224" s="278">
        <f>IF(V$25=0,0,V$25/CHI!V$10*1000)</f>
        <v>274.37973021109798</v>
      </c>
      <c r="W224" s="278">
        <f>IF(W$25=0,0,W$25/CHI!W$10*1000)</f>
        <v>277.58384654222294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163.45561817077839</v>
      </c>
      <c r="C225" s="278">
        <f>IF(C$36=0,0,C$36/CHI!C$10*1000)</f>
        <v>170.03504355030304</v>
      </c>
      <c r="D225" s="278">
        <f>IF(D$36=0,0,D$36/CHI!D$10*1000)</f>
        <v>175.1623948627645</v>
      </c>
      <c r="E225" s="278">
        <f>IF(E$36=0,0,E$36/CHI!E$10*1000)</f>
        <v>174.17389052632555</v>
      </c>
      <c r="F225" s="278">
        <f>IF(F$36=0,0,F$36/CHI!F$10*1000)</f>
        <v>185.51808554393691</v>
      </c>
      <c r="G225" s="278">
        <f>IF(G$36=0,0,G$36/CHI!G$10*1000)</f>
        <v>195.11345885676354</v>
      </c>
      <c r="H225" s="278">
        <f>IF(H$36=0,0,H$36/CHI!H$10*1000)</f>
        <v>207.27567589608384</v>
      </c>
      <c r="I225" s="278">
        <f>IF(I$36=0,0,I$36/CHI!I$10*1000)</f>
        <v>213.85334635965555</v>
      </c>
      <c r="J225" s="278">
        <f>IF(J$36=0,0,J$36/CHI!J$10*1000)</f>
        <v>181.71973101627688</v>
      </c>
      <c r="K225" s="278">
        <f>IF(K$36=0,0,K$36/CHI!K$10*1000)</f>
        <v>185.10557915237112</v>
      </c>
      <c r="L225" s="278">
        <f>IF(L$36=0,0,L$36/CHI!L$10*1000)</f>
        <v>211.63945741766321</v>
      </c>
      <c r="M225" s="278">
        <f>IF(M$36=0,0,M$36/CHI!M$10*1000)</f>
        <v>238.2410573661937</v>
      </c>
      <c r="N225" s="278">
        <f>IF(N$36=0,0,N$36/CHI!N$10*1000)</f>
        <v>236.15254031300012</v>
      </c>
      <c r="O225" s="278">
        <f>IF(O$36=0,0,O$36/CHI!O$10*1000)</f>
        <v>212.88358950201263</v>
      </c>
      <c r="P225" s="278">
        <f>IF(P$36=0,0,P$36/CHI!P$10*1000)</f>
        <v>183.3709692400526</v>
      </c>
      <c r="Q225" s="278">
        <f>IF(Q$36=0,0,Q$36/CHI!Q$10*1000)</f>
        <v>192.14312041101911</v>
      </c>
      <c r="R225" s="278">
        <f>IF(R$36=0,0,R$36/CHI!R$10*1000)</f>
        <v>172.06981917660787</v>
      </c>
      <c r="S225" s="278">
        <f>IF(S$36=0,0,S$36/CHI!S$10*1000)</f>
        <v>133.54492150868055</v>
      </c>
      <c r="T225" s="278">
        <f>IF(T$36=0,0,T$36/CHI!T$10*1000)</f>
        <v>140.94175252598984</v>
      </c>
      <c r="U225" s="278">
        <f>IF(U$36=0,0,U$36/CHI!U$10*1000)</f>
        <v>133.50209757681156</v>
      </c>
      <c r="V225" s="278">
        <f>IF(V$36=0,0,V$36/CHI!V$10*1000)</f>
        <v>128.90745022285367</v>
      </c>
      <c r="W225" s="278">
        <f>IF(W$36=0,0,W$36/CHI!W$10*1000)</f>
        <v>135.67769801813307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27.710694490572415</v>
      </c>
      <c r="C226" s="278">
        <f>IF(C$44=0,0,C$44/CHI!C$10*1000)</f>
        <v>28.816171298133838</v>
      </c>
      <c r="D226" s="278">
        <f>IF(D$44=0,0,D$44/CHI!D$10*1000)</f>
        <v>28.558420567792435</v>
      </c>
      <c r="E226" s="278">
        <f>IF(E$44=0,0,E$44/CHI!E$10*1000)</f>
        <v>28.842863146538257</v>
      </c>
      <c r="F226" s="278">
        <f>IF(F$44=0,0,F$44/CHI!F$10*1000)</f>
        <v>30.846197545790972</v>
      </c>
      <c r="G226" s="278">
        <f>IF(G$44=0,0,G$44/CHI!G$10*1000)</f>
        <v>32.642483730460931</v>
      </c>
      <c r="H226" s="278">
        <f>IF(H$44=0,0,H$44/CHI!H$10*1000)</f>
        <v>34.509955295443177</v>
      </c>
      <c r="I226" s="278">
        <f>IF(I$44=0,0,I$44/CHI!I$10*1000)</f>
        <v>35.58278853368126</v>
      </c>
      <c r="J226" s="278">
        <f>IF(J$44=0,0,J$44/CHI!J$10*1000)</f>
        <v>28.808721128630598</v>
      </c>
      <c r="K226" s="278">
        <f>IF(K$44=0,0,K$44/CHI!K$10*1000)</f>
        <v>29.682568397058937</v>
      </c>
      <c r="L226" s="278">
        <f>IF(L$44=0,0,L$44/CHI!L$10*1000)</f>
        <v>34.191977727189801</v>
      </c>
      <c r="M226" s="278">
        <f>IF(M$44=0,0,M$44/CHI!M$10*1000)</f>
        <v>37.802366080730238</v>
      </c>
      <c r="N226" s="278">
        <f>IF(N$44=0,0,N$44/CHI!N$10*1000)</f>
        <v>37.306631988550748</v>
      </c>
      <c r="O226" s="278">
        <f>IF(O$44=0,0,O$44/CHI!O$10*1000)</f>
        <v>33.502351177896415</v>
      </c>
      <c r="P226" s="278">
        <f>IF(P$44=0,0,P$44/CHI!P$10*1000)</f>
        <v>28.995823633052915</v>
      </c>
      <c r="Q226" s="278">
        <f>IF(Q$44=0,0,Q$44/CHI!Q$10*1000)</f>
        <v>30.30362559542279</v>
      </c>
      <c r="R226" s="278">
        <f>IF(R$44=0,0,R$44/CHI!R$10*1000)</f>
        <v>27.064052402984171</v>
      </c>
      <c r="S226" s="278">
        <f>IF(S$44=0,0,S$44/CHI!S$10*1000)</f>
        <v>20.917821109039355</v>
      </c>
      <c r="T226" s="278">
        <f>IF(T$44=0,0,T$44/CHI!T$10*1000)</f>
        <v>21.720482563023442</v>
      </c>
      <c r="U226" s="278">
        <f>IF(U$44=0,0,U$44/CHI!U$10*1000)</f>
        <v>20.500651774433674</v>
      </c>
      <c r="V226" s="278">
        <f>IF(V$44=0,0,V$44/CHI!V$10*1000)</f>
        <v>19.824143186047607</v>
      </c>
      <c r="W226" s="278">
        <f>IF(W$44=0,0,W$44/CHI!W$10*1000)</f>
        <v>20.911469140147176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39.526201331499934</v>
      </c>
      <c r="C227" s="279">
        <f>IF(C$58=0,0,C$58/CHI!C$10*1000)</f>
        <v>41.354326777870185</v>
      </c>
      <c r="D227" s="279">
        <f>IF(D$58=0,0,D$58/CHI!D$10*1000)</f>
        <v>40.742757698094174</v>
      </c>
      <c r="E227" s="279">
        <f>IF(E$58=0,0,E$58/CHI!E$10*1000)</f>
        <v>40.965280297201346</v>
      </c>
      <c r="F227" s="279">
        <f>IF(F$58=0,0,F$58/CHI!F$10*1000)</f>
        <v>43.320361950952744</v>
      </c>
      <c r="G227" s="279">
        <f>IF(G$58=0,0,G$58/CHI!G$10*1000)</f>
        <v>45.959550376051617</v>
      </c>
      <c r="H227" s="279">
        <f>IF(H$58=0,0,H$58/CHI!H$10*1000)</f>
        <v>48.483182662916946</v>
      </c>
      <c r="I227" s="279">
        <f>IF(I$58=0,0,I$58/CHI!I$10*1000)</f>
        <v>49.974675912484742</v>
      </c>
      <c r="J227" s="279">
        <f>IF(J$58=0,0,J$58/CHI!J$10*1000)</f>
        <v>38.401906217503786</v>
      </c>
      <c r="K227" s="279">
        <f>IF(K$58=0,0,K$58/CHI!K$10*1000)</f>
        <v>38.997605093572496</v>
      </c>
      <c r="L227" s="279">
        <f>IF(L$58=0,0,L$58/CHI!L$10*1000)</f>
        <v>44.726359802995958</v>
      </c>
      <c r="M227" s="279">
        <f>IF(M$58=0,0,M$58/CHI!M$10*1000)</f>
        <v>52.481598498749392</v>
      </c>
      <c r="N227" s="279">
        <f>IF(N$58=0,0,N$58/CHI!N$10*1000)</f>
        <v>52.369573114269997</v>
      </c>
      <c r="O227" s="279">
        <f>IF(O$58=0,0,O$58/CHI!O$10*1000)</f>
        <v>47.168745335916157</v>
      </c>
      <c r="P227" s="279">
        <f>IF(P$58=0,0,P$58/CHI!P$10*1000)</f>
        <v>40.686428151542451</v>
      </c>
      <c r="Q227" s="279">
        <f>IF(Q$58=0,0,Q$58/CHI!Q$10*1000)</f>
        <v>42.327632526273284</v>
      </c>
      <c r="R227" s="279">
        <f>IF(R$58=0,0,R$58/CHI!R$10*1000)</f>
        <v>37.132194427266647</v>
      </c>
      <c r="S227" s="279">
        <f>IF(S$58=0,0,S$58/CHI!S$10*1000)</f>
        <v>28.0014481604331</v>
      </c>
      <c r="T227" s="279">
        <f>IF(T$58=0,0,T$58/CHI!T$10*1000)</f>
        <v>28.985166553860434</v>
      </c>
      <c r="U227" s="279">
        <f>IF(U$58=0,0,U$58/CHI!U$10*1000)</f>
        <v>28.992537044034279</v>
      </c>
      <c r="V227" s="279">
        <f>IF(V$58=0,0,V$58/CHI!V$10*1000)</f>
        <v>28.911343004045506</v>
      </c>
      <c r="W227" s="279">
        <f>IF(W$58=0,0,W$58/CHI!W$10*1000)</f>
        <v>29.697079371097917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552.12366408914909</v>
      </c>
      <c r="C229" s="322">
        <f t="shared" si="57"/>
        <v>578.25121496814461</v>
      </c>
      <c r="D229" s="322">
        <f t="shared" si="57"/>
        <v>548.26811228342967</v>
      </c>
      <c r="E229" s="322">
        <f t="shared" si="57"/>
        <v>550.64879622389628</v>
      </c>
      <c r="F229" s="322">
        <f t="shared" si="57"/>
        <v>564.23663472687963</v>
      </c>
      <c r="G229" s="322">
        <f t="shared" si="57"/>
        <v>546.9880471844881</v>
      </c>
      <c r="H229" s="322">
        <f t="shared" si="57"/>
        <v>512.75832220522523</v>
      </c>
      <c r="I229" s="322">
        <f t="shared" si="57"/>
        <v>516.60344022491631</v>
      </c>
      <c r="J229" s="322">
        <f t="shared" si="57"/>
        <v>513.67351451125762</v>
      </c>
      <c r="K229" s="322">
        <f t="shared" si="57"/>
        <v>512.56998577105423</v>
      </c>
      <c r="L229" s="322">
        <f t="shared" si="57"/>
        <v>523.29638048761285</v>
      </c>
      <c r="M229" s="322">
        <f t="shared" si="57"/>
        <v>523.67434919953303</v>
      </c>
      <c r="N229" s="322">
        <f t="shared" si="57"/>
        <v>422.4104723275276</v>
      </c>
      <c r="O229" s="322">
        <f t="shared" si="57"/>
        <v>488.24823440780023</v>
      </c>
      <c r="P229" s="322">
        <f t="shared" si="57"/>
        <v>183.72637622688669</v>
      </c>
      <c r="Q229" s="322">
        <f t="shared" si="57"/>
        <v>366.91913385404382</v>
      </c>
      <c r="R229" s="322">
        <f t="shared" si="57"/>
        <v>237.97836410072276</v>
      </c>
      <c r="S229" s="322">
        <f t="shared" si="57"/>
        <v>456.84407024024426</v>
      </c>
      <c r="T229" s="322">
        <f t="shared" si="57"/>
        <v>360.07133277143811</v>
      </c>
      <c r="U229" s="322">
        <f t="shared" si="57"/>
        <v>580.0952096926037</v>
      </c>
      <c r="V229" s="322">
        <f t="shared" si="57"/>
        <v>485.76366374035069</v>
      </c>
      <c r="W229" s="322">
        <f t="shared" si="57"/>
        <v>452.13899710230771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5.9333580803434449</v>
      </c>
      <c r="C230" s="275">
        <f>IF(C$62=0,0,C$62/CHI!C$11*1000)</f>
        <v>6.0242920272728835</v>
      </c>
      <c r="D230" s="275">
        <f>IF(D$62=0,0,D$62/CHI!D$11*1000)</f>
        <v>5.5875754008102829</v>
      </c>
      <c r="E230" s="275">
        <f>IF(E$62=0,0,E$62/CHI!E$11*1000)</f>
        <v>5.7945325329342898</v>
      </c>
      <c r="F230" s="275">
        <f>IF(F$62=0,0,F$62/CHI!F$11*1000)</f>
        <v>5.6732008980856712</v>
      </c>
      <c r="G230" s="275">
        <f>IF(G$62=0,0,G$62/CHI!G$11*1000)</f>
        <v>5.7237477953573563</v>
      </c>
      <c r="H230" s="275">
        <f>IF(H$62=0,0,H$62/CHI!H$11*1000)</f>
        <v>5.1851926751209838</v>
      </c>
      <c r="I230" s="275">
        <f>IF(I$62=0,0,I$62/CHI!I$11*1000)</f>
        <v>5.0266256175891009</v>
      </c>
      <c r="J230" s="275">
        <f>IF(J$62=0,0,J$62/CHI!J$11*1000)</f>
        <v>3.3558546903264026</v>
      </c>
      <c r="K230" s="275">
        <f>IF(K$62=0,0,K$62/CHI!K$11*1000)</f>
        <v>3.2343747067069724</v>
      </c>
      <c r="L230" s="275">
        <f>IF(L$62=0,0,L$62/CHI!L$11*1000)</f>
        <v>3.1893909448040403</v>
      </c>
      <c r="M230" s="275">
        <f>IF(M$62=0,0,M$62/CHI!M$11*1000)</f>
        <v>3.9748570871330795</v>
      </c>
      <c r="N230" s="275">
        <f>IF(N$62=0,0,N$62/CHI!N$11*1000)</f>
        <v>3.1558377988625512</v>
      </c>
      <c r="O230" s="275">
        <f>IF(O$62=0,0,O$62/CHI!O$11*1000)</f>
        <v>3.5074915664702795</v>
      </c>
      <c r="P230" s="275">
        <f>IF(P$62=0,0,P$62/CHI!P$11*1000)</f>
        <v>1.1299431959576969</v>
      </c>
      <c r="Q230" s="275">
        <f>IF(Q$62=0,0,Q$62/CHI!Q$11*1000)</f>
        <v>2.4236852515747884</v>
      </c>
      <c r="R230" s="275">
        <f>IF(R$62=0,0,R$62/CHI!R$11*1000)</f>
        <v>1.6162287561652673</v>
      </c>
      <c r="S230" s="275">
        <f>IF(S$62=0,0,S$62/CHI!S$11*1000)</f>
        <v>2.8738083277380033</v>
      </c>
      <c r="T230" s="275">
        <f>IF(T$62=0,0,T$62/CHI!T$11*1000)</f>
        <v>2.2765069701078469</v>
      </c>
      <c r="U230" s="275">
        <f>IF(U$62=0,0,U$62/CHI!U$11*1000)</f>
        <v>4.0969773508267133</v>
      </c>
      <c r="V230" s="275">
        <f>IF(V$62=0,0,V$62/CHI!V$11*1000)</f>
        <v>3.3478114604437095</v>
      </c>
      <c r="W230" s="275">
        <f>IF(W$62=0,0,W$62/CHI!W$11*1000)</f>
        <v>3.1112172491049694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47.087549506786729</v>
      </c>
      <c r="C231" s="276">
        <f>IF(C$63=0,0,C$63/CHI!C$11*1000)</f>
        <v>47.809207743135687</v>
      </c>
      <c r="D231" s="276">
        <f>IF(D$63=0,0,D$63/CHI!D$11*1000)</f>
        <v>44.343393698114461</v>
      </c>
      <c r="E231" s="276">
        <f>IF(E$63=0,0,E$63/CHI!E$11*1000)</f>
        <v>45.985820140731526</v>
      </c>
      <c r="F231" s="276">
        <f>IF(F$63=0,0,F$63/CHI!F$11*1000)</f>
        <v>45.022923702439527</v>
      </c>
      <c r="G231" s="276">
        <f>IF(G$63=0,0,G$63/CHI!G$11*1000)</f>
        <v>45.42406745534737</v>
      </c>
      <c r="H231" s="276">
        <f>IF(H$63=0,0,H$63/CHI!H$11*1000)</f>
        <v>41.150055918731006</v>
      </c>
      <c r="I231" s="276">
        <f>IF(I$63=0,0,I$63/CHI!I$11*1000)</f>
        <v>39.891656531642987</v>
      </c>
      <c r="J231" s="276">
        <f>IF(J$63=0,0,J$63/CHI!J$11*1000)</f>
        <v>26.632300246942144</v>
      </c>
      <c r="K231" s="276">
        <f>IF(K$63=0,0,K$63/CHI!K$11*1000)</f>
        <v>25.66822650230942</v>
      </c>
      <c r="L231" s="276">
        <f>IF(L$63=0,0,L$63/CHI!L$11*1000)</f>
        <v>25.311232185276197</v>
      </c>
      <c r="M231" s="276">
        <f>IF(M$63=0,0,M$63/CHI!M$11*1000)</f>
        <v>31.544747062012323</v>
      </c>
      <c r="N231" s="276">
        <f>IF(N$63=0,0,N$63/CHI!N$11*1000)</f>
        <v>25.044952045221525</v>
      </c>
      <c r="O231" s="276">
        <f>IF(O$63=0,0,O$63/CHI!O$11*1000)</f>
        <v>27.835701224229215</v>
      </c>
      <c r="P231" s="276">
        <f>IF(P$63=0,0,P$63/CHI!P$11*1000)</f>
        <v>8.9673091458581062</v>
      </c>
      <c r="Q231" s="276">
        <f>IF(Q$63=0,0,Q$63/CHI!Q$11*1000)</f>
        <v>19.234537630634748</v>
      </c>
      <c r="R231" s="276">
        <f>IF(R$63=0,0,R$63/CHI!R$11*1000)</f>
        <v>12.82650575604888</v>
      </c>
      <c r="S231" s="276">
        <f>IF(S$63=0,0,S$63/CHI!S$11*1000)</f>
        <v>22.80674620897755</v>
      </c>
      <c r="T231" s="276">
        <f>IF(T$63=0,0,T$63/CHI!T$11*1000)</f>
        <v>18.066520376146496</v>
      </c>
      <c r="U231" s="276">
        <f>IF(U$63=0,0,U$63/CHI!U$11*1000)</f>
        <v>32.513902114613344</v>
      </c>
      <c r="V231" s="276">
        <f>IF(V$63=0,0,V$63/CHI!V$11*1000)</f>
        <v>26.568468605539874</v>
      </c>
      <c r="W231" s="276">
        <f>IF(W$63=0,0,W$63/CHI!W$11*1000)</f>
        <v>24.690840205470813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52.708957872767947</v>
      </c>
      <c r="C232" s="276">
        <f>IF(C$64=0,0,C$64/CHI!C$11*1000)</f>
        <v>53.516769151474882</v>
      </c>
      <c r="D232" s="276">
        <f>IF(D$64=0,0,D$64/CHI!D$11*1000)</f>
        <v>49.637199107857683</v>
      </c>
      <c r="E232" s="276">
        <f>IF(E$64=0,0,E$64/CHI!E$11*1000)</f>
        <v>51.475701792320919</v>
      </c>
      <c r="F232" s="276">
        <f>IF(F$64=0,0,F$64/CHI!F$11*1000)</f>
        <v>50.397852799681047</v>
      </c>
      <c r="G232" s="276">
        <f>IF(G$64=0,0,G$64/CHI!G$11*1000)</f>
        <v>50.846885917658334</v>
      </c>
      <c r="H232" s="276">
        <f>IF(H$64=0,0,H$64/CHI!H$11*1000)</f>
        <v>46.062634106067108</v>
      </c>
      <c r="I232" s="276">
        <f>IF(I$64=0,0,I$64/CHI!I$11*1000)</f>
        <v>44.65400441571596</v>
      </c>
      <c r="J232" s="276">
        <f>IF(J$64=0,0,J$64/CHI!J$11*1000)</f>
        <v>29.811718946399122</v>
      </c>
      <c r="K232" s="276">
        <f>IF(K$64=0,0,K$64/CHI!K$11*1000)</f>
        <v>28.732552098169666</v>
      </c>
      <c r="L232" s="276">
        <f>IF(L$64=0,0,L$64/CHI!L$11*1000)</f>
        <v>28.332939066393404</v>
      </c>
      <c r="M232" s="276">
        <f>IF(M$64=0,0,M$64/CHI!M$11*1000)</f>
        <v>35.310623751169814</v>
      </c>
      <c r="N232" s="276">
        <f>IF(N$64=0,0,N$64/CHI!N$11*1000)</f>
        <v>28.03486985634726</v>
      </c>
      <c r="O232" s="276">
        <f>IF(O$64=0,0,O$64/CHI!O$11*1000)</f>
        <v>31.158784403834524</v>
      </c>
      <c r="P232" s="276">
        <f>IF(P$64=0,0,P$64/CHI!P$11*1000)</f>
        <v>10.037844928264901</v>
      </c>
      <c r="Q232" s="276">
        <f>IF(Q$64=0,0,Q$64/CHI!Q$11*1000)</f>
        <v>21.53079623583243</v>
      </c>
      <c r="R232" s="276">
        <f>IF(R$64=0,0,R$64/CHI!R$11*1000)</f>
        <v>14.357760355589402</v>
      </c>
      <c r="S232" s="276">
        <f>IF(S$64=0,0,S$64/CHI!S$11*1000)</f>
        <v>25.529462410666476</v>
      </c>
      <c r="T232" s="276">
        <f>IF(T$64=0,0,T$64/CHI!T$11*1000)</f>
        <v>20.223338682692734</v>
      </c>
      <c r="U232" s="276">
        <f>IF(U$64=0,0,U$64/CHI!U$11*1000)</f>
        <v>36.39547852434854</v>
      </c>
      <c r="V232" s="276">
        <f>IF(V$64=0,0,V$64/CHI!V$11*1000)</f>
        <v>29.74026695255229</v>
      </c>
      <c r="W232" s="276">
        <f>IF(W$64=0,0,W$64/CHI!W$11*1000)</f>
        <v>27.638483417911388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84.856946187562016</v>
      </c>
      <c r="C233" s="276">
        <f>IF(C$65=0,0,C$65/CHI!C$11*1000)</f>
        <v>86.157453747821563</v>
      </c>
      <c r="D233" s="276">
        <f>IF(D$65=0,0,D$65/CHI!D$11*1000)</f>
        <v>79.911675426482645</v>
      </c>
      <c r="E233" s="276">
        <f>IF(E$65=0,0,E$65/CHI!E$11*1000)</f>
        <v>82.871508624812435</v>
      </c>
      <c r="F233" s="276">
        <f>IF(F$65=0,0,F$65/CHI!F$11*1000)</f>
        <v>81.136263276430867</v>
      </c>
      <c r="G233" s="276">
        <f>IF(G$65=0,0,G$65/CHI!G$11*1000)</f>
        <v>81.859168464968434</v>
      </c>
      <c r="H233" s="276">
        <f>IF(H$65=0,0,H$65/CHI!H$11*1000)</f>
        <v>74.156929321786876</v>
      </c>
      <c r="I233" s="276">
        <f>IF(I$65=0,0,I$65/CHI!I$11*1000)</f>
        <v>71.889155139628627</v>
      </c>
      <c r="J233" s="276">
        <f>IF(J$65=0,0,J$65/CHI!J$11*1000)</f>
        <v>47.994335924829528</v>
      </c>
      <c r="K233" s="276">
        <f>IF(K$65=0,0,K$65/CHI!K$11*1000)</f>
        <v>46.256968940859608</v>
      </c>
      <c r="L233" s="276">
        <f>IF(L$65=0,0,L$65/CHI!L$11*1000)</f>
        <v>45.61362589440553</v>
      </c>
      <c r="M233" s="276">
        <f>IF(M$65=0,0,M$65/CHI!M$11*1000)</f>
        <v>56.847105699472145</v>
      </c>
      <c r="N233" s="276">
        <f>IF(N$65=0,0,N$65/CHI!N$11*1000)</f>
        <v>45.133759777945592</v>
      </c>
      <c r="O233" s="276">
        <f>IF(O$65=0,0,O$65/CHI!O$11*1000)</f>
        <v>50.162996919961365</v>
      </c>
      <c r="P233" s="276">
        <f>IF(P$65=0,0,P$65/CHI!P$11*1000)</f>
        <v>16.160077931590802</v>
      </c>
      <c r="Q233" s="276">
        <f>IF(Q$65=0,0,Q$65/CHI!Q$11*1000)</f>
        <v>34.662753567801659</v>
      </c>
      <c r="R233" s="276">
        <f>IF(R$65=0,0,R$65/CHI!R$11*1000)</f>
        <v>23.114774927045623</v>
      </c>
      <c r="S233" s="276">
        <f>IF(S$65=0,0,S$65/CHI!S$11*1000)</f>
        <v>41.100266546885301</v>
      </c>
      <c r="T233" s="276">
        <f>IF(T$65=0,0,T$65/CHI!T$11*1000)</f>
        <v>32.55785793512559</v>
      </c>
      <c r="U233" s="276">
        <f>IF(U$65=0,0,U$65/CHI!U$11*1000)</f>
        <v>58.593629759597945</v>
      </c>
      <c r="V233" s="276">
        <f>IF(V$65=0,0,V$65/CHI!V$11*1000)</f>
        <v>47.879304282362035</v>
      </c>
      <c r="W233" s="276">
        <f>IF(W$65=0,0,W$65/CHI!W$11*1000)</f>
        <v>44.495611272770724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16.325559305419823</v>
      </c>
      <c r="C234" s="277">
        <f>IF(C$66=0,0,C$66/CHI!C$11*1000)</f>
        <v>16.793572900111474</v>
      </c>
      <c r="D234" s="277">
        <f>IF(D$66=0,0,D$66/CHI!D$11*1000)</f>
        <v>16.130142967450844</v>
      </c>
      <c r="E234" s="277">
        <f>IF(E$66=0,0,E$66/CHI!E$11*1000)</f>
        <v>16.393130521470614</v>
      </c>
      <c r="F234" s="277">
        <f>IF(F$66=0,0,F$66/CHI!F$11*1000)</f>
        <v>16.907102203644477</v>
      </c>
      <c r="G234" s="277">
        <f>IF(G$66=0,0,G$66/CHI!G$11*1000)</f>
        <v>16.457909514190913</v>
      </c>
      <c r="H234" s="277">
        <f>IF(H$66=0,0,H$66/CHI!H$11*1000)</f>
        <v>15.376651787296806</v>
      </c>
      <c r="I234" s="277">
        <f>IF(I$66=0,0,I$66/CHI!I$11*1000)</f>
        <v>15.361106797070679</v>
      </c>
      <c r="J234" s="277">
        <f>IF(J$66=0,0,J$66/CHI!J$11*1000)</f>
        <v>15.887350220052856</v>
      </c>
      <c r="K234" s="277">
        <f>IF(K$66=0,0,K$66/CHI!K$11*1000)</f>
        <v>16.304589702343783</v>
      </c>
      <c r="L234" s="277">
        <f>IF(L$66=0,0,L$66/CHI!L$11*1000)</f>
        <v>16.628352379805008</v>
      </c>
      <c r="M234" s="277">
        <f>IF(M$66=0,0,M$66/CHI!M$11*1000)</f>
        <v>15.659504850172617</v>
      </c>
      <c r="N234" s="277">
        <f>IF(N$66=0,0,N$66/CHI!N$11*1000)</f>
        <v>12.045930677190242</v>
      </c>
      <c r="O234" s="277">
        <f>IF(O$66=0,0,O$66/CHI!O$11*1000)</f>
        <v>13.764497085411064</v>
      </c>
      <c r="P234" s="277">
        <f>IF(P$66=0,0,P$66/CHI!P$11*1000)</f>
        <v>5.0708452742088834</v>
      </c>
      <c r="Q234" s="277">
        <f>IF(Q$66=0,0,Q$66/CHI!Q$11*1000)</f>
        <v>10.337620921456198</v>
      </c>
      <c r="R234" s="277">
        <f>IF(R$66=0,0,R$66/CHI!R$11*1000)</f>
        <v>6.9612194448403049</v>
      </c>
      <c r="S234" s="277">
        <f>IF(S$66=0,0,S$66/CHI!S$11*1000)</f>
        <v>13.900559005225881</v>
      </c>
      <c r="T234" s="277">
        <f>IF(T$66=0,0,T$66/CHI!T$11*1000)</f>
        <v>11.132017452673393</v>
      </c>
      <c r="U234" s="277">
        <f>IF(U$66=0,0,U$66/CHI!U$11*1000)</f>
        <v>16.420514628316315</v>
      </c>
      <c r="V234" s="277">
        <f>IF(V$66=0,0,V$66/CHI!V$11*1000)</f>
        <v>12.97725970538629</v>
      </c>
      <c r="W234" s="277">
        <f>IF(W$66=0,0,W$66/CHI!W$11*1000)</f>
        <v>12.628359173344965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203.43837852891687</v>
      </c>
      <c r="C235" s="278">
        <f>IF(C$72=0,0,C$72/CHI!C$11*1000)</f>
        <v>220.52996946916195</v>
      </c>
      <c r="D235" s="278">
        <f>IF(D$72=0,0,D$72/CHI!D$11*1000)</f>
        <v>208.0993739536832</v>
      </c>
      <c r="E235" s="278">
        <f>IF(E$72=0,0,E$72/CHI!E$11*1000)</f>
        <v>203.81224504959729</v>
      </c>
      <c r="F235" s="278">
        <f>IF(F$72=0,0,F$72/CHI!F$11*1000)</f>
        <v>216.51920346528416</v>
      </c>
      <c r="G235" s="278">
        <f>IF(G$72=0,0,G$72/CHI!G$11*1000)</f>
        <v>203.33462140390677</v>
      </c>
      <c r="H235" s="278">
        <f>IF(H$72=0,0,H$72/CHI!H$11*1000)</f>
        <v>195.94387978304025</v>
      </c>
      <c r="I235" s="278">
        <f>IF(I$72=0,0,I$72/CHI!I$11*1000)</f>
        <v>204.05890295675235</v>
      </c>
      <c r="J235" s="278">
        <f>IF(J$72=0,0,J$72/CHI!J$11*1000)</f>
        <v>244.96218093174048</v>
      </c>
      <c r="K235" s="278">
        <f>IF(K$72=0,0,K$72/CHI!K$11*1000)</f>
        <v>247.10804164163054</v>
      </c>
      <c r="L235" s="278">
        <f>IF(L$72=0,0,L$72/CHI!L$11*1000)</f>
        <v>256.32406314675404</v>
      </c>
      <c r="M235" s="278">
        <f>IF(M$72=0,0,M$72/CHI!M$11*1000)</f>
        <v>237.55457963765886</v>
      </c>
      <c r="N235" s="278">
        <f>IF(N$72=0,0,N$72/CHI!N$11*1000)</f>
        <v>194.6914646980803</v>
      </c>
      <c r="O235" s="278">
        <f>IF(O$72=0,0,O$72/CHI!O$11*1000)</f>
        <v>229.85552879185261</v>
      </c>
      <c r="P235" s="278">
        <f>IF(P$72=0,0,P$72/CHI!P$11*1000)</f>
        <v>92.985283325949595</v>
      </c>
      <c r="Q235" s="278">
        <f>IF(Q$72=0,0,Q$72/CHI!Q$11*1000)</f>
        <v>179.25445268867799</v>
      </c>
      <c r="R235" s="278">
        <f>IF(R$72=0,0,R$72/CHI!R$11*1000)</f>
        <v>113.25856501014617</v>
      </c>
      <c r="S235" s="278">
        <f>IF(S$72=0,0,S$72/CHI!S$11*1000)</f>
        <v>221.04821855685753</v>
      </c>
      <c r="T235" s="278">
        <f>IF(T$72=0,0,T$72/CHI!T$11*1000)</f>
        <v>171.98978077135649</v>
      </c>
      <c r="U235" s="278">
        <f>IF(U$72=0,0,U$72/CHI!U$11*1000)</f>
        <v>272.93857170478219</v>
      </c>
      <c r="V235" s="278">
        <f>IF(V$72=0,0,V$72/CHI!V$11*1000)</f>
        <v>236.13279372402701</v>
      </c>
      <c r="W235" s="278">
        <f>IF(W$72=0,0,W$72/CHI!W$11*1000)</f>
        <v>216.50970411162294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103.70976109988023</v>
      </c>
      <c r="C236" s="278">
        <f>IF(C$85=0,0,C$85/CHI!C$11*1000)</f>
        <v>108.23330937681474</v>
      </c>
      <c r="D236" s="278">
        <f>IF(D$85=0,0,D$85/CHI!D$11*1000)</f>
        <v>107.54061839238865</v>
      </c>
      <c r="E236" s="278">
        <f>IF(E$85=0,0,E$85/CHI!E$11*1000)</f>
        <v>106.54846779226305</v>
      </c>
      <c r="F236" s="278">
        <f>IF(F$85=0,0,F$85/CHI!F$11*1000)</f>
        <v>110.31167476141306</v>
      </c>
      <c r="G236" s="278">
        <f>IF(G$85=0,0,G$85/CHI!G$11*1000)</f>
        <v>105.70718997438367</v>
      </c>
      <c r="H236" s="278">
        <f>IF(H$85=0,0,H$85/CHI!H$11*1000)</f>
        <v>100.03589866622366</v>
      </c>
      <c r="I236" s="278">
        <f>IF(I$85=0,0,I$85/CHI!I$11*1000)</f>
        <v>101.14221441705536</v>
      </c>
      <c r="J236" s="278">
        <f>IF(J$85=0,0,J$85/CHI!J$11*1000)</f>
        <v>113.72275953136669</v>
      </c>
      <c r="K236" s="278">
        <f>IF(K$85=0,0,K$85/CHI!K$11*1000)</f>
        <v>113.97266835082813</v>
      </c>
      <c r="L236" s="278">
        <f>IF(L$85=0,0,L$85/CHI!L$11*1000)</f>
        <v>116.14754522500036</v>
      </c>
      <c r="M236" s="278">
        <f>IF(M$85=0,0,M$85/CHI!M$11*1000)</f>
        <v>110.41841448715537</v>
      </c>
      <c r="N236" s="278">
        <f>IF(N$85=0,0,N$85/CHI!N$11*1000)</f>
        <v>88.554591463898021</v>
      </c>
      <c r="O236" s="278">
        <f>IF(O$85=0,0,O$85/CHI!O$11*1000)</f>
        <v>102.64588152051979</v>
      </c>
      <c r="P236" s="278">
        <f>IF(P$85=0,0,P$85/CHI!P$11*1000)</f>
        <v>38.832233576643773</v>
      </c>
      <c r="Q236" s="278">
        <f>IF(Q$85=0,0,Q$85/CHI!Q$11*1000)</f>
        <v>77.882590166473165</v>
      </c>
      <c r="R236" s="278">
        <f>IF(R$85=0,0,R$85/CHI!R$11*1000)</f>
        <v>51.509433463396327</v>
      </c>
      <c r="S236" s="278">
        <f>IF(S$85=0,0,S$85/CHI!S$11*1000)</f>
        <v>102.12223091366498</v>
      </c>
      <c r="T236" s="278">
        <f>IF(T$85=0,0,T$85/CHI!T$11*1000)</f>
        <v>82.073865379341882</v>
      </c>
      <c r="U236" s="278">
        <f>IF(U$85=0,0,U$85/CHI!U$11*1000)</f>
        <v>124.57748941182776</v>
      </c>
      <c r="V236" s="278">
        <f>IF(V$85=0,0,V$85/CHI!V$11*1000)</f>
        <v>101.10700942197556</v>
      </c>
      <c r="W236" s="278">
        <f>IF(W$85=0,0,W$85/CHI!W$11*1000)</f>
        <v>96.446632323871739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21.96849334246232</v>
      </c>
      <c r="C237" s="278">
        <f>IF(C$93=0,0,C$93/CHI!C$11*1000)</f>
        <v>22.845315521767287</v>
      </c>
      <c r="D237" s="278">
        <f>IF(D$93=0,0,D$93/CHI!D$11*1000)</f>
        <v>21.861433537865583</v>
      </c>
      <c r="E237" s="278">
        <f>IF(E$93=0,0,E$93/CHI!E$11*1000)</f>
        <v>22.049303878130178</v>
      </c>
      <c r="F237" s="278">
        <f>IF(F$93=0,0,F$93/CHI!F$11*1000)</f>
        <v>22.879448506702698</v>
      </c>
      <c r="G237" s="278">
        <f>IF(G$93=0,0,G$93/CHI!G$11*1000)</f>
        <v>22.10837945431949</v>
      </c>
      <c r="H237" s="278">
        <f>IF(H$93=0,0,H$93/CHI!H$11*1000)</f>
        <v>20.781872206902609</v>
      </c>
      <c r="I237" s="278">
        <f>IF(I$93=0,0,I$93/CHI!I$11*1000)</f>
        <v>20.944691147615156</v>
      </c>
      <c r="J237" s="278">
        <f>IF(J$93=0,0,J$93/CHI!J$11*1000)</f>
        <v>22.204017019825383</v>
      </c>
      <c r="K237" s="278">
        <f>IF(K$93=0,0,K$93/CHI!K$11*1000)</f>
        <v>22.519090013570136</v>
      </c>
      <c r="L237" s="278">
        <f>IF(L$93=0,0,L$93/CHI!L$11*1000)</f>
        <v>23.097779517240468</v>
      </c>
      <c r="M237" s="278">
        <f>IF(M$93=0,0,M$93/CHI!M$11*1000)</f>
        <v>21.582431142032593</v>
      </c>
      <c r="N237" s="278">
        <f>IF(N$93=0,0,N$93/CHI!N$11*1000)</f>
        <v>17.188629201549109</v>
      </c>
      <c r="O237" s="278">
        <f>IF(O$93=0,0,O$93/CHI!O$11*1000)</f>
        <v>19.803029972555464</v>
      </c>
      <c r="P237" s="278">
        <f>IF(P$93=0,0,P$93/CHI!P$11*1000)</f>
        <v>7.4777867314755211</v>
      </c>
      <c r="Q237" s="278">
        <f>IF(Q$93=0,0,Q$93/CHI!Q$11*1000)</f>
        <v>15.018276980279243</v>
      </c>
      <c r="R237" s="278">
        <f>IF(R$93=0,0,R$93/CHI!R$11*1000)</f>
        <v>9.9497397439307811</v>
      </c>
      <c r="S237" s="278">
        <f>IF(S$93=0,0,S$93/CHI!S$11*1000)</f>
        <v>19.667366668904585</v>
      </c>
      <c r="T237" s="278">
        <f>IF(T$93=0,0,T$93/CHI!T$11*1000)</f>
        <v>15.57625645741445</v>
      </c>
      <c r="U237" s="278">
        <f>IF(U$93=0,0,U$93/CHI!U$11*1000)</f>
        <v>23.445300724713643</v>
      </c>
      <c r="V237" s="278">
        <f>IF(V$93=0,0,V$93/CHI!V$11*1000)</f>
        <v>18.92957042733347</v>
      </c>
      <c r="W237" s="278">
        <f>IF(W$93=0,0,W$93/CHI!W$11*1000)</f>
        <v>18.17874898743462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16.09466016500977</v>
      </c>
      <c r="C238" s="279">
        <f>IF(C$107=0,0,C$107/CHI!C$11*1000)</f>
        <v>16.341325030584102</v>
      </c>
      <c r="D238" s="279">
        <f>IF(D$107=0,0,D$107/CHI!D$11*1000)</f>
        <v>15.156699798776387</v>
      </c>
      <c r="E238" s="279">
        <f>IF(E$107=0,0,E$107/CHI!E$11*1000)</f>
        <v>15.718085891635987</v>
      </c>
      <c r="F238" s="279">
        <f>IF(F$107=0,0,F$107/CHI!F$11*1000)</f>
        <v>15.388965113198065</v>
      </c>
      <c r="G238" s="279">
        <f>IF(G$107=0,0,G$107/CHI!G$11*1000)</f>
        <v>15.526077204355783</v>
      </c>
      <c r="H238" s="279">
        <f>IF(H$107=0,0,H$107/CHI!H$11*1000)</f>
        <v>14.06520774005595</v>
      </c>
      <c r="I238" s="279">
        <f>IF(I$107=0,0,I$107/CHI!I$11*1000)</f>
        <v>13.635083201846136</v>
      </c>
      <c r="J238" s="279">
        <f>IF(J$107=0,0,J$107/CHI!J$11*1000)</f>
        <v>9.1029969997750637</v>
      </c>
      <c r="K238" s="279">
        <f>IF(K$107=0,0,K$107/CHI!K$11*1000)</f>
        <v>8.7734738146359526</v>
      </c>
      <c r="L238" s="279">
        <f>IF(L$107=0,0,L$107/CHI!L$11*1000)</f>
        <v>8.6514521279337924</v>
      </c>
      <c r="M238" s="279">
        <f>IF(M$107=0,0,M$107/CHI!M$11*1000)</f>
        <v>10.782085482726243</v>
      </c>
      <c r="N238" s="279">
        <f>IF(N$107=0,0,N$107/CHI!N$11*1000)</f>
        <v>8.5604368084329696</v>
      </c>
      <c r="O238" s="279">
        <f>IF(O$107=0,0,O$107/CHI!O$11*1000)</f>
        <v>9.5143229229659614</v>
      </c>
      <c r="P238" s="279">
        <f>IF(P$107=0,0,P$107/CHI!P$11*1000)</f>
        <v>3.0650521169373772</v>
      </c>
      <c r="Q238" s="279">
        <f>IF(Q$107=0,0,Q$107/CHI!Q$11*1000)</f>
        <v>6.5744204113136071</v>
      </c>
      <c r="R238" s="279">
        <f>IF(R$107=0,0,R$107/CHI!R$11*1000)</f>
        <v>4.384136643559982</v>
      </c>
      <c r="S238" s="279">
        <f>IF(S$107=0,0,S$107/CHI!S$11*1000)</f>
        <v>7.7954116013238988</v>
      </c>
      <c r="T238" s="279">
        <f>IF(T$107=0,0,T$107/CHI!T$11*1000)</f>
        <v>6.1751887465792406</v>
      </c>
      <c r="U238" s="279">
        <f>IF(U$107=0,0,U$107/CHI!U$11*1000)</f>
        <v>11.113345473577272</v>
      </c>
      <c r="V238" s="279">
        <f>IF(V$107=0,0,V$107/CHI!V$11*1000)</f>
        <v>9.0811791607304606</v>
      </c>
      <c r="W238" s="279">
        <f>IF(W$107=0,0,W$107/CHI!W$11*1000)</f>
        <v>8.4394003607755561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569.47700232488285</v>
      </c>
      <c r="C240" s="322">
        <f t="shared" si="58"/>
        <v>553.0930286980763</v>
      </c>
      <c r="D240" s="322">
        <f t="shared" si="58"/>
        <v>534.58691273679608</v>
      </c>
      <c r="E240" s="322">
        <f t="shared" si="58"/>
        <v>538.11233950398832</v>
      </c>
      <c r="F240" s="322">
        <f t="shared" si="58"/>
        <v>563.80681890857818</v>
      </c>
      <c r="G240" s="322">
        <f t="shared" si="58"/>
        <v>579.33079269052087</v>
      </c>
      <c r="H240" s="322">
        <f t="shared" si="58"/>
        <v>599.48601165179491</v>
      </c>
      <c r="I240" s="322">
        <f t="shared" si="58"/>
        <v>629.33886857272205</v>
      </c>
      <c r="J240" s="322">
        <f t="shared" si="58"/>
        <v>454.23470348868511</v>
      </c>
      <c r="K240" s="322">
        <f t="shared" si="58"/>
        <v>580.33954235870874</v>
      </c>
      <c r="L240" s="322">
        <f t="shared" si="58"/>
        <v>784.07102906312241</v>
      </c>
      <c r="M240" s="322">
        <f t="shared" si="58"/>
        <v>977.44454599065557</v>
      </c>
      <c r="N240" s="322">
        <f t="shared" si="58"/>
        <v>1021.636963692214</v>
      </c>
      <c r="O240" s="322">
        <f t="shared" si="58"/>
        <v>794.56795011744146</v>
      </c>
      <c r="P240" s="322">
        <f t="shared" si="58"/>
        <v>1079.3398179476469</v>
      </c>
      <c r="Q240" s="322">
        <f t="shared" si="58"/>
        <v>929.14467283817055</v>
      </c>
      <c r="R240" s="322">
        <f t="shared" si="58"/>
        <v>917.89170596290944</v>
      </c>
      <c r="S240" s="322">
        <f t="shared" si="58"/>
        <v>543.43446347294093</v>
      </c>
      <c r="T240" s="322">
        <f t="shared" si="58"/>
        <v>740.21847831701552</v>
      </c>
      <c r="U240" s="322">
        <f t="shared" si="58"/>
        <v>409.77534094470633</v>
      </c>
      <c r="V240" s="322">
        <f t="shared" si="58"/>
        <v>462.75897162057487</v>
      </c>
      <c r="W240" s="322">
        <f t="shared" si="58"/>
        <v>469.46354408776011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2.1891900406241929</v>
      </c>
      <c r="C241" s="275">
        <f>IF(C$111=0,0,C$111/CHI!C$12*1000)</f>
        <v>2.0536823907994091</v>
      </c>
      <c r="D241" s="275">
        <f>IF(D$111=0,0,D$111/CHI!D$12*1000)</f>
        <v>1.930437445663773</v>
      </c>
      <c r="E241" s="275">
        <f>IF(E$111=0,0,E$111/CHI!E$12*1000)</f>
        <v>2.0155639957060463</v>
      </c>
      <c r="F241" s="275">
        <f>IF(F$111=0,0,F$111/CHI!F$12*1000)</f>
        <v>1.9994739473942527</v>
      </c>
      <c r="G241" s="275">
        <f>IF(G$111=0,0,G$111/CHI!G$12*1000)</f>
        <v>2.1527827555950871</v>
      </c>
      <c r="H241" s="275">
        <f>IF(H$111=0,0,H$111/CHI!H$12*1000)</f>
        <v>2.1402650573648114</v>
      </c>
      <c r="I241" s="275">
        <f>IF(I$111=0,0,I$111/CHI!I$12*1000)</f>
        <v>2.1495906449091882</v>
      </c>
      <c r="J241" s="275">
        <f>IF(J$111=0,0,J$111/CHI!J$12*1000)</f>
        <v>0.98235876676749223</v>
      </c>
      <c r="K241" s="275">
        <f>IF(K$111=0,0,K$111/CHI!K$12*1000)</f>
        <v>1.2049166966878828</v>
      </c>
      <c r="L241" s="275">
        <f>IF(L$111=0,0,L$111/CHI!L$12*1000)</f>
        <v>1.5667507477441791</v>
      </c>
      <c r="M241" s="275">
        <f>IF(M$111=0,0,M$111/CHI!M$12*1000)</f>
        <v>3.1699821005526885</v>
      </c>
      <c r="N241" s="275">
        <f>IF(N$111=0,0,N$111/CHI!N$12*1000)</f>
        <v>3.4931019852476606</v>
      </c>
      <c r="O241" s="275">
        <f>IF(O$111=0,0,O$111/CHI!O$12*1000)</f>
        <v>2.5131476741526222</v>
      </c>
      <c r="P241" s="275">
        <f>IF(P$111=0,0,P$111/CHI!P$12*1000)</f>
        <v>3.014356026293509</v>
      </c>
      <c r="Q241" s="275">
        <f>IF(Q$111=0,0,Q$111/CHI!Q$12*1000)</f>
        <v>2.8248846888529395</v>
      </c>
      <c r="R241" s="275">
        <f>IF(R$111=0,0,R$111/CHI!R$12*1000)</f>
        <v>2.6197904120177968</v>
      </c>
      <c r="S241" s="275">
        <f>IF(S$111=0,0,S$111/CHI!S$12*1000)</f>
        <v>1.4802509050199306</v>
      </c>
      <c r="T241" s="275">
        <f>IF(T$111=0,0,T$111/CHI!T$12*1000)</f>
        <v>1.9025076254415316</v>
      </c>
      <c r="U241" s="275">
        <f>IF(U$111=0,0,U$111/CHI!U$12*1000)</f>
        <v>1.3587749270272589</v>
      </c>
      <c r="V241" s="275">
        <f>IF(V$111=0,0,V$111/CHI!V$12*1000)</f>
        <v>1.4399642569822404</v>
      </c>
      <c r="W241" s="275">
        <f>IF(W$111=0,0,W$111/CHI!W$12*1000)</f>
        <v>1.451356817945445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17.470008037250434</v>
      </c>
      <c r="C242" s="276">
        <f>IF(C$112=0,0,C$112/CHI!C$12*1000)</f>
        <v>16.388640185388251</v>
      </c>
      <c r="D242" s="276">
        <f>IF(D$112=0,0,D$112/CHI!D$12*1000)</f>
        <v>15.405130237820529</v>
      </c>
      <c r="E242" s="276">
        <f>IF(E$112=0,0,E$112/CHI!E$12*1000)</f>
        <v>16.084450664930593</v>
      </c>
      <c r="F242" s="276">
        <f>IF(F$112=0,0,F$112/CHI!F$12*1000)</f>
        <v>15.956050083843252</v>
      </c>
      <c r="G242" s="276">
        <f>IF(G$112=0,0,G$112/CHI!G$12*1000)</f>
        <v>17.179473387325032</v>
      </c>
      <c r="H242" s="276">
        <f>IF(H$112=0,0,H$112/CHI!H$12*1000)</f>
        <v>17.079580602946898</v>
      </c>
      <c r="I242" s="276">
        <f>IF(I$112=0,0,I$112/CHI!I$12*1000)</f>
        <v>17.1539999481518</v>
      </c>
      <c r="J242" s="276">
        <f>IF(J$112=0,0,J$112/CHI!J$12*1000)</f>
        <v>7.8393447953007538</v>
      </c>
      <c r="K242" s="276">
        <f>IF(K$112=0,0,K$112/CHI!K$12*1000)</f>
        <v>9.6153846786881516</v>
      </c>
      <c r="L242" s="276">
        <f>IF(L$112=0,0,L$112/CHI!L$12*1000)</f>
        <v>12.502865282383041</v>
      </c>
      <c r="M242" s="276">
        <f>IF(M$112=0,0,M$112/CHI!M$12*1000)</f>
        <v>25.296850317666042</v>
      </c>
      <c r="N242" s="276">
        <f>IF(N$112=0,0,N$112/CHI!N$12*1000)</f>
        <v>27.875387072294753</v>
      </c>
      <c r="O242" s="276">
        <f>IF(O$112=0,0,O$112/CHI!O$12*1000)</f>
        <v>20.055230131471454</v>
      </c>
      <c r="P242" s="276">
        <f>IF(P$112=0,0,P$112/CHI!P$12*1000)</f>
        <v>24.054934943641033</v>
      </c>
      <c r="Q242" s="276">
        <f>IF(Q$112=0,0,Q$112/CHI!Q$12*1000)</f>
        <v>22.542930171788736</v>
      </c>
      <c r="R242" s="276">
        <f>IF(R$112=0,0,R$112/CHI!R$12*1000)</f>
        <v>20.906252405941419</v>
      </c>
      <c r="S242" s="276">
        <f>IF(S$112=0,0,S$112/CHI!S$12*1000)</f>
        <v>11.812585809348954</v>
      </c>
      <c r="T242" s="276">
        <f>IF(T$112=0,0,T$112/CHI!T$12*1000)</f>
        <v>15.182246808466713</v>
      </c>
      <c r="U242" s="276">
        <f>IF(U$112=0,0,U$112/CHI!U$12*1000)</f>
        <v>10.84319243897726</v>
      </c>
      <c r="V242" s="276">
        <f>IF(V$112=0,0,V$112/CHI!V$12*1000)</f>
        <v>11.491093361479217</v>
      </c>
      <c r="W242" s="276">
        <f>IF(W$112=0,0,W$112/CHI!W$12*1000)</f>
        <v>11.582007410921589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21.419828675907009</v>
      </c>
      <c r="C243" s="276">
        <f>IF(C$113=0,0,C$113/CHI!C$12*1000)</f>
        <v>20.093972724774481</v>
      </c>
      <c r="D243" s="276">
        <f>IF(D$113=0,0,D$113/CHI!D$12*1000)</f>
        <v>18.888099520078107</v>
      </c>
      <c r="E243" s="276">
        <f>IF(E$113=0,0,E$113/CHI!E$12*1000)</f>
        <v>19.721008533841296</v>
      </c>
      <c r="F243" s="276">
        <f>IF(F$113=0,0,F$113/CHI!F$12*1000)</f>
        <v>19.563577670448819</v>
      </c>
      <c r="G243" s="276">
        <f>IF(G$113=0,0,G$113/CHI!G$12*1000)</f>
        <v>21.063606605914412</v>
      </c>
      <c r="H243" s="276">
        <f>IF(H$113=0,0,H$113/CHI!H$12*1000)</f>
        <v>20.941128910267295</v>
      </c>
      <c r="I243" s="276">
        <f>IF(I$113=0,0,I$113/CHI!I$12*1000)</f>
        <v>21.032373838206848</v>
      </c>
      <c r="J243" s="276">
        <f>IF(J$113=0,0,J$113/CHI!J$12*1000)</f>
        <v>9.6117541611122039</v>
      </c>
      <c r="K243" s="276">
        <f>IF(K$113=0,0,K$113/CHI!K$12*1000)</f>
        <v>11.789341597970839</v>
      </c>
      <c r="L243" s="276">
        <f>IF(L$113=0,0,L$113/CHI!L$12*1000)</f>
        <v>15.329657074888235</v>
      </c>
      <c r="M243" s="276">
        <f>IF(M$113=0,0,M$113/CHI!M$12*1000)</f>
        <v>31.016253609563432</v>
      </c>
      <c r="N243" s="276">
        <f>IF(N$113=0,0,N$113/CHI!N$12*1000)</f>
        <v>34.177775653566393</v>
      </c>
      <c r="O243" s="276">
        <f>IF(O$113=0,0,O$113/CHI!O$12*1000)</f>
        <v>24.589547558079861</v>
      </c>
      <c r="P243" s="276">
        <f>IF(P$113=0,0,P$113/CHI!P$12*1000)</f>
        <v>29.493551703252372</v>
      </c>
      <c r="Q243" s="276">
        <f>IF(Q$113=0,0,Q$113/CHI!Q$12*1000)</f>
        <v>27.639695477131987</v>
      </c>
      <c r="R243" s="276">
        <f>IF(R$113=0,0,R$113/CHI!R$12*1000)</f>
        <v>25.632978750536036</v>
      </c>
      <c r="S243" s="276">
        <f>IF(S$113=0,0,S$113/CHI!S$12*1000)</f>
        <v>14.483311267870945</v>
      </c>
      <c r="T243" s="276">
        <f>IF(T$113=0,0,T$113/CHI!T$12*1000)</f>
        <v>18.614824037818583</v>
      </c>
      <c r="U243" s="276">
        <f>IF(U$113=0,0,U$113/CHI!U$12*1000)</f>
        <v>13.294746278739431</v>
      </c>
      <c r="V243" s="276">
        <f>IF(V$113=0,0,V$113/CHI!V$12*1000)</f>
        <v>14.089132104399217</v>
      </c>
      <c r="W243" s="276">
        <f>IF(W$113=0,0,W$113/CHI!W$12*1000)</f>
        <v>14.200601049298161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39.663732331842716</v>
      </c>
      <c r="C244" s="276">
        <f>IF(C$114=0,0,C$114/CHI!C$12*1000)</f>
        <v>37.208605526115605</v>
      </c>
      <c r="D244" s="276">
        <f>IF(D$114=0,0,D$114/CHI!D$12*1000)</f>
        <v>34.975654332112036</v>
      </c>
      <c r="E244" s="276">
        <f>IF(E$114=0,0,E$114/CHI!E$12*1000)</f>
        <v>36.517976667110062</v>
      </c>
      <c r="F244" s="276">
        <f>IF(F$114=0,0,F$114/CHI!F$12*1000)</f>
        <v>36.226457266051838</v>
      </c>
      <c r="G244" s="276">
        <f>IF(G$114=0,0,G$114/CHI!G$12*1000)</f>
        <v>39.004105354957787</v>
      </c>
      <c r="H244" s="276">
        <f>IF(H$114=0,0,H$114/CHI!H$12*1000)</f>
        <v>38.777309771749792</v>
      </c>
      <c r="I244" s="276">
        <f>IF(I$114=0,0,I$114/CHI!I$12*1000)</f>
        <v>38.946270712249898</v>
      </c>
      <c r="J244" s="276">
        <f>IF(J$114=0,0,J$114/CHI!J$12*1000)</f>
        <v>17.798370381675642</v>
      </c>
      <c r="K244" s="276">
        <f>IF(K$114=0,0,K$114/CHI!K$12*1000)</f>
        <v>21.830673652237952</v>
      </c>
      <c r="L244" s="276">
        <f>IF(L$114=0,0,L$114/CHI!L$12*1000)</f>
        <v>28.386380869666741</v>
      </c>
      <c r="M244" s="276">
        <f>IF(M$114=0,0,M$114/CHI!M$12*1000)</f>
        <v>57.433717128187119</v>
      </c>
      <c r="N244" s="276">
        <f>IF(N$114=0,0,N$114/CHI!N$12*1000)</f>
        <v>63.288001306267411</v>
      </c>
      <c r="O244" s="276">
        <f>IF(O$114=0,0,O$114/CHI!O$12*1000)</f>
        <v>45.533194838380091</v>
      </c>
      <c r="P244" s="276">
        <f>IF(P$114=0,0,P$114/CHI!P$12*1000)</f>
        <v>54.614084826410497</v>
      </c>
      <c r="Q244" s="276">
        <f>IF(Q$114=0,0,Q$114/CHI!Q$12*1000)</f>
        <v>51.181244244577684</v>
      </c>
      <c r="R244" s="276">
        <f>IF(R$114=0,0,R$114/CHI!R$12*1000)</f>
        <v>47.465347338312505</v>
      </c>
      <c r="S244" s="276">
        <f>IF(S$114=0,0,S$114/CHI!S$12*1000)</f>
        <v>26.81917722590136</v>
      </c>
      <c r="T244" s="276">
        <f>IF(T$114=0,0,T$114/CHI!T$12*1000)</f>
        <v>34.469622012937194</v>
      </c>
      <c r="U244" s="276">
        <f>IF(U$114=0,0,U$114/CHI!U$12*1000)</f>
        <v>24.618276168231475</v>
      </c>
      <c r="V244" s="276">
        <f>IF(V$114=0,0,V$114/CHI!V$12*1000)</f>
        <v>26.089263972752061</v>
      </c>
      <c r="W244" s="276">
        <f>IF(W$114=0,0,W$114/CHI!W$12*1000)</f>
        <v>26.295674325546234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34.351270030332387</v>
      </c>
      <c r="C245" s="277">
        <f>IF(C$115=0,0,C$115/CHI!C$12*1000)</f>
        <v>32.648421731304715</v>
      </c>
      <c r="D245" s="277">
        <f>IF(D$115=0,0,D$115/CHI!D$12*1000)</f>
        <v>31.780620908911871</v>
      </c>
      <c r="E245" s="277">
        <f>IF(E$115=0,0,E$115/CHI!E$12*1000)</f>
        <v>32.518605079820816</v>
      </c>
      <c r="F245" s="277">
        <f>IF(F$115=0,0,F$115/CHI!F$12*1000)</f>
        <v>33.981972920348014</v>
      </c>
      <c r="G245" s="277">
        <f>IF(G$115=0,0,G$115/CHI!G$12*1000)</f>
        <v>35.300935253608742</v>
      </c>
      <c r="H245" s="277">
        <f>IF(H$115=0,0,H$115/CHI!H$12*1000)</f>
        <v>36.195640542372146</v>
      </c>
      <c r="I245" s="277">
        <f>IF(I$115=0,0,I$115/CHI!I$12*1000)</f>
        <v>37.462224004954528</v>
      </c>
      <c r="J245" s="277">
        <f>IF(J$115=0,0,J$115/CHI!J$12*1000)</f>
        <v>26.522244336513648</v>
      </c>
      <c r="K245" s="277">
        <f>IF(K$115=0,0,K$115/CHI!K$12*1000)</f>
        <v>34.639242768844028</v>
      </c>
      <c r="L245" s="277">
        <f>IF(L$115=0,0,L$115/CHI!L$12*1000)</f>
        <v>46.583616068755518</v>
      </c>
      <c r="M245" s="277">
        <f>IF(M$115=0,0,M$115/CHI!M$12*1000)</f>
        <v>54.091155054776742</v>
      </c>
      <c r="N245" s="277">
        <f>IF(N$115=0,0,N$115/CHI!N$12*1000)</f>
        <v>53.235455072778038</v>
      </c>
      <c r="O245" s="277">
        <f>IF(O$115=0,0,O$115/CHI!O$12*1000)</f>
        <v>41.199850598298944</v>
      </c>
      <c r="P245" s="277">
        <f>IF(P$115=0,0,P$115/CHI!P$12*1000)</f>
        <v>53.997139846837015</v>
      </c>
      <c r="Q245" s="277">
        <f>IF(Q$115=0,0,Q$115/CHI!Q$12*1000)</f>
        <v>47.426065591044747</v>
      </c>
      <c r="R245" s="277">
        <f>IF(R$115=0,0,R$115/CHI!R$12*1000)</f>
        <v>49.349996137001256</v>
      </c>
      <c r="S245" s="277">
        <f>IF(S$115=0,0,S$115/CHI!S$12*1000)</f>
        <v>29.910187761963321</v>
      </c>
      <c r="T245" s="277">
        <f>IF(T$115=0,0,T$115/CHI!T$12*1000)</f>
        <v>41.77758841556463</v>
      </c>
      <c r="U245" s="277">
        <f>IF(U$115=0,0,U$115/CHI!U$12*1000)</f>
        <v>21.022968566792525</v>
      </c>
      <c r="V245" s="277">
        <f>IF(V$115=0,0,V$115/CHI!V$12*1000)</f>
        <v>22.721272592461272</v>
      </c>
      <c r="W245" s="277">
        <f>IF(W$115=0,0,W$115/CHI!W$12*1000)</f>
        <v>23.980029924141398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205.35938657412206</v>
      </c>
      <c r="C246" s="278">
        <f>IF(C$121=0,0,C$121/CHI!C$12*1000)</f>
        <v>205.67406019879363</v>
      </c>
      <c r="D246" s="278">
        <f>IF(D$121=0,0,D$121/CHI!D$12*1000)</f>
        <v>196.6908615279755</v>
      </c>
      <c r="E246" s="278">
        <f>IF(E$121=0,0,E$121/CHI!E$12*1000)</f>
        <v>193.95528206797081</v>
      </c>
      <c r="F246" s="278">
        <f>IF(F$121=0,0,F$121/CHI!F$12*1000)</f>
        <v>208.76616872750947</v>
      </c>
      <c r="G246" s="278">
        <f>IF(G$121=0,0,G$121/CHI!G$12*1000)</f>
        <v>209.22908205297446</v>
      </c>
      <c r="H246" s="278">
        <f>IF(H$121=0,0,H$121/CHI!H$12*1000)</f>
        <v>221.26487291509699</v>
      </c>
      <c r="I246" s="278">
        <f>IF(I$121=0,0,I$121/CHI!I$12*1000)</f>
        <v>238.7255445357826</v>
      </c>
      <c r="J246" s="278">
        <f>IF(J$121=0,0,J$121/CHI!J$12*1000)</f>
        <v>196.13113707106322</v>
      </c>
      <c r="K246" s="278">
        <f>IF(K$121=0,0,K$121/CHI!K$12*1000)</f>
        <v>251.7847539153648</v>
      </c>
      <c r="L246" s="278">
        <f>IF(L$121=0,0,L$121/CHI!L$12*1000)</f>
        <v>344.3915222384594</v>
      </c>
      <c r="M246" s="278">
        <f>IF(M$121=0,0,M$121/CHI!M$12*1000)</f>
        <v>393.57139892744129</v>
      </c>
      <c r="N246" s="278">
        <f>IF(N$121=0,0,N$121/CHI!N$12*1000)</f>
        <v>412.68189745806723</v>
      </c>
      <c r="O246" s="278">
        <f>IF(O$121=0,0,O$121/CHI!O$12*1000)</f>
        <v>329.98247806827635</v>
      </c>
      <c r="P246" s="278">
        <f>IF(P$121=0,0,P$121/CHI!P$12*1000)</f>
        <v>474.87738312188031</v>
      </c>
      <c r="Q246" s="278">
        <f>IF(Q$121=0,0,Q$121/CHI!Q$12*1000)</f>
        <v>394.41532924468675</v>
      </c>
      <c r="R246" s="278">
        <f>IF(R$121=0,0,R$121/CHI!R$12*1000)</f>
        <v>385.09326320164172</v>
      </c>
      <c r="S246" s="278">
        <f>IF(S$121=0,0,S$121/CHI!S$12*1000)</f>
        <v>228.11679154177347</v>
      </c>
      <c r="T246" s="278">
        <f>IF(T$121=0,0,T$121/CHI!T$12*1000)</f>
        <v>309.56887824098044</v>
      </c>
      <c r="U246" s="278">
        <f>IF(U$121=0,0,U$121/CHI!U$12*1000)</f>
        <v>167.59880601025887</v>
      </c>
      <c r="V246" s="278">
        <f>IF(V$121=0,0,V$121/CHI!V$12*1000)</f>
        <v>198.28886252051049</v>
      </c>
      <c r="W246" s="278">
        <f>IF(W$121=0,0,W$121/CHI!W$12*1000)</f>
        <v>197.18505294060273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117.48205611015159</v>
      </c>
      <c r="C247" s="278">
        <f>IF(C$134=0,0,C$134/CHI!C$12*1000)</f>
        <v>113.28103310636914</v>
      </c>
      <c r="D247" s="278">
        <f>IF(D$134=0,0,D$134/CHI!D$12*1000)</f>
        <v>114.07063682128016</v>
      </c>
      <c r="E247" s="278">
        <f>IF(E$134=0,0,E$134/CHI!E$12*1000)</f>
        <v>113.78745795232918</v>
      </c>
      <c r="F247" s="278">
        <f>IF(F$134=0,0,F$134/CHI!F$12*1000)</f>
        <v>119.36529206982594</v>
      </c>
      <c r="G247" s="278">
        <f>IF(G$134=0,0,G$134/CHI!G$12*1000)</f>
        <v>122.06558726442367</v>
      </c>
      <c r="H247" s="278">
        <f>IF(H$134=0,0,H$134/CHI!H$12*1000)</f>
        <v>126.77322551997169</v>
      </c>
      <c r="I247" s="278">
        <f>IF(I$134=0,0,I$134/CHI!I$12*1000)</f>
        <v>132.79468133880121</v>
      </c>
      <c r="J247" s="278">
        <f>IF(J$134=0,0,J$134/CHI!J$12*1000)</f>
        <v>102.20764163133663</v>
      </c>
      <c r="K247" s="278">
        <f>IF(K$134=0,0,K$134/CHI!K$12*1000)</f>
        <v>130.35761518167627</v>
      </c>
      <c r="L247" s="278">
        <f>IF(L$134=0,0,L$134/CHI!L$12*1000)</f>
        <v>175.1746221191909</v>
      </c>
      <c r="M247" s="278">
        <f>IF(M$134=0,0,M$134/CHI!M$12*1000)</f>
        <v>205.33685782145358</v>
      </c>
      <c r="N247" s="278">
        <f>IF(N$134=0,0,N$134/CHI!N$12*1000)</f>
        <v>210.69240018998011</v>
      </c>
      <c r="O247" s="278">
        <f>IF(O$134=0,0,O$134/CHI!O$12*1000)</f>
        <v>165.40704277502161</v>
      </c>
      <c r="P247" s="278">
        <f>IF(P$134=0,0,P$134/CHI!P$12*1000)</f>
        <v>222.61782942129975</v>
      </c>
      <c r="Q247" s="278">
        <f>IF(Q$134=0,0,Q$134/CHI!Q$12*1000)</f>
        <v>192.35968487829331</v>
      </c>
      <c r="R247" s="278">
        <f>IF(R$134=0,0,R$134/CHI!R$12*1000)</f>
        <v>196.59195749040171</v>
      </c>
      <c r="S247" s="278">
        <f>IF(S$134=0,0,S$134/CHI!S$12*1000)</f>
        <v>118.2998905426752</v>
      </c>
      <c r="T247" s="278">
        <f>IF(T$134=0,0,T$134/CHI!T$12*1000)</f>
        <v>165.82559010738606</v>
      </c>
      <c r="U247" s="278">
        <f>IF(U$134=0,0,U$134/CHI!U$12*1000)</f>
        <v>85.86655253245398</v>
      </c>
      <c r="V247" s="278">
        <f>IF(V$134=0,0,V$134/CHI!V$12*1000)</f>
        <v>95.30333455316223</v>
      </c>
      <c r="W247" s="278">
        <f>IF(W$134=0,0,W$134/CHI!W$12*1000)</f>
        <v>98.597757699328596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94.470468330546254</v>
      </c>
      <c r="C248" s="278">
        <f>IF(C$142=0,0,C$142/CHI!C$12*1000)</f>
        <v>90.96819497061712</v>
      </c>
      <c r="D248" s="278">
        <f>IF(D$142=0,0,D$142/CHI!D$12*1000)</f>
        <v>88.156045587977232</v>
      </c>
      <c r="E248" s="278">
        <f>IF(E$142=0,0,E$142/CHI!E$12*1000)</f>
        <v>89.381061706628685</v>
      </c>
      <c r="F248" s="278">
        <f>IF(F$142=0,0,F$142/CHI!F$12*1000)</f>
        <v>94.089357253412388</v>
      </c>
      <c r="G248" s="278">
        <f>IF(G$142=0,0,G$142/CHI!G$12*1000)</f>
        <v>96.880667445077748</v>
      </c>
      <c r="H248" s="278">
        <f>IF(H$142=0,0,H$142/CHI!H$12*1000)</f>
        <v>100.07140656382904</v>
      </c>
      <c r="I248" s="278">
        <f>IF(I$142=0,0,I$142/CHI!I$12*1000)</f>
        <v>104.67368518700377</v>
      </c>
      <c r="J248" s="278">
        <f>IF(J$142=0,0,J$142/CHI!J$12*1000)</f>
        <v>76.506895002710593</v>
      </c>
      <c r="K248" s="278">
        <f>IF(K$142=0,0,K$142/CHI!K$12*1000)</f>
        <v>98.713929868705037</v>
      </c>
      <c r="L248" s="278">
        <f>IF(L$142=0,0,L$142/CHI!L$12*1000)</f>
        <v>133.60474555771185</v>
      </c>
      <c r="M248" s="278">
        <f>IF(M$142=0,0,M$142/CHI!M$12*1000)</f>
        <v>153.84884162027095</v>
      </c>
      <c r="N248" s="278">
        <f>IF(N$142=0,0,N$142/CHI!N$12*1000)</f>
        <v>157.04184407080626</v>
      </c>
      <c r="O248" s="278">
        <f>IF(O$142=0,0,O$142/CHI!O$12*1000)</f>
        <v>122.73059862941294</v>
      </c>
      <c r="P248" s="278">
        <f>IF(P$142=0,0,P$142/CHI!P$12*1000)</f>
        <v>165.62637210976953</v>
      </c>
      <c r="Q248" s="278">
        <f>IF(Q$142=0,0,Q$142/CHI!Q$12*1000)</f>
        <v>142.91912119960011</v>
      </c>
      <c r="R248" s="278">
        <f>IF(R$142=0,0,R$142/CHI!R$12*1000)</f>
        <v>145.86940547994269</v>
      </c>
      <c r="S248" s="278">
        <f>IF(S$142=0,0,S$142/CHI!S$12*1000)</f>
        <v>87.446160705221885</v>
      </c>
      <c r="T248" s="278">
        <f>IF(T$142=0,0,T$142/CHI!T$12*1000)</f>
        <v>120.6607495886784</v>
      </c>
      <c r="U248" s="278">
        <f>IF(U$142=0,0,U$142/CHI!U$12*1000)</f>
        <v>62.162952679448196</v>
      </c>
      <c r="V248" s="278">
        <f>IF(V$142=0,0,V$142/CHI!V$12*1000)</f>
        <v>68.952142093852942</v>
      </c>
      <c r="W248" s="278">
        <f>IF(W$142=0,0,W$142/CHI!W$12*1000)</f>
        <v>71.594239676542557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37.071062194106155</v>
      </c>
      <c r="C249" s="279">
        <f>IF(C$156=0,0,C$156/CHI!C$12*1000)</f>
        <v>34.776417863913892</v>
      </c>
      <c r="D249" s="279">
        <f>IF(D$156=0,0,D$156/CHI!D$12*1000)</f>
        <v>32.689426354976781</v>
      </c>
      <c r="E249" s="279">
        <f>IF(E$156=0,0,E$156/CHI!E$12*1000)</f>
        <v>34.130932835650796</v>
      </c>
      <c r="F249" s="279">
        <f>IF(F$156=0,0,F$156/CHI!F$12*1000)</f>
        <v>33.858468969744209</v>
      </c>
      <c r="G249" s="279">
        <f>IF(G$156=0,0,G$156/CHI!G$12*1000)</f>
        <v>36.454552570643926</v>
      </c>
      <c r="H249" s="279">
        <f>IF(H$156=0,0,H$156/CHI!H$12*1000)</f>
        <v>36.242581768196224</v>
      </c>
      <c r="I249" s="279">
        <f>IF(I$156=0,0,I$156/CHI!I$12*1000)</f>
        <v>36.400498362662177</v>
      </c>
      <c r="J249" s="279">
        <f>IF(J$156=0,0,J$156/CHI!J$12*1000)</f>
        <v>16.634957342204846</v>
      </c>
      <c r="K249" s="279">
        <f>IF(K$156=0,0,K$156/CHI!K$12*1000)</f>
        <v>20.403683998533836</v>
      </c>
      <c r="L249" s="279">
        <f>IF(L$156=0,0,L$156/CHI!L$12*1000)</f>
        <v>26.530869104322452</v>
      </c>
      <c r="M249" s="279">
        <f>IF(M$156=0,0,M$156/CHI!M$12*1000)</f>
        <v>53.67948941074377</v>
      </c>
      <c r="N249" s="279">
        <f>IF(N$156=0,0,N$156/CHI!N$12*1000)</f>
        <v>59.151100883206091</v>
      </c>
      <c r="O249" s="279">
        <f>IF(O$156=0,0,O$156/CHI!O$12*1000)</f>
        <v>42.556859844347464</v>
      </c>
      <c r="P249" s="279">
        <f>IF(P$156=0,0,P$156/CHI!P$12*1000)</f>
        <v>51.044165948262759</v>
      </c>
      <c r="Q249" s="279">
        <f>IF(Q$156=0,0,Q$156/CHI!Q$12*1000)</f>
        <v>47.835717342194258</v>
      </c>
      <c r="R249" s="279">
        <f>IF(R$156=0,0,R$156/CHI!R$12*1000)</f>
        <v>44.362714747114389</v>
      </c>
      <c r="S249" s="279">
        <f>IF(S$156=0,0,S$156/CHI!S$12*1000)</f>
        <v>25.066107713165785</v>
      </c>
      <c r="T249" s="279">
        <f>IF(T$156=0,0,T$156/CHI!T$12*1000)</f>
        <v>32.216471479741884</v>
      </c>
      <c r="U249" s="279">
        <f>IF(U$156=0,0,U$156/CHI!U$12*1000)</f>
        <v>23.00907134277729</v>
      </c>
      <c r="V249" s="279">
        <f>IF(V$156=0,0,V$156/CHI!V$12*1000)</f>
        <v>24.383906164975187</v>
      </c>
      <c r="W249" s="279">
        <f>IF(W$156=0,0,W$156/CHI!W$12*1000)</f>
        <v>24.576824243433418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LV: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6.5700257470852321</v>
      </c>
      <c r="C5" s="225">
        <f t="shared" si="0"/>
        <v>6.6978919201238734</v>
      </c>
      <c r="D5" s="225">
        <f t="shared" si="0"/>
        <v>5.8599086710955861</v>
      </c>
      <c r="E5" s="225">
        <f t="shared" si="0"/>
        <v>5.6643001558162034</v>
      </c>
      <c r="F5" s="225">
        <f t="shared" si="0"/>
        <v>6.199997258511539</v>
      </c>
      <c r="G5" s="225">
        <f t="shared" si="0"/>
        <v>5.8480487508560932</v>
      </c>
      <c r="H5" s="225">
        <f t="shared" si="0"/>
        <v>5.6094803501549375</v>
      </c>
      <c r="I5" s="225">
        <f t="shared" si="0"/>
        <v>4.3561252295316635</v>
      </c>
      <c r="J5" s="225">
        <f t="shared" si="0"/>
        <v>6.3614811449156043</v>
      </c>
      <c r="K5" s="225">
        <f t="shared" si="0"/>
        <v>6.853920203893157</v>
      </c>
      <c r="L5" s="225">
        <f t="shared" si="0"/>
        <v>5.8478384565217514</v>
      </c>
      <c r="M5" s="225">
        <f t="shared" si="0"/>
        <v>5.4155644770019267</v>
      </c>
      <c r="N5" s="225">
        <f t="shared" si="0"/>
        <v>6.5330380748670143</v>
      </c>
      <c r="O5" s="225">
        <f t="shared" si="0"/>
        <v>6.587270928353254</v>
      </c>
      <c r="P5" s="225">
        <f t="shared" si="0"/>
        <v>7.7604906673506671</v>
      </c>
      <c r="Q5" s="225">
        <f t="shared" si="0"/>
        <v>7.1351230185806935</v>
      </c>
      <c r="R5" s="225">
        <f t="shared" si="0"/>
        <v>7.6263569728464082</v>
      </c>
      <c r="S5" s="225">
        <f t="shared" si="0"/>
        <v>7.2863206344147091</v>
      </c>
      <c r="T5" s="225">
        <f t="shared" si="0"/>
        <v>7.5154797362796826</v>
      </c>
      <c r="U5" s="225">
        <f t="shared" si="0"/>
        <v>3.6314272660524272</v>
      </c>
      <c r="V5" s="225">
        <f t="shared" si="0"/>
        <v>3.9656707473262669</v>
      </c>
      <c r="W5" s="225">
        <f t="shared" si="0"/>
        <v>4.1961669982490273</v>
      </c>
      <c r="DA5" s="89"/>
    </row>
    <row r="6" spans="1:105" ht="12" customHeight="1" x14ac:dyDescent="0.25">
      <c r="A6" s="55" t="s">
        <v>92</v>
      </c>
      <c r="B6" s="261">
        <v>3.06440513033636E-2</v>
      </c>
      <c r="C6" s="261">
        <v>3.0596129739169579E-2</v>
      </c>
      <c r="D6" s="261">
        <v>3.1127224197055998E-2</v>
      </c>
      <c r="E6" s="261">
        <v>3.0387969277746299E-2</v>
      </c>
      <c r="F6" s="261">
        <v>2.4780009302166339E-2</v>
      </c>
      <c r="G6" s="261">
        <v>2.2984522212524481E-2</v>
      </c>
      <c r="H6" s="261">
        <v>2.036697784686848E-2</v>
      </c>
      <c r="I6" s="261">
        <v>1.770024916455526E-2</v>
      </c>
      <c r="J6" s="261">
        <v>2.163985353128093E-2</v>
      </c>
      <c r="K6" s="261">
        <v>2.714147958510546E-2</v>
      </c>
      <c r="L6" s="261">
        <v>2.1791041712615609E-2</v>
      </c>
      <c r="M6" s="261">
        <v>2.5494563843989491E-2</v>
      </c>
      <c r="N6" s="261">
        <v>3.1487319319858542E-2</v>
      </c>
      <c r="O6" s="261">
        <v>3.0357148584895719E-2</v>
      </c>
      <c r="P6" s="261">
        <v>3.1282143028116667E-2</v>
      </c>
      <c r="Q6" s="261">
        <v>3.044059876311719E-2</v>
      </c>
      <c r="R6" s="261">
        <v>3.3706048636877997E-2</v>
      </c>
      <c r="S6" s="261">
        <v>2.996256197961469E-2</v>
      </c>
      <c r="T6" s="261">
        <v>3.0172368779459859E-2</v>
      </c>
      <c r="U6" s="261">
        <v>1.3285759475028341E-2</v>
      </c>
      <c r="V6" s="261">
        <v>1.366216961732465E-2</v>
      </c>
      <c r="W6" s="261">
        <v>1.504937063826259E-2</v>
      </c>
      <c r="DA6" s="67" t="s">
        <v>1136</v>
      </c>
    </row>
    <row r="7" spans="1:105" ht="12" customHeight="1" x14ac:dyDescent="0.25">
      <c r="A7" s="202" t="s">
        <v>93</v>
      </c>
      <c r="B7" s="226">
        <v>6.3530399388821157E-2</v>
      </c>
      <c r="C7" s="226">
        <v>6.3431049727693034E-2</v>
      </c>
      <c r="D7" s="226">
        <v>6.4532100064957368E-2</v>
      </c>
      <c r="E7" s="226">
        <v>6.2999497217867698E-2</v>
      </c>
      <c r="F7" s="226">
        <v>5.1373229741738927E-2</v>
      </c>
      <c r="G7" s="226">
        <v>4.76508755799738E-2</v>
      </c>
      <c r="H7" s="226">
        <v>4.2224255015941792E-2</v>
      </c>
      <c r="I7" s="226">
        <v>3.6695666887309207E-2</v>
      </c>
      <c r="J7" s="226">
        <v>4.4863145670525913E-2</v>
      </c>
      <c r="K7" s="226">
        <v>5.6268964601818849E-2</v>
      </c>
      <c r="L7" s="226">
        <v>4.5176584825420113E-2</v>
      </c>
      <c r="M7" s="226">
        <v>5.2854624449563903E-2</v>
      </c>
      <c r="N7" s="226">
        <v>6.5278639311453793E-2</v>
      </c>
      <c r="O7" s="226">
        <v>6.2935600610109985E-2</v>
      </c>
      <c r="P7" s="226">
        <v>6.4853273499654404E-2</v>
      </c>
      <c r="Q7" s="226">
        <v>6.3108607210934253E-2</v>
      </c>
      <c r="R7" s="226">
        <v>6.9878447549944142E-2</v>
      </c>
      <c r="S7" s="226">
        <v>6.2117554576352388E-2</v>
      </c>
      <c r="T7" s="226">
        <v>6.2552520229447697E-2</v>
      </c>
      <c r="U7" s="226">
        <v>2.7543668990650711E-2</v>
      </c>
      <c r="V7" s="226">
        <v>2.832403208420364E-2</v>
      </c>
      <c r="W7" s="226">
        <v>3.1199938863640961E-2</v>
      </c>
      <c r="DA7" s="174" t="s">
        <v>1137</v>
      </c>
    </row>
    <row r="8" spans="1:105" ht="12" customHeight="1" x14ac:dyDescent="0.25">
      <c r="A8" s="202" t="s">
        <v>94</v>
      </c>
      <c r="B8" s="226">
        <v>0.38002696966729338</v>
      </c>
      <c r="C8" s="226">
        <v>0.37943267857170432</v>
      </c>
      <c r="D8" s="226">
        <v>0.38601895580507778</v>
      </c>
      <c r="E8" s="226">
        <v>0.37685121215343892</v>
      </c>
      <c r="F8" s="226">
        <v>0.30730505409367892</v>
      </c>
      <c r="G8" s="226">
        <v>0.28503862753674231</v>
      </c>
      <c r="H8" s="226">
        <v>0.25257759804026819</v>
      </c>
      <c r="I8" s="226">
        <v>0.21950661763915161</v>
      </c>
      <c r="J8" s="226">
        <v>0.26798915454195132</v>
      </c>
      <c r="K8" s="226">
        <v>0.33659042457882138</v>
      </c>
      <c r="L8" s="226">
        <v>0.27023788290779699</v>
      </c>
      <c r="M8" s="226">
        <v>0.316166480231588</v>
      </c>
      <c r="N8" s="226">
        <v>0.39048461398310091</v>
      </c>
      <c r="O8" s="226">
        <v>0.37646899459378569</v>
      </c>
      <c r="P8" s="226">
        <v>0.38794015523558278</v>
      </c>
      <c r="Q8" s="226">
        <v>0.37750388772961019</v>
      </c>
      <c r="R8" s="226">
        <v>0.41799980675287463</v>
      </c>
      <c r="S8" s="226">
        <v>0.37157559618533892</v>
      </c>
      <c r="T8" s="226">
        <v>0.37417747938842572</v>
      </c>
      <c r="U8" s="226">
        <v>0.16476107754294739</v>
      </c>
      <c r="V8" s="226">
        <v>0.16942906364937979</v>
      </c>
      <c r="W8" s="226">
        <v>0.1866322002414583</v>
      </c>
      <c r="DA8" s="174" t="s">
        <v>1138</v>
      </c>
    </row>
    <row r="9" spans="1:105" ht="12" customHeight="1" x14ac:dyDescent="0.25">
      <c r="A9" s="202" t="s">
        <v>95</v>
      </c>
      <c r="B9" s="226">
        <v>0.43891280955897671</v>
      </c>
      <c r="C9" s="226">
        <v>0.43822643202453682</v>
      </c>
      <c r="D9" s="226">
        <v>0.44583326437005438</v>
      </c>
      <c r="E9" s="226">
        <v>0.43524496289508258</v>
      </c>
      <c r="F9" s="226">
        <v>0.35492250668949887</v>
      </c>
      <c r="G9" s="226">
        <v>0.3292058586118643</v>
      </c>
      <c r="H9" s="226">
        <v>0.29171493613878913</v>
      </c>
      <c r="I9" s="226">
        <v>0.25351954980757208</v>
      </c>
      <c r="J9" s="226">
        <v>0.30994625409782961</v>
      </c>
      <c r="K9" s="226">
        <v>0.3887456962643403</v>
      </c>
      <c r="L9" s="226">
        <v>0.3121117128612545</v>
      </c>
      <c r="M9" s="226">
        <v>0.36515702621924179</v>
      </c>
      <c r="N9" s="226">
        <v>0.45099088404942111</v>
      </c>
      <c r="O9" s="226">
        <v>0.43480352005980949</v>
      </c>
      <c r="P9" s="226">
        <v>0.44805215699366052</v>
      </c>
      <c r="Q9" s="226">
        <v>0.43599877168691309</v>
      </c>
      <c r="R9" s="226">
        <v>0.48276960379320988</v>
      </c>
      <c r="S9" s="226">
        <v>0.42915188105739033</v>
      </c>
      <c r="T9" s="226">
        <v>0.43215693058798271</v>
      </c>
      <c r="U9" s="226">
        <v>0.19029109306018621</v>
      </c>
      <c r="V9" s="226">
        <v>0.19568239173235741</v>
      </c>
      <c r="W9" s="226">
        <v>0.21555118425902051</v>
      </c>
      <c r="DA9" s="174" t="s">
        <v>1139</v>
      </c>
    </row>
    <row r="10" spans="1:105" ht="12" customHeight="1" x14ac:dyDescent="0.25">
      <c r="A10" s="56" t="s">
        <v>96</v>
      </c>
      <c r="B10" s="262">
        <v>0.13641609756776241</v>
      </c>
      <c r="C10" s="262">
        <v>0.1374113313692279</v>
      </c>
      <c r="D10" s="262">
        <v>0.1423455843818032</v>
      </c>
      <c r="E10" s="262">
        <v>0.13591268516145591</v>
      </c>
      <c r="F10" s="262">
        <v>0.1132868537443432</v>
      </c>
      <c r="G10" s="262">
        <v>0.10197256673516709</v>
      </c>
      <c r="H10" s="262">
        <v>9.2532162375656882E-2</v>
      </c>
      <c r="I10" s="262">
        <v>8.2543059576461769E-2</v>
      </c>
      <c r="J10" s="262">
        <v>0.14804939366746431</v>
      </c>
      <c r="K10" s="262">
        <v>0.1952856146608308</v>
      </c>
      <c r="L10" s="262">
        <v>0.16209578872827421</v>
      </c>
      <c r="M10" s="262">
        <v>0.14629823114096679</v>
      </c>
      <c r="N10" s="262">
        <v>0.17964883525458911</v>
      </c>
      <c r="O10" s="262">
        <v>0.177650427387855</v>
      </c>
      <c r="P10" s="262">
        <v>0.2067185272033773</v>
      </c>
      <c r="Q10" s="262">
        <v>0.1919058740566372</v>
      </c>
      <c r="R10" s="262">
        <v>0.21375995102646339</v>
      </c>
      <c r="S10" s="262">
        <v>0.21128953479839979</v>
      </c>
      <c r="T10" s="262">
        <v>0.2140943748530047</v>
      </c>
      <c r="U10" s="262">
        <v>7.9245827391854581E-2</v>
      </c>
      <c r="V10" s="262">
        <v>7.9401805773274881E-2</v>
      </c>
      <c r="W10" s="262">
        <v>9.0815539612312299E-2</v>
      </c>
      <c r="DA10" s="68" t="s">
        <v>1140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3.7614958012915413E-4</v>
      </c>
      <c r="I11" s="228">
        <v>2.0349398903934631E-4</v>
      </c>
      <c r="J11" s="228">
        <v>1.035368070512623E-2</v>
      </c>
      <c r="K11" s="228">
        <v>2.588373717470091E-2</v>
      </c>
      <c r="L11" s="228">
        <v>1.935686739766803E-2</v>
      </c>
      <c r="M11" s="228">
        <v>2.0579381836181371E-2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3.9487675765387236E-3</v>
      </c>
      <c r="T11" s="228">
        <v>1.031706676465708E-2</v>
      </c>
      <c r="U11" s="228">
        <v>2.3380910513612079E-3</v>
      </c>
      <c r="V11" s="228">
        <v>3.2643819730624499E-3</v>
      </c>
      <c r="W11" s="228">
        <v>2.5357535377953781E-3</v>
      </c>
      <c r="DA11" s="69" t="s">
        <v>1141</v>
      </c>
    </row>
    <row r="12" spans="1:105" ht="12" customHeight="1" x14ac:dyDescent="0.25">
      <c r="A12" s="37" t="s">
        <v>162</v>
      </c>
      <c r="B12" s="228">
        <v>5.1720248888834468E-2</v>
      </c>
      <c r="C12" s="228">
        <v>5.4680320005278137E-2</v>
      </c>
      <c r="D12" s="228">
        <v>6.7456894698685627E-2</v>
      </c>
      <c r="E12" s="228">
        <v>6.5651001522517058E-2</v>
      </c>
      <c r="F12" s="228">
        <v>7.0472341378942913E-2</v>
      </c>
      <c r="G12" s="228">
        <v>6.0672522291754481E-2</v>
      </c>
      <c r="H12" s="228">
        <v>5.754424352060139E-2</v>
      </c>
      <c r="I12" s="228">
        <v>5.3069293946442941E-2</v>
      </c>
      <c r="J12" s="228">
        <v>0.11870217052291809</v>
      </c>
      <c r="K12" s="228">
        <v>0.14969892977739299</v>
      </c>
      <c r="L12" s="228">
        <v>0.1278739054955034</v>
      </c>
      <c r="M12" s="228">
        <v>9.5487490129543232E-2</v>
      </c>
      <c r="N12" s="228">
        <v>0.1338980378431929</v>
      </c>
      <c r="O12" s="228">
        <v>0.13442078522610071</v>
      </c>
      <c r="P12" s="228">
        <v>0.16907715040407331</v>
      </c>
      <c r="Q12" s="228">
        <v>0.15344814961434319</v>
      </c>
      <c r="R12" s="228">
        <v>0.17489204832027461</v>
      </c>
      <c r="S12" s="228">
        <v>0.1777745920651235</v>
      </c>
      <c r="T12" s="228">
        <v>0.17516621397077781</v>
      </c>
      <c r="U12" s="228">
        <v>5.7356012267268948E-2</v>
      </c>
      <c r="V12" s="228">
        <v>5.3205785031103688E-2</v>
      </c>
      <c r="W12" s="228">
        <v>6.6396264100352084E-2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1.516544254831632E-3</v>
      </c>
      <c r="T14" s="228">
        <v>1.3175577883365261E-3</v>
      </c>
      <c r="U14" s="228">
        <v>5.2227258486575495E-4</v>
      </c>
      <c r="V14" s="228">
        <v>5.3279738122145946E-4</v>
      </c>
      <c r="W14" s="228">
        <v>5.9191802542998384E-4</v>
      </c>
      <c r="DA14" s="69" t="s">
        <v>1144</v>
      </c>
    </row>
    <row r="15" spans="1:105" ht="12" customHeight="1" x14ac:dyDescent="0.25">
      <c r="A15" s="37" t="s">
        <v>38</v>
      </c>
      <c r="B15" s="228">
        <v>8.4695848678927876E-2</v>
      </c>
      <c r="C15" s="228">
        <v>8.273101136394978E-2</v>
      </c>
      <c r="D15" s="228">
        <v>7.4888689683117557E-2</v>
      </c>
      <c r="E15" s="228">
        <v>7.026168363893881E-2</v>
      </c>
      <c r="F15" s="228">
        <v>4.2814512365400292E-2</v>
      </c>
      <c r="G15" s="228">
        <v>4.1300044443412613E-2</v>
      </c>
      <c r="H15" s="228">
        <v>3.4611769274926339E-2</v>
      </c>
      <c r="I15" s="228">
        <v>2.9270271640979478E-2</v>
      </c>
      <c r="J15" s="228">
        <v>1.8993542439419909E-2</v>
      </c>
      <c r="K15" s="228">
        <v>1.9702947708736929E-2</v>
      </c>
      <c r="L15" s="228">
        <v>1.486501583510271E-2</v>
      </c>
      <c r="M15" s="228">
        <v>3.0231359175242171E-2</v>
      </c>
      <c r="N15" s="228">
        <v>4.5750797411396232E-2</v>
      </c>
      <c r="O15" s="228">
        <v>4.3229642161754261E-2</v>
      </c>
      <c r="P15" s="228">
        <v>3.7641376799304051E-2</v>
      </c>
      <c r="Q15" s="228">
        <v>3.8457724442293971E-2</v>
      </c>
      <c r="R15" s="228">
        <v>3.8867902706188832E-2</v>
      </c>
      <c r="S15" s="228">
        <v>2.804963090190599E-2</v>
      </c>
      <c r="T15" s="228">
        <v>2.7293536329233259E-2</v>
      </c>
      <c r="U15" s="228">
        <v>1.9029451488358669E-2</v>
      </c>
      <c r="V15" s="228">
        <v>2.2398841387887281E-2</v>
      </c>
      <c r="W15" s="228">
        <v>2.129160394873485E-2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2.999398108340499</v>
      </c>
      <c r="C16" s="316">
        <f>CHI_fec!C16</f>
        <v>2.999398108340499</v>
      </c>
      <c r="D16" s="316">
        <f>CHI_fec!D16</f>
        <v>1.9996560619088559</v>
      </c>
      <c r="E16" s="316">
        <f>CHI_fec!E16</f>
        <v>1.9996560619088559</v>
      </c>
      <c r="F16" s="316">
        <f>CHI_fec!F16</f>
        <v>2.999398108340499</v>
      </c>
      <c r="G16" s="316">
        <f>CHI_fec!G16</f>
        <v>2.999398108340499</v>
      </c>
      <c r="H16" s="316">
        <f>CHI_fec!H16</f>
        <v>2.999398108340499</v>
      </c>
      <c r="I16" s="316">
        <f>CHI_fec!I16</f>
        <v>1.9996560619088559</v>
      </c>
      <c r="J16" s="316">
        <f>CHI_fec!J16</f>
        <v>1.9996560619088559</v>
      </c>
      <c r="K16" s="316">
        <f>CHI_fec!K16</f>
        <v>0.99982803095442818</v>
      </c>
      <c r="L16" s="316">
        <f>CHI_fec!L16</f>
        <v>0.99982803095442818</v>
      </c>
      <c r="M16" s="316">
        <f>CHI_fec!M16</f>
        <v>0.99982803095442818</v>
      </c>
      <c r="N16" s="316">
        <f>CHI_fec!N16</f>
        <v>0.99982803095442818</v>
      </c>
      <c r="O16" s="316">
        <f>CHI_fec!O16</f>
        <v>0.99982803095442818</v>
      </c>
      <c r="P16" s="316">
        <f>CHI_fec!P16</f>
        <v>0.99982803095442818</v>
      </c>
      <c r="Q16" s="316">
        <f>CHI_fec!Q16</f>
        <v>0.99982803095442818</v>
      </c>
      <c r="R16" s="316">
        <f>CHI_fec!R16</f>
        <v>0.99982803095442818</v>
      </c>
      <c r="S16" s="316">
        <f>CHI_fec!S16</f>
        <v>0.88718830610490107</v>
      </c>
      <c r="T16" s="316">
        <f>CHI_fec!T16</f>
        <v>1.0840068787618229</v>
      </c>
      <c r="U16" s="316">
        <f>CHI_fec!U16</f>
        <v>1.1300945829750639</v>
      </c>
      <c r="V16" s="316">
        <f>CHI_fec!V16</f>
        <v>1.332674118658641</v>
      </c>
      <c r="W16" s="316">
        <f>CHI_fec!W16</f>
        <v>1.2462596732588129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0</v>
      </c>
      <c r="G19" s="317">
        <f>CHI_fec!G19</f>
        <v>0</v>
      </c>
      <c r="H19" s="317">
        <f>CHI_fec!H19</f>
        <v>0</v>
      </c>
      <c r="I19" s="317">
        <f>CHI_fec!I19</f>
        <v>0</v>
      </c>
      <c r="J19" s="317">
        <f>CHI_fec!J19</f>
        <v>0</v>
      </c>
      <c r="K19" s="317">
        <f>CHI_fec!K19</f>
        <v>0</v>
      </c>
      <c r="L19" s="317">
        <f>CHI_fec!L19</f>
        <v>0</v>
      </c>
      <c r="M19" s="317">
        <f>CHI_fec!M19</f>
        <v>0</v>
      </c>
      <c r="N19" s="317">
        <f>CHI_fec!N19</f>
        <v>0</v>
      </c>
      <c r="O19" s="317">
        <f>CHI_fec!O19</f>
        <v>0</v>
      </c>
      <c r="P19" s="317">
        <f>CHI_fec!P19</f>
        <v>0</v>
      </c>
      <c r="Q19" s="317">
        <f>CHI_fec!Q19</f>
        <v>0</v>
      </c>
      <c r="R19" s="317">
        <f>CHI_fec!R19</f>
        <v>0</v>
      </c>
      <c r="S19" s="317">
        <f>CHI_fec!S19</f>
        <v>0</v>
      </c>
      <c r="T19" s="317">
        <f>CHI_fec!T19</f>
        <v>0</v>
      </c>
      <c r="U19" s="317">
        <f>CHI_fec!U19</f>
        <v>0</v>
      </c>
      <c r="V19" s="317">
        <f>CHI_fec!V19</f>
        <v>0</v>
      </c>
      <c r="W19" s="317">
        <f>CHI_fec!W19</f>
        <v>0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2.999398108340499</v>
      </c>
      <c r="C22" s="317">
        <f>CHI_fec!C22</f>
        <v>2.999398108340499</v>
      </c>
      <c r="D22" s="317">
        <f>CHI_fec!D22</f>
        <v>1.9996560619088559</v>
      </c>
      <c r="E22" s="317">
        <f>CHI_fec!E22</f>
        <v>1.9996560619088559</v>
      </c>
      <c r="F22" s="317">
        <f>CHI_fec!F22</f>
        <v>2.999398108340499</v>
      </c>
      <c r="G22" s="317">
        <f>CHI_fec!G22</f>
        <v>2.999398108340499</v>
      </c>
      <c r="H22" s="317">
        <f>CHI_fec!H22</f>
        <v>2.999398108340499</v>
      </c>
      <c r="I22" s="317">
        <f>CHI_fec!I22</f>
        <v>1.9996560619088559</v>
      </c>
      <c r="J22" s="317">
        <f>CHI_fec!J22</f>
        <v>1.9996560619088559</v>
      </c>
      <c r="K22" s="317">
        <f>CHI_fec!K22</f>
        <v>0.99982803095442818</v>
      </c>
      <c r="L22" s="317">
        <f>CHI_fec!L22</f>
        <v>0.99982803095442818</v>
      </c>
      <c r="M22" s="317">
        <f>CHI_fec!M22</f>
        <v>0.99982803095442818</v>
      </c>
      <c r="N22" s="317">
        <f>CHI_fec!N22</f>
        <v>0.99982803095442818</v>
      </c>
      <c r="O22" s="317">
        <f>CHI_fec!O22</f>
        <v>0.99982803095442818</v>
      </c>
      <c r="P22" s="317">
        <f>CHI_fec!P22</f>
        <v>0.99982803095442818</v>
      </c>
      <c r="Q22" s="317">
        <f>CHI_fec!Q22</f>
        <v>0.99982803095442818</v>
      </c>
      <c r="R22" s="317">
        <f>CHI_fec!R22</f>
        <v>0.99982803095442818</v>
      </c>
      <c r="S22" s="317">
        <f>CHI_fec!S22</f>
        <v>0.88718830610490107</v>
      </c>
      <c r="T22" s="317">
        <f>CHI_fec!T22</f>
        <v>1.0840068787618229</v>
      </c>
      <c r="U22" s="317">
        <f>CHI_fec!U22</f>
        <v>1.1300945829750639</v>
      </c>
      <c r="V22" s="317">
        <f>CHI_fec!V22</f>
        <v>1.332674118658641</v>
      </c>
      <c r="W22" s="317">
        <f>CHI_fec!W22</f>
        <v>1.2462596732588129</v>
      </c>
      <c r="DA22" s="137"/>
    </row>
    <row r="23" spans="1:105" ht="12" customHeight="1" x14ac:dyDescent="0.25">
      <c r="A23" s="135" t="s">
        <v>84</v>
      </c>
      <c r="B23" s="317">
        <f>CHI_fec!B23</f>
        <v>0</v>
      </c>
      <c r="C23" s="317">
        <f>CHI_fec!C23</f>
        <v>0</v>
      </c>
      <c r="D23" s="317">
        <f>CHI_fec!D23</f>
        <v>0</v>
      </c>
      <c r="E23" s="317">
        <f>CHI_fec!E23</f>
        <v>0</v>
      </c>
      <c r="F23" s="317">
        <f>CHI_fec!F23</f>
        <v>0</v>
      </c>
      <c r="G23" s="317">
        <f>CHI_fec!G23</f>
        <v>0</v>
      </c>
      <c r="H23" s="317">
        <f>CHI_fec!H23</f>
        <v>0</v>
      </c>
      <c r="I23" s="317">
        <f>CHI_fec!I23</f>
        <v>0</v>
      </c>
      <c r="J23" s="317">
        <f>CHI_fec!J23</f>
        <v>0</v>
      </c>
      <c r="K23" s="317">
        <f>CHI_fec!K23</f>
        <v>0</v>
      </c>
      <c r="L23" s="317">
        <f>CHI_fec!L23</f>
        <v>0</v>
      </c>
      <c r="M23" s="317">
        <f>CHI_fec!M23</f>
        <v>0</v>
      </c>
      <c r="N23" s="317">
        <f>CHI_fec!N23</f>
        <v>0</v>
      </c>
      <c r="O23" s="317">
        <f>CHI_fec!O23</f>
        <v>0</v>
      </c>
      <c r="P23" s="317">
        <f>CHI_fec!P23</f>
        <v>0</v>
      </c>
      <c r="Q23" s="317">
        <f>CHI_fec!Q23</f>
        <v>0</v>
      </c>
      <c r="R23" s="317">
        <f>CHI_fec!R23</f>
        <v>0</v>
      </c>
      <c r="S23" s="317">
        <f>CHI_fec!S23</f>
        <v>0</v>
      </c>
      <c r="T23" s="317">
        <f>CHI_fec!T23</f>
        <v>0</v>
      </c>
      <c r="U23" s="317">
        <f>CHI_fec!U23</f>
        <v>0</v>
      </c>
      <c r="V23" s="317">
        <f>CHI_fec!V23</f>
        <v>0</v>
      </c>
      <c r="W23" s="317">
        <f>CHI_fec!W23</f>
        <v>0</v>
      </c>
      <c r="DA23" s="137"/>
    </row>
    <row r="24" spans="1:105" ht="12" customHeight="1" x14ac:dyDescent="0.25">
      <c r="A24" s="135" t="s">
        <v>72</v>
      </c>
      <c r="B24" s="317">
        <f>CHI_fec!B24</f>
        <v>0</v>
      </c>
      <c r="C24" s="317">
        <f>CHI_fec!C24</f>
        <v>0</v>
      </c>
      <c r="D24" s="317">
        <f>CHI_fec!D24</f>
        <v>0</v>
      </c>
      <c r="E24" s="317">
        <f>CHI_fec!E24</f>
        <v>0</v>
      </c>
      <c r="F24" s="317">
        <f>CHI_fec!F24</f>
        <v>0</v>
      </c>
      <c r="G24" s="317">
        <f>CHI_fec!G24</f>
        <v>0</v>
      </c>
      <c r="H24" s="317">
        <f>CHI_fec!H24</f>
        <v>0</v>
      </c>
      <c r="I24" s="317">
        <f>CHI_fec!I24</f>
        <v>0</v>
      </c>
      <c r="J24" s="317">
        <f>CHI_fec!J24</f>
        <v>0</v>
      </c>
      <c r="K24" s="317">
        <f>CHI_fec!K24</f>
        <v>0</v>
      </c>
      <c r="L24" s="317">
        <f>CHI_fec!L24</f>
        <v>0</v>
      </c>
      <c r="M24" s="317">
        <f>CHI_fec!M24</f>
        <v>0</v>
      </c>
      <c r="N24" s="317">
        <f>CHI_fec!N24</f>
        <v>0</v>
      </c>
      <c r="O24" s="317">
        <f>CHI_fec!O24</f>
        <v>0</v>
      </c>
      <c r="P24" s="317">
        <f>CHI_fec!P24</f>
        <v>0</v>
      </c>
      <c r="Q24" s="317">
        <f>CHI_fec!Q24</f>
        <v>0</v>
      </c>
      <c r="R24" s="317">
        <f>CHI_fec!R24</f>
        <v>0</v>
      </c>
      <c r="S24" s="317">
        <f>CHI_fec!S24</f>
        <v>0</v>
      </c>
      <c r="T24" s="317">
        <f>CHI_fec!T24</f>
        <v>0</v>
      </c>
      <c r="U24" s="317">
        <f>CHI_fec!U24</f>
        <v>0</v>
      </c>
      <c r="V24" s="317">
        <f>CHI_fec!V24</f>
        <v>0</v>
      </c>
      <c r="W24" s="317">
        <f>CHI_fec!W24</f>
        <v>0</v>
      </c>
      <c r="DA24" s="137"/>
    </row>
    <row r="25" spans="1:105" ht="12" customHeight="1" x14ac:dyDescent="0.25">
      <c r="A25" s="57" t="s">
        <v>1000</v>
      </c>
      <c r="B25" s="296">
        <v>1.5472932931433441</v>
      </c>
      <c r="C25" s="296">
        <v>1.648063834650924</v>
      </c>
      <c r="D25" s="296">
        <v>1.728554241808171</v>
      </c>
      <c r="E25" s="296">
        <v>1.6184667583068151</v>
      </c>
      <c r="F25" s="296">
        <v>1.4684027568079681</v>
      </c>
      <c r="G25" s="296">
        <v>1.281602484479633</v>
      </c>
      <c r="H25" s="296">
        <v>1.192612514418492</v>
      </c>
      <c r="I25" s="296">
        <v>1.0973304806177551</v>
      </c>
      <c r="J25" s="296">
        <v>2.3154035803727848</v>
      </c>
      <c r="K25" s="296">
        <v>3.1965699748931482</v>
      </c>
      <c r="L25" s="296">
        <v>2.6629368533804301</v>
      </c>
      <c r="M25" s="296">
        <v>2.2713688855311021</v>
      </c>
      <c r="N25" s="296">
        <v>2.8625518728124661</v>
      </c>
      <c r="O25" s="296">
        <v>2.9532834987253809</v>
      </c>
      <c r="P25" s="296">
        <v>3.7493419373658732</v>
      </c>
      <c r="Q25" s="296">
        <v>3.3276095449766521</v>
      </c>
      <c r="R25" s="296">
        <v>3.5397974992356311</v>
      </c>
      <c r="S25" s="296">
        <v>3.4600824158747439</v>
      </c>
      <c r="T25" s="296">
        <v>3.4596242227996639</v>
      </c>
      <c r="U25" s="296">
        <v>1.325044815087695</v>
      </c>
      <c r="V25" s="296">
        <v>1.4256375467096649</v>
      </c>
      <c r="W25" s="296">
        <v>1.6003084165863399</v>
      </c>
      <c r="DA25" s="70" t="s">
        <v>1146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5.4876080360061197E-2</v>
      </c>
      <c r="P26" s="231">
        <v>3.1416740079352842E-2</v>
      </c>
      <c r="Q26" s="231">
        <v>0</v>
      </c>
      <c r="R26" s="231">
        <v>0</v>
      </c>
      <c r="S26" s="231">
        <v>0</v>
      </c>
      <c r="T26" s="231">
        <v>8.1553379699454073E-3</v>
      </c>
      <c r="U26" s="231">
        <v>2.2159995749859661E-4</v>
      </c>
      <c r="V26" s="231">
        <v>1.219371232928655E-3</v>
      </c>
      <c r="W26" s="231">
        <v>1.175426185377702E-2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0.1324843976659541</v>
      </c>
      <c r="N28" s="231">
        <v>0.46994464014433451</v>
      </c>
      <c r="O28" s="231">
        <v>0.4372567134063931</v>
      </c>
      <c r="P28" s="231">
        <v>0.50057221019160481</v>
      </c>
      <c r="Q28" s="231">
        <v>0.49855751598470688</v>
      </c>
      <c r="R28" s="231">
        <v>0.56627759985133419</v>
      </c>
      <c r="S28" s="231">
        <v>0.52396052088497835</v>
      </c>
      <c r="T28" s="231">
        <v>0.67988218257890676</v>
      </c>
      <c r="U28" s="231">
        <v>0.28732430030564721</v>
      </c>
      <c r="V28" s="231">
        <v>0.27877574066713168</v>
      </c>
      <c r="W28" s="231">
        <v>0.30242480407466787</v>
      </c>
      <c r="DA28" s="73" t="s">
        <v>1149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6.7607911688501929E-3</v>
      </c>
      <c r="I29" s="231">
        <v>3.28553584293209E-3</v>
      </c>
      <c r="J29" s="231">
        <v>0.1004766275742924</v>
      </c>
      <c r="K29" s="231">
        <v>0.27679574175345029</v>
      </c>
      <c r="L29" s="231">
        <v>0.19511712015352481</v>
      </c>
      <c r="M29" s="231">
        <v>0.22643738575369499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3.4016838254270453E-2</v>
      </c>
      <c r="T29" s="231">
        <v>9.1754960286162576E-2</v>
      </c>
      <c r="U29" s="231">
        <v>1.8179771124534221E-2</v>
      </c>
      <c r="V29" s="231">
        <v>2.0374081730183881E-2</v>
      </c>
      <c r="W29" s="231">
        <v>1.812764549285039E-2</v>
      </c>
      <c r="DA29" s="73" t="s">
        <v>1150</v>
      </c>
    </row>
    <row r="30" spans="1:105" ht="12" customHeight="1" x14ac:dyDescent="0.25">
      <c r="A30" s="46" t="s">
        <v>70</v>
      </c>
      <c r="B30" s="231">
        <v>0.44610458561553379</v>
      </c>
      <c r="C30" s="231">
        <v>0.36820529948129238</v>
      </c>
      <c r="D30" s="231">
        <v>0.54781636105916853</v>
      </c>
      <c r="E30" s="231">
        <v>0.40420262534080609</v>
      </c>
      <c r="F30" s="231">
        <v>0</v>
      </c>
      <c r="G30" s="231">
        <v>0</v>
      </c>
      <c r="H30" s="231">
        <v>0</v>
      </c>
      <c r="I30" s="231">
        <v>0</v>
      </c>
      <c r="J30" s="231">
        <v>0.1811997261102018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0.21657991446990349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0.15749854355398449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2.2827591999724131E-2</v>
      </c>
      <c r="T31" s="231">
        <v>2.8658718473959311E-3</v>
      </c>
      <c r="U31" s="231">
        <v>6.4446114398620201E-4</v>
      </c>
      <c r="V31" s="231">
        <v>6.7214714274775632E-4</v>
      </c>
      <c r="W31" s="231">
        <v>7.7759807490400314E-4</v>
      </c>
      <c r="DA31" s="73" t="s">
        <v>1152</v>
      </c>
    </row>
    <row r="32" spans="1:105" ht="12" customHeight="1" x14ac:dyDescent="0.25">
      <c r="A32" s="46" t="s">
        <v>162</v>
      </c>
      <c r="B32" s="231">
        <v>0.77082321537157916</v>
      </c>
      <c r="C32" s="231">
        <v>0.73642370506840638</v>
      </c>
      <c r="D32" s="231">
        <v>0.93264869162039821</v>
      </c>
      <c r="E32" s="231">
        <v>1.0448311406868891</v>
      </c>
      <c r="F32" s="231">
        <v>1.2115289243850511</v>
      </c>
      <c r="G32" s="231">
        <v>1.1352517311301371</v>
      </c>
      <c r="H32" s="231">
        <v>0.98829617069607845</v>
      </c>
      <c r="I32" s="231">
        <v>0.81874040087682642</v>
      </c>
      <c r="J32" s="231">
        <v>1.1007209433104539</v>
      </c>
      <c r="K32" s="231">
        <v>1.529675835851763</v>
      </c>
      <c r="L32" s="231">
        <v>1.231659098160564</v>
      </c>
      <c r="M32" s="231">
        <v>1.003946505870259</v>
      </c>
      <c r="N32" s="231">
        <v>1.128663765961736</v>
      </c>
      <c r="O32" s="231">
        <v>1.021024329761663</v>
      </c>
      <c r="P32" s="231">
        <v>1.002626617462574</v>
      </c>
      <c r="Q32" s="231">
        <v>1.059456370766795</v>
      </c>
      <c r="R32" s="231">
        <v>1.3874663701138481</v>
      </c>
      <c r="S32" s="231">
        <v>1.463357208183752</v>
      </c>
      <c r="T32" s="231">
        <v>1.4885791828399639</v>
      </c>
      <c r="U32" s="231">
        <v>0.42614189029784921</v>
      </c>
      <c r="V32" s="231">
        <v>0.31731033381132701</v>
      </c>
      <c r="W32" s="231">
        <v>0.45355116889806701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0.27810345542162729</v>
      </c>
      <c r="C34" s="231">
        <v>0.23614607478615521</v>
      </c>
      <c r="D34" s="231">
        <v>0.15416222545168479</v>
      </c>
      <c r="E34" s="231">
        <v>9.7894852102906493E-2</v>
      </c>
      <c r="F34" s="231">
        <v>0.21623777936960309</v>
      </c>
      <c r="G34" s="231">
        <v>0.1121841303634423</v>
      </c>
      <c r="H34" s="231">
        <v>0.18122061249778379</v>
      </c>
      <c r="I34" s="231">
        <v>0.2572675988121606</v>
      </c>
      <c r="J34" s="231">
        <v>0.75518145785437407</v>
      </c>
      <c r="K34" s="231">
        <v>0.70506078893436319</v>
      </c>
      <c r="L34" s="231">
        <v>0.76902773981603056</v>
      </c>
      <c r="M34" s="231">
        <v>0.78030061352148439</v>
      </c>
      <c r="N34" s="231">
        <v>1.1855545934787071</v>
      </c>
      <c r="O34" s="231">
        <v>1.120551123909614</v>
      </c>
      <c r="P34" s="231">
        <v>1.8712158529281211</v>
      </c>
      <c r="Q34" s="231">
        <v>1.414236450029386</v>
      </c>
      <c r="R34" s="231">
        <v>1.215477745834872</v>
      </c>
      <c r="S34" s="231">
        <v>1.110154440827013</v>
      </c>
      <c r="T34" s="231">
        <v>0.86722856762998368</v>
      </c>
      <c r="U34" s="231">
        <v>0.44558635988264028</v>
      </c>
      <c r="V34" s="231">
        <v>0.59654766068455123</v>
      </c>
      <c r="W34" s="231">
        <v>0.41874230703632792</v>
      </c>
      <c r="DA34" s="73" t="s">
        <v>1155</v>
      </c>
    </row>
    <row r="35" spans="1:105" ht="12" customHeight="1" x14ac:dyDescent="0.25">
      <c r="A35" s="46" t="s">
        <v>79</v>
      </c>
      <c r="B35" s="231">
        <v>5.2262036734603799E-2</v>
      </c>
      <c r="C35" s="231">
        <v>9.0708840845166866E-2</v>
      </c>
      <c r="D35" s="231">
        <v>9.392696367691937E-2</v>
      </c>
      <c r="E35" s="231">
        <v>7.1538140176213766E-2</v>
      </c>
      <c r="F35" s="231">
        <v>4.0636053053314573E-2</v>
      </c>
      <c r="G35" s="231">
        <v>3.4166622986053663E-2</v>
      </c>
      <c r="H35" s="231">
        <v>1.633494005577921E-2</v>
      </c>
      <c r="I35" s="231">
        <v>1.803694508583626E-2</v>
      </c>
      <c r="J35" s="231">
        <v>2.0326281969477819E-2</v>
      </c>
      <c r="K35" s="231">
        <v>0.6850376083535713</v>
      </c>
      <c r="L35" s="231">
        <v>0.46713289525030971</v>
      </c>
      <c r="M35" s="231">
        <v>0.12819998271970859</v>
      </c>
      <c r="N35" s="231">
        <v>7.8388873227687977E-2</v>
      </c>
      <c r="O35" s="231">
        <v>0.31957525128764958</v>
      </c>
      <c r="P35" s="231">
        <v>0.34351051670421989</v>
      </c>
      <c r="Q35" s="231">
        <v>0.35535920819576439</v>
      </c>
      <c r="R35" s="231">
        <v>0.37057578343557779</v>
      </c>
      <c r="S35" s="231">
        <v>0.30576581572500638</v>
      </c>
      <c r="T35" s="231">
        <v>0.32115811964730578</v>
      </c>
      <c r="U35" s="231">
        <v>0.14694643237553939</v>
      </c>
      <c r="V35" s="231">
        <v>0.2107382114407946</v>
      </c>
      <c r="W35" s="231">
        <v>0.394930631155746</v>
      </c>
      <c r="DA35" s="73" t="s">
        <v>1156</v>
      </c>
    </row>
    <row r="36" spans="1:105" ht="12" customHeight="1" x14ac:dyDescent="0.25">
      <c r="A36" s="57" t="s">
        <v>1012</v>
      </c>
      <c r="B36" s="263">
        <v>0.58741108869057757</v>
      </c>
      <c r="C36" s="263">
        <v>0.60535447975650669</v>
      </c>
      <c r="D36" s="263">
        <v>0.65212423652202123</v>
      </c>
      <c r="E36" s="263">
        <v>0.61729761649362513</v>
      </c>
      <c r="F36" s="263">
        <v>0.55352159475829776</v>
      </c>
      <c r="G36" s="263">
        <v>0.48825796428992851</v>
      </c>
      <c r="H36" s="263">
        <v>0.4510792618995732</v>
      </c>
      <c r="I36" s="263">
        <v>0.40859986849634228</v>
      </c>
      <c r="J36" s="263">
        <v>0.81315544781581817</v>
      </c>
      <c r="K36" s="263">
        <v>1.07555977305571</v>
      </c>
      <c r="L36" s="263">
        <v>0.89340086365362814</v>
      </c>
      <c r="M36" s="263">
        <v>0.79492389676404507</v>
      </c>
      <c r="N36" s="263">
        <v>0.99826139651142287</v>
      </c>
      <c r="O36" s="263">
        <v>0.99629500316746811</v>
      </c>
      <c r="P36" s="263">
        <v>1.2061236355376901</v>
      </c>
      <c r="Q36" s="263">
        <v>1.102664616091708</v>
      </c>
      <c r="R36" s="263">
        <v>1.2118781968995671</v>
      </c>
      <c r="S36" s="263">
        <v>1.199803088198552</v>
      </c>
      <c r="T36" s="263">
        <v>1.2206089143623771</v>
      </c>
      <c r="U36" s="263">
        <v>0.45355286179759818</v>
      </c>
      <c r="V36" s="263">
        <v>0.46208104732291588</v>
      </c>
      <c r="W36" s="263">
        <v>0.52238788686048554</v>
      </c>
      <c r="DA36" s="70" t="s">
        <v>1157</v>
      </c>
    </row>
    <row r="37" spans="1:105" ht="12" customHeight="1" x14ac:dyDescent="0.25">
      <c r="A37" s="60" t="s">
        <v>1014</v>
      </c>
      <c r="B37" s="264">
        <v>0.53257154606908719</v>
      </c>
      <c r="C37" s="264">
        <v>0.55023994111077457</v>
      </c>
      <c r="D37" s="264">
        <v>0.60978925915060533</v>
      </c>
      <c r="E37" s="264">
        <v>0.57333819468414049</v>
      </c>
      <c r="F37" s="264">
        <v>0.52193032433443198</v>
      </c>
      <c r="G37" s="264">
        <v>0.45724858327261497</v>
      </c>
      <c r="H37" s="264">
        <v>0.42573692327174723</v>
      </c>
      <c r="I37" s="264">
        <v>0.38739586478101778</v>
      </c>
      <c r="J37" s="264">
        <v>0.80296076505366265</v>
      </c>
      <c r="K37" s="264">
        <v>1.0637106141066359</v>
      </c>
      <c r="L37" s="264">
        <v>0.88453207864610572</v>
      </c>
      <c r="M37" s="264">
        <v>0.77680697513250863</v>
      </c>
      <c r="N37" s="264">
        <v>0.97481594245899461</v>
      </c>
      <c r="O37" s="264">
        <v>0.97520254874317747</v>
      </c>
      <c r="P37" s="264">
        <v>1.188884499535823</v>
      </c>
      <c r="Q37" s="264">
        <v>1.0842409632092971</v>
      </c>
      <c r="R37" s="264">
        <v>1.193104955050577</v>
      </c>
      <c r="S37" s="264">
        <v>1.1862896182951239</v>
      </c>
      <c r="T37" s="264">
        <v>1.208281042243093</v>
      </c>
      <c r="U37" s="264">
        <v>0.44497609064224952</v>
      </c>
      <c r="V37" s="264">
        <v>0.45231811777278341</v>
      </c>
      <c r="W37" s="264">
        <v>0.51291808807129136</v>
      </c>
      <c r="DA37" s="72" t="s">
        <v>1158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3.5648354989394358E-2</v>
      </c>
      <c r="P38" s="232">
        <v>2.4537900390091169E-2</v>
      </c>
      <c r="Q38" s="232">
        <v>0</v>
      </c>
      <c r="R38" s="232">
        <v>0</v>
      </c>
      <c r="S38" s="232">
        <v>0</v>
      </c>
      <c r="T38" s="232">
        <v>4.3835833788643244E-3</v>
      </c>
      <c r="U38" s="232">
        <v>1.359479116454561E-4</v>
      </c>
      <c r="V38" s="232">
        <v>9.0125104272860239E-4</v>
      </c>
      <c r="W38" s="232">
        <v>7.7397276988366926E-3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7.5613705531759501E-2</v>
      </c>
      <c r="N39" s="297">
        <v>0.28608129195905457</v>
      </c>
      <c r="O39" s="297">
        <v>0.28124541420808852</v>
      </c>
      <c r="P39" s="297">
        <v>0.38711105058453921</v>
      </c>
      <c r="Q39" s="297">
        <v>0.34638506143405912</v>
      </c>
      <c r="R39" s="297">
        <v>0.34522186745197669</v>
      </c>
      <c r="S39" s="297">
        <v>0.30706532752856358</v>
      </c>
      <c r="T39" s="297">
        <v>0.36183745583905957</v>
      </c>
      <c r="U39" s="297">
        <v>0.1745290717434895</v>
      </c>
      <c r="V39" s="297">
        <v>0.20401277665485129</v>
      </c>
      <c r="W39" s="297">
        <v>0.19716974795140549</v>
      </c>
      <c r="DA39" s="122" t="s">
        <v>1160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2.8322198905327391E-3</v>
      </c>
      <c r="I40" s="297">
        <v>1.5159546216072181E-3</v>
      </c>
      <c r="J40" s="297">
        <v>5.7148654462002159E-2</v>
      </c>
      <c r="K40" s="297">
        <v>0.16007621220451501</v>
      </c>
      <c r="L40" s="297">
        <v>0.1187619509400028</v>
      </c>
      <c r="M40" s="297">
        <v>0.12682432374924771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1.9563420835875828E-2</v>
      </c>
      <c r="T40" s="297">
        <v>4.79212402714011E-2</v>
      </c>
      <c r="U40" s="297">
        <v>1.083683520972383E-2</v>
      </c>
      <c r="V40" s="297">
        <v>1.4631844239298549E-2</v>
      </c>
      <c r="W40" s="297">
        <v>1.159799479998928E-2</v>
      </c>
      <c r="DA40" s="122" t="s">
        <v>1161</v>
      </c>
    </row>
    <row r="41" spans="1:105" ht="12" customHeight="1" x14ac:dyDescent="0.25">
      <c r="A41" s="59" t="s">
        <v>70</v>
      </c>
      <c r="B41" s="297">
        <v>0.1964394015459606</v>
      </c>
      <c r="C41" s="297">
        <v>0.18460589303495811</v>
      </c>
      <c r="D41" s="297">
        <v>0.22702869545380791</v>
      </c>
      <c r="E41" s="297">
        <v>0.1610579592790824</v>
      </c>
      <c r="F41" s="297">
        <v>0</v>
      </c>
      <c r="G41" s="297">
        <v>0</v>
      </c>
      <c r="H41" s="297">
        <v>0</v>
      </c>
      <c r="I41" s="297">
        <v>0</v>
      </c>
      <c r="J41" s="297">
        <v>0.1063068150393186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1162</v>
      </c>
    </row>
    <row r="42" spans="1:105" ht="12" customHeight="1" x14ac:dyDescent="0.25">
      <c r="A42" s="59" t="s">
        <v>162</v>
      </c>
      <c r="B42" s="297">
        <v>0.33613214452312662</v>
      </c>
      <c r="C42" s="297">
        <v>0.3656340480758164</v>
      </c>
      <c r="D42" s="297">
        <v>0.38276056369679751</v>
      </c>
      <c r="E42" s="297">
        <v>0.41228023540505809</v>
      </c>
      <c r="F42" s="297">
        <v>0.52193032433443198</v>
      </c>
      <c r="G42" s="297">
        <v>0.45724858327261497</v>
      </c>
      <c r="H42" s="297">
        <v>0.42290470338121439</v>
      </c>
      <c r="I42" s="297">
        <v>0.38587991015941059</v>
      </c>
      <c r="J42" s="297">
        <v>0.63950529555234181</v>
      </c>
      <c r="K42" s="297">
        <v>0.90363440190212097</v>
      </c>
      <c r="L42" s="297">
        <v>0.76577012770610287</v>
      </c>
      <c r="M42" s="297">
        <v>0.57436894585150144</v>
      </c>
      <c r="N42" s="297">
        <v>0.68873465049993998</v>
      </c>
      <c r="O42" s="297">
        <v>0.65830877954569467</v>
      </c>
      <c r="P42" s="297">
        <v>0.77723554856119303</v>
      </c>
      <c r="Q42" s="297">
        <v>0.73785590177523741</v>
      </c>
      <c r="R42" s="297">
        <v>0.84788308759860076</v>
      </c>
      <c r="S42" s="297">
        <v>0.85966086993068436</v>
      </c>
      <c r="T42" s="297">
        <v>0.79413876275376794</v>
      </c>
      <c r="U42" s="297">
        <v>0.2594742357773907</v>
      </c>
      <c r="V42" s="297">
        <v>0.23277224583590489</v>
      </c>
      <c r="W42" s="297">
        <v>0.29641061762105991</v>
      </c>
      <c r="DA42" s="122" t="s">
        <v>1163</v>
      </c>
    </row>
    <row r="43" spans="1:105" ht="12" customHeight="1" x14ac:dyDescent="0.25">
      <c r="A43" s="60" t="s">
        <v>1021</v>
      </c>
      <c r="B43" s="264">
        <v>5.4839542621490357E-2</v>
      </c>
      <c r="C43" s="264">
        <v>5.5114538645732167E-2</v>
      </c>
      <c r="D43" s="264">
        <v>4.2334977371415949E-2</v>
      </c>
      <c r="E43" s="264">
        <v>4.3959421809484603E-2</v>
      </c>
      <c r="F43" s="264">
        <v>3.1591270423865808E-2</v>
      </c>
      <c r="G43" s="264">
        <v>3.1009381017313459E-2</v>
      </c>
      <c r="H43" s="264">
        <v>2.534233862782604E-2</v>
      </c>
      <c r="I43" s="264">
        <v>2.120400371532451E-2</v>
      </c>
      <c r="J43" s="264">
        <v>1.0194682762155551E-2</v>
      </c>
      <c r="K43" s="264">
        <v>1.1849158949074449E-2</v>
      </c>
      <c r="L43" s="264">
        <v>8.8687850075223982E-3</v>
      </c>
      <c r="M43" s="264">
        <v>1.811692163153648E-2</v>
      </c>
      <c r="N43" s="264">
        <v>2.3445454052428219E-2</v>
      </c>
      <c r="O43" s="264">
        <v>2.1092454424290599E-2</v>
      </c>
      <c r="P43" s="264">
        <v>1.7239136001866929E-2</v>
      </c>
      <c r="Q43" s="264">
        <v>1.842365288241115E-2</v>
      </c>
      <c r="R43" s="264">
        <v>1.8773241848989489E-2</v>
      </c>
      <c r="S43" s="264">
        <v>1.3513469903428461E-2</v>
      </c>
      <c r="T43" s="264">
        <v>1.232787211928396E-2</v>
      </c>
      <c r="U43" s="264">
        <v>8.5767711553486406E-3</v>
      </c>
      <c r="V43" s="264">
        <v>9.7629295501325368E-3</v>
      </c>
      <c r="W43" s="264">
        <v>9.4697987891941351E-3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0.16315222441474642</v>
      </c>
      <c r="C44" s="263">
        <f t="shared" si="1"/>
        <v>0.1655543396606044</v>
      </c>
      <c r="D44" s="263">
        <f t="shared" si="1"/>
        <v>0.16954522191457577</v>
      </c>
      <c r="E44" s="263">
        <f t="shared" si="1"/>
        <v>0.16097397470187857</v>
      </c>
      <c r="F44" s="263">
        <f t="shared" si="1"/>
        <v>0.13308674133782947</v>
      </c>
      <c r="G44" s="263">
        <f t="shared" si="1"/>
        <v>0.11960374391774206</v>
      </c>
      <c r="H44" s="263">
        <f t="shared" si="1"/>
        <v>0.10856429495127201</v>
      </c>
      <c r="I44" s="263">
        <f t="shared" si="1"/>
        <v>9.7126455053263963E-2</v>
      </c>
      <c r="J44" s="263">
        <f t="shared" si="1"/>
        <v>0.17367931604420561</v>
      </c>
      <c r="K44" s="263">
        <f t="shared" si="1"/>
        <v>0.23064587735643999</v>
      </c>
      <c r="L44" s="263">
        <f t="shared" si="1"/>
        <v>0.19121161809714998</v>
      </c>
      <c r="M44" s="263">
        <f t="shared" si="1"/>
        <v>0.17457885344886342</v>
      </c>
      <c r="N44" s="263">
        <f t="shared" si="1"/>
        <v>0.21679843158061921</v>
      </c>
      <c r="O44" s="263">
        <f t="shared" si="1"/>
        <v>0.21638225515393317</v>
      </c>
      <c r="P44" s="263">
        <f t="shared" si="1"/>
        <v>0.25522556240942607</v>
      </c>
      <c r="Q44" s="263">
        <f t="shared" si="1"/>
        <v>0.23466522487411998</v>
      </c>
      <c r="R44" s="263">
        <f t="shared" si="1"/>
        <v>0.25719907637179146</v>
      </c>
      <c r="S44" s="263">
        <f t="shared" si="1"/>
        <v>0.25036529331465779</v>
      </c>
      <c r="T44" s="263">
        <f t="shared" si="1"/>
        <v>0.25251505965791676</v>
      </c>
      <c r="U44" s="263">
        <f t="shared" si="1"/>
        <v>9.6396563509920388E-2</v>
      </c>
      <c r="V44" s="263">
        <f t="shared" si="1"/>
        <v>9.928135916299502E-2</v>
      </c>
      <c r="W44" s="263">
        <f t="shared" si="1"/>
        <v>0.1119666065572725</v>
      </c>
      <c r="DA44" s="70"/>
    </row>
    <row r="45" spans="1:105" ht="12" customHeight="1" x14ac:dyDescent="0.25">
      <c r="A45" s="60" t="s">
        <v>1024</v>
      </c>
      <c r="B45" s="264">
        <v>4.3127573527357188E-2</v>
      </c>
      <c r="C45" s="264">
        <v>4.5595865684941721E-2</v>
      </c>
      <c r="D45" s="264">
        <v>5.6249771579749953E-2</v>
      </c>
      <c r="E45" s="264">
        <v>5.4743905068837327E-2</v>
      </c>
      <c r="F45" s="264">
        <v>5.8764239340725798E-2</v>
      </c>
      <c r="G45" s="264">
        <v>5.059253817304718E-2</v>
      </c>
      <c r="H45" s="264">
        <v>4.8203831264323663E-2</v>
      </c>
      <c r="I45" s="264">
        <v>4.4372948681781203E-2</v>
      </c>
      <c r="J45" s="264">
        <v>0.106160246990244</v>
      </c>
      <c r="K45" s="264">
        <v>0.14324205614362179</v>
      </c>
      <c r="L45" s="264">
        <v>0.1205389539379841</v>
      </c>
      <c r="M45" s="264">
        <v>9.2423890523644692E-2</v>
      </c>
      <c r="N45" s="264">
        <v>0.1116525460784821</v>
      </c>
      <c r="O45" s="264">
        <v>0.1120884454926758</v>
      </c>
      <c r="P45" s="264">
        <v>0.1409870871178637</v>
      </c>
      <c r="Q45" s="264">
        <v>0.1279546502058341</v>
      </c>
      <c r="R45" s="264">
        <v>0.1458359121491212</v>
      </c>
      <c r="S45" s="264">
        <v>0.15136446397057129</v>
      </c>
      <c r="T45" s="264">
        <v>0.15348252269038321</v>
      </c>
      <c r="U45" s="264">
        <v>4.9350497908375562E-2</v>
      </c>
      <c r="V45" s="264">
        <v>4.6296088061586853E-2</v>
      </c>
      <c r="W45" s="264">
        <v>5.7027165595364707E-2</v>
      </c>
      <c r="DA45" s="72" t="s">
        <v>1165</v>
      </c>
    </row>
    <row r="46" spans="1:105" ht="12" customHeight="1" x14ac:dyDescent="0.25">
      <c r="A46" s="60" t="s">
        <v>1026</v>
      </c>
      <c r="B46" s="264">
        <v>3.077522691946126E-2</v>
      </c>
      <c r="C46" s="264">
        <v>3.2779524550321272E-2</v>
      </c>
      <c r="D46" s="264">
        <v>3.4380456032465673E-2</v>
      </c>
      <c r="E46" s="264">
        <v>3.2190847054801221E-2</v>
      </c>
      <c r="F46" s="264">
        <v>2.920611641644413E-2</v>
      </c>
      <c r="G46" s="264">
        <v>2.5490711719094911E-2</v>
      </c>
      <c r="H46" s="264">
        <v>2.3720726329560939E-2</v>
      </c>
      <c r="I46" s="264">
        <v>2.1825593568009061E-2</v>
      </c>
      <c r="J46" s="264">
        <v>4.6052723754360723E-2</v>
      </c>
      <c r="K46" s="264">
        <v>6.357887465628638E-2</v>
      </c>
      <c r="L46" s="264">
        <v>5.2965062472733582E-2</v>
      </c>
      <c r="M46" s="264">
        <v>4.517688610154641E-2</v>
      </c>
      <c r="N46" s="264">
        <v>5.6935348873363933E-2</v>
      </c>
      <c r="O46" s="264">
        <v>5.8739975306255063E-2</v>
      </c>
      <c r="P46" s="264">
        <v>7.4573352985119926E-2</v>
      </c>
      <c r="Q46" s="264">
        <v>6.6185214722917066E-2</v>
      </c>
      <c r="R46" s="264">
        <v>7.040557324888877E-2</v>
      </c>
      <c r="S46" s="264">
        <v>6.882006273824004E-2</v>
      </c>
      <c r="T46" s="264">
        <v>6.8810949407289157E-2</v>
      </c>
      <c r="U46" s="264">
        <v>2.6354767414481131E-2</v>
      </c>
      <c r="V46" s="264">
        <v>2.8355528456898309E-2</v>
      </c>
      <c r="W46" s="264">
        <v>3.1829682762675671E-2</v>
      </c>
      <c r="DA46" s="72" t="s">
        <v>1166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1.0914697510906999E-3</v>
      </c>
      <c r="P47" s="231">
        <v>6.2487009366377793E-4</v>
      </c>
      <c r="Q47" s="231">
        <v>0</v>
      </c>
      <c r="R47" s="231">
        <v>0</v>
      </c>
      <c r="S47" s="231">
        <v>0</v>
      </c>
      <c r="T47" s="231">
        <v>1.622073706014035E-4</v>
      </c>
      <c r="U47" s="231">
        <v>4.4075606141275246E-6</v>
      </c>
      <c r="V47" s="231">
        <v>2.425294968881256E-5</v>
      </c>
      <c r="W47" s="231">
        <v>2.3378895095310339E-4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2.6350772794826302E-3</v>
      </c>
      <c r="N49" s="231">
        <v>9.3470662634654172E-3</v>
      </c>
      <c r="O49" s="231">
        <v>8.6969126259199368E-3</v>
      </c>
      <c r="P49" s="231">
        <v>9.9562399879127E-3</v>
      </c>
      <c r="Q49" s="231">
        <v>9.9161682887297705E-3</v>
      </c>
      <c r="R49" s="231">
        <v>1.126310164469781E-2</v>
      </c>
      <c r="S49" s="231">
        <v>1.042142688689369E-2</v>
      </c>
      <c r="T49" s="231">
        <v>1.3522664733366781E-2</v>
      </c>
      <c r="U49" s="231">
        <v>5.7147992436638456E-3</v>
      </c>
      <c r="V49" s="231">
        <v>5.544770805050633E-3</v>
      </c>
      <c r="W49" s="231">
        <v>6.0151440019260028E-3</v>
      </c>
      <c r="DA49" s="73" t="s">
        <v>1169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1.3447022830026509E-4</v>
      </c>
      <c r="I50" s="231">
        <v>6.5348380663400973E-5</v>
      </c>
      <c r="J50" s="231">
        <v>1.9984517656760621E-3</v>
      </c>
      <c r="K50" s="231">
        <v>5.5053891854579791E-3</v>
      </c>
      <c r="L50" s="231">
        <v>3.8808244533896658E-3</v>
      </c>
      <c r="M50" s="231">
        <v>4.5037756968897809E-3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6.765853125563822E-4</v>
      </c>
      <c r="T50" s="231">
        <v>1.824980264766913E-3</v>
      </c>
      <c r="U50" s="231">
        <v>3.6159051692443301E-4</v>
      </c>
      <c r="V50" s="231">
        <v>4.0523473558672698E-4</v>
      </c>
      <c r="W50" s="231">
        <v>3.6055375282127391E-4</v>
      </c>
      <c r="DA50" s="73" t="s">
        <v>1170</v>
      </c>
    </row>
    <row r="51" spans="1:105" ht="12" customHeight="1" x14ac:dyDescent="0.25">
      <c r="A51" s="64" t="s">
        <v>70</v>
      </c>
      <c r="B51" s="231">
        <v>8.8728943070901078E-3</v>
      </c>
      <c r="C51" s="231">
        <v>7.3234994908203139E-3</v>
      </c>
      <c r="D51" s="231">
        <v>1.089591281530073E-2</v>
      </c>
      <c r="E51" s="231">
        <v>8.0394761429065931E-3</v>
      </c>
      <c r="F51" s="231">
        <v>0</v>
      </c>
      <c r="G51" s="231">
        <v>0</v>
      </c>
      <c r="H51" s="231">
        <v>0</v>
      </c>
      <c r="I51" s="231">
        <v>0</v>
      </c>
      <c r="J51" s="231">
        <v>3.604011413671318E-3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4.307713375056494E-3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3.132601581637882E-3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4.5403436241179759E-4</v>
      </c>
      <c r="T52" s="231">
        <v>5.7001382230857133E-5</v>
      </c>
      <c r="U52" s="231">
        <v>1.281815027237603E-5</v>
      </c>
      <c r="V52" s="231">
        <v>1.3368816974128379E-5</v>
      </c>
      <c r="W52" s="231">
        <v>1.546620625407826E-5</v>
      </c>
      <c r="DA52" s="73" t="s">
        <v>1172</v>
      </c>
    </row>
    <row r="53" spans="1:105" ht="12" customHeight="1" x14ac:dyDescent="0.25">
      <c r="A53" s="64" t="s">
        <v>162</v>
      </c>
      <c r="B53" s="231">
        <v>1.5331456209996919E-2</v>
      </c>
      <c r="C53" s="231">
        <v>1.4647259658386581E-2</v>
      </c>
      <c r="D53" s="231">
        <v>1.8550119261776798E-2</v>
      </c>
      <c r="E53" s="231">
        <v>2.078139651328513E-2</v>
      </c>
      <c r="F53" s="231">
        <v>2.409696838515709E-2</v>
      </c>
      <c r="G53" s="231">
        <v>2.2579836538465809E-2</v>
      </c>
      <c r="H53" s="231">
        <v>1.965693191561501E-2</v>
      </c>
      <c r="I53" s="231">
        <v>1.628451550638289E-2</v>
      </c>
      <c r="J53" s="231">
        <v>2.1893028914101591E-2</v>
      </c>
      <c r="K53" s="231">
        <v>3.0424820665976599E-2</v>
      </c>
      <c r="L53" s="231">
        <v>2.4497351860361779E-2</v>
      </c>
      <c r="M53" s="231">
        <v>1.996821266535095E-2</v>
      </c>
      <c r="N53" s="231">
        <v>2.2448803770539101E-2</v>
      </c>
      <c r="O53" s="231">
        <v>2.0307885762802839E-2</v>
      </c>
      <c r="P53" s="231">
        <v>1.994196045742444E-2</v>
      </c>
      <c r="Q53" s="231">
        <v>2.107228821200377E-2</v>
      </c>
      <c r="R53" s="231">
        <v>2.7596314527176789E-2</v>
      </c>
      <c r="S53" s="231">
        <v>2.910576187827639E-2</v>
      </c>
      <c r="T53" s="231">
        <v>2.9607419835976801E-2</v>
      </c>
      <c r="U53" s="231">
        <v>8.4758419311454433E-3</v>
      </c>
      <c r="V53" s="231">
        <v>6.3112129873550199E-3</v>
      </c>
      <c r="W53" s="231">
        <v>9.0210047469854882E-3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5.5313992412516482E-3</v>
      </c>
      <c r="C55" s="231">
        <v>4.6968787817338034E-3</v>
      </c>
      <c r="D55" s="231">
        <v>3.06624315616756E-3</v>
      </c>
      <c r="E55" s="231">
        <v>1.9471009801856241E-3</v>
      </c>
      <c r="F55" s="231">
        <v>4.3009084044697806E-3</v>
      </c>
      <c r="G55" s="231">
        <v>2.2313106920301981E-3</v>
      </c>
      <c r="H55" s="231">
        <v>3.604426838025713E-3</v>
      </c>
      <c r="I55" s="231">
        <v>5.1169799336393054E-3</v>
      </c>
      <c r="J55" s="231">
        <v>1.5020346067437421E-2</v>
      </c>
      <c r="K55" s="231">
        <v>1.4023460107804669E-2</v>
      </c>
      <c r="L55" s="231">
        <v>1.529574470792087E-2</v>
      </c>
      <c r="M55" s="231">
        <v>1.5519958984462449E-2</v>
      </c>
      <c r="N55" s="231">
        <v>2.3580346273973509E-2</v>
      </c>
      <c r="O55" s="231">
        <v>2.2287445609693431E-2</v>
      </c>
      <c r="P55" s="231">
        <v>3.7217955215308483E-2</v>
      </c>
      <c r="Q55" s="231">
        <v>2.8128763861574878E-2</v>
      </c>
      <c r="R55" s="231">
        <v>2.4175509329347301E-2</v>
      </c>
      <c r="S55" s="231">
        <v>2.2080658517359589E-2</v>
      </c>
      <c r="T55" s="231">
        <v>1.7248931458645939E-2</v>
      </c>
      <c r="U55" s="231">
        <v>8.8625869435178823E-3</v>
      </c>
      <c r="V55" s="231">
        <v>1.186516461177476E-2</v>
      </c>
      <c r="W55" s="231">
        <v>8.3286663084035269E-3</v>
      </c>
      <c r="DA55" s="73" t="s">
        <v>1175</v>
      </c>
    </row>
    <row r="56" spans="1:105" ht="12" customHeight="1" x14ac:dyDescent="0.25">
      <c r="A56" s="64" t="s">
        <v>79</v>
      </c>
      <c r="B56" s="231">
        <v>1.039477161122581E-3</v>
      </c>
      <c r="C56" s="231">
        <v>1.8041732443240741E-3</v>
      </c>
      <c r="D56" s="231">
        <v>1.868180799220588E-3</v>
      </c>
      <c r="E56" s="231">
        <v>1.422873418423877E-3</v>
      </c>
      <c r="F56" s="231">
        <v>8.0823962681725791E-4</v>
      </c>
      <c r="G56" s="231">
        <v>6.7956448859891113E-4</v>
      </c>
      <c r="H56" s="231">
        <v>3.2489734761994503E-4</v>
      </c>
      <c r="I56" s="231">
        <v>3.587497473234689E-4</v>
      </c>
      <c r="J56" s="231">
        <v>4.0428401183645671E-4</v>
      </c>
      <c r="K56" s="231">
        <v>1.362520469704712E-2</v>
      </c>
      <c r="L56" s="231">
        <v>9.291141451061264E-3</v>
      </c>
      <c r="M56" s="231">
        <v>2.5498614753605982E-3</v>
      </c>
      <c r="N56" s="231">
        <v>1.5591325653859E-3</v>
      </c>
      <c r="O56" s="231">
        <v>6.3562615567481408E-3</v>
      </c>
      <c r="P56" s="231">
        <v>6.8323272308105183E-3</v>
      </c>
      <c r="Q56" s="231">
        <v>7.0679943606086404E-3</v>
      </c>
      <c r="R56" s="231">
        <v>7.3706477476668704E-3</v>
      </c>
      <c r="S56" s="231">
        <v>6.0815957807421883E-3</v>
      </c>
      <c r="T56" s="231">
        <v>6.3877443617004568E-3</v>
      </c>
      <c r="U56" s="231">
        <v>2.922723068343023E-3</v>
      </c>
      <c r="V56" s="231">
        <v>4.1915235504682256E-3</v>
      </c>
      <c r="W56" s="231">
        <v>7.8550587953321975E-3</v>
      </c>
      <c r="DA56" s="73" t="s">
        <v>1176</v>
      </c>
    </row>
    <row r="57" spans="1:105" ht="12" customHeight="1" x14ac:dyDescent="0.25">
      <c r="A57" s="60" t="s">
        <v>1038</v>
      </c>
      <c r="B57" s="264">
        <v>8.9249423967927982E-2</v>
      </c>
      <c r="C57" s="264">
        <v>8.717894942534142E-2</v>
      </c>
      <c r="D57" s="264">
        <v>7.8914994302360139E-2</v>
      </c>
      <c r="E57" s="264">
        <v>7.4039222578240013E-2</v>
      </c>
      <c r="F57" s="264">
        <v>4.5116385580659543E-2</v>
      </c>
      <c r="G57" s="264">
        <v>4.3520494025599973E-2</v>
      </c>
      <c r="H57" s="264">
        <v>3.6639737357387403E-2</v>
      </c>
      <c r="I57" s="264">
        <v>3.0927912803473689E-2</v>
      </c>
      <c r="J57" s="264">
        <v>2.1466345299600901E-2</v>
      </c>
      <c r="K57" s="264">
        <v>2.382494655653182E-2</v>
      </c>
      <c r="L57" s="264">
        <v>1.7707601686432331E-2</v>
      </c>
      <c r="M57" s="264">
        <v>3.697807682367233E-2</v>
      </c>
      <c r="N57" s="264">
        <v>4.8210536628773178E-2</v>
      </c>
      <c r="O57" s="264">
        <v>4.5553834355002307E-2</v>
      </c>
      <c r="P57" s="264">
        <v>3.9665122306442438E-2</v>
      </c>
      <c r="Q57" s="264">
        <v>4.0525359945368787E-2</v>
      </c>
      <c r="R57" s="264">
        <v>4.0957590973781502E-2</v>
      </c>
      <c r="S57" s="264">
        <v>3.018076660584643E-2</v>
      </c>
      <c r="T57" s="264">
        <v>3.0221587560244421E-2</v>
      </c>
      <c r="U57" s="264">
        <v>2.0691298187063691E-2</v>
      </c>
      <c r="V57" s="264">
        <v>2.4629742644509858E-2</v>
      </c>
      <c r="W57" s="264">
        <v>2.3109758199232121E-2</v>
      </c>
      <c r="DA57" s="72" t="s">
        <v>1177</v>
      </c>
    </row>
    <row r="58" spans="1:105" ht="12" customHeight="1" x14ac:dyDescent="0.25">
      <c r="A58" s="132" t="s">
        <v>1040</v>
      </c>
      <c r="B58" s="318">
        <v>0.2232407050098478</v>
      </c>
      <c r="C58" s="318">
        <v>0.2304235362830073</v>
      </c>
      <c r="D58" s="318">
        <v>0.24017178012301371</v>
      </c>
      <c r="E58" s="318">
        <v>0.226509417699438</v>
      </c>
      <c r="F58" s="318">
        <v>0.19392040369551791</v>
      </c>
      <c r="G58" s="318">
        <v>0.1723339991520185</v>
      </c>
      <c r="H58" s="318">
        <v>0.15841024112757709</v>
      </c>
      <c r="I58" s="318">
        <v>0.14344722038039701</v>
      </c>
      <c r="J58" s="318">
        <v>0.2670989372648867</v>
      </c>
      <c r="K58" s="318">
        <v>0.34728436794251261</v>
      </c>
      <c r="L58" s="318">
        <v>0.28904807940075239</v>
      </c>
      <c r="M58" s="318">
        <v>0.2688938844181385</v>
      </c>
      <c r="N58" s="318">
        <v>0.33770805108965413</v>
      </c>
      <c r="O58" s="318">
        <v>0.33926644911558762</v>
      </c>
      <c r="P58" s="318">
        <v>0.41112524512285792</v>
      </c>
      <c r="Q58" s="318">
        <v>0.37139786223657378</v>
      </c>
      <c r="R58" s="318">
        <v>0.39954031162561943</v>
      </c>
      <c r="S58" s="318">
        <v>0.38478440232475902</v>
      </c>
      <c r="T58" s="318">
        <v>0.38557098685958108</v>
      </c>
      <c r="U58" s="318">
        <v>0.1512110162214825</v>
      </c>
      <c r="V58" s="318">
        <v>0.15949721261550989</v>
      </c>
      <c r="W58" s="318">
        <v>0.17599618137142109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1.3599576414791501</v>
      </c>
      <c r="C61" s="225">
        <v>2.0718290985321279</v>
      </c>
      <c r="D61" s="225">
        <v>1.9494921448670759</v>
      </c>
      <c r="E61" s="225">
        <v>1.971704887260894</v>
      </c>
      <c r="F61" s="225">
        <v>2.134984414669626</v>
      </c>
      <c r="G61" s="225">
        <v>2.546092114511223</v>
      </c>
      <c r="H61" s="225">
        <v>3.0901812980738419</v>
      </c>
      <c r="I61" s="225">
        <v>2.307589649685442</v>
      </c>
      <c r="J61" s="225">
        <v>4.842220303319686</v>
      </c>
      <c r="K61" s="225">
        <v>2.972366770472469</v>
      </c>
      <c r="L61" s="225">
        <v>4.8103433876612574</v>
      </c>
      <c r="M61" s="225">
        <v>2.637159676156561</v>
      </c>
      <c r="N61" s="225">
        <v>1.626996441422516</v>
      </c>
      <c r="O61" s="225">
        <v>2.009470406002611</v>
      </c>
      <c r="P61" s="225">
        <v>0.66747515072195951</v>
      </c>
      <c r="Q61" s="225">
        <v>1.236971107134482</v>
      </c>
      <c r="R61" s="225">
        <v>0.76717577387734348</v>
      </c>
      <c r="S61" s="225">
        <v>2.8442043411826501</v>
      </c>
      <c r="T61" s="225">
        <v>2.8409846196206829</v>
      </c>
      <c r="U61" s="225">
        <v>4.4967124558085754</v>
      </c>
      <c r="V61" s="225">
        <v>4.4393941734335058</v>
      </c>
      <c r="W61" s="225">
        <v>5.4152931487109486</v>
      </c>
      <c r="DA61" s="89" t="s">
        <v>1179</v>
      </c>
    </row>
    <row r="62" spans="1:105" ht="12" customHeight="1" x14ac:dyDescent="0.25">
      <c r="A62" s="55" t="s">
        <v>92</v>
      </c>
      <c r="B62" s="261">
        <v>1.249875680109995E-2</v>
      </c>
      <c r="C62" s="261">
        <v>1.839222531656285E-2</v>
      </c>
      <c r="D62" s="261">
        <v>1.6903295108167061E-2</v>
      </c>
      <c r="E62" s="261">
        <v>1.7545149908974149E-2</v>
      </c>
      <c r="F62" s="261">
        <v>1.7806761958612579E-2</v>
      </c>
      <c r="G62" s="261">
        <v>2.2071460253378861E-2</v>
      </c>
      <c r="H62" s="261">
        <v>2.596982355850562E-2</v>
      </c>
      <c r="I62" s="261">
        <v>1.8712989959015571E-2</v>
      </c>
      <c r="J62" s="261">
        <v>2.646859123104657E-2</v>
      </c>
      <c r="K62" s="261">
        <v>1.5162464224448519E-2</v>
      </c>
      <c r="L62" s="261">
        <v>2.3830292220961929E-2</v>
      </c>
      <c r="M62" s="261">
        <v>1.6658831622127179E-2</v>
      </c>
      <c r="N62" s="261">
        <v>1.0141688744065781E-2</v>
      </c>
      <c r="O62" s="261">
        <v>1.1969207395487279E-2</v>
      </c>
      <c r="P62" s="261">
        <v>3.407859621741588E-3</v>
      </c>
      <c r="Q62" s="261">
        <v>6.7521701179270449E-3</v>
      </c>
      <c r="R62" s="261">
        <v>4.2885322115785154E-3</v>
      </c>
      <c r="S62" s="261">
        <v>1.4681232082421371E-2</v>
      </c>
      <c r="T62" s="261">
        <v>1.469157327349249E-2</v>
      </c>
      <c r="U62" s="261">
        <v>2.620770543996093E-2</v>
      </c>
      <c r="V62" s="261">
        <v>2.5249788638624041E-2</v>
      </c>
      <c r="W62" s="261">
        <v>2.9786908828618931E-2</v>
      </c>
      <c r="DA62" s="67" t="s">
        <v>1180</v>
      </c>
    </row>
    <row r="63" spans="1:105" ht="12" customHeight="1" x14ac:dyDescent="0.25">
      <c r="A63" s="202" t="s">
        <v>93</v>
      </c>
      <c r="B63" s="226">
        <v>2.638486748408763E-2</v>
      </c>
      <c r="C63" s="226">
        <v>3.8825975690021081E-2</v>
      </c>
      <c r="D63" s="226">
        <v>3.568284498776432E-2</v>
      </c>
      <c r="E63" s="226">
        <v>3.7037800055121903E-2</v>
      </c>
      <c r="F63" s="226">
        <v>3.7590062921885013E-2</v>
      </c>
      <c r="G63" s="226">
        <v>4.659283825047774E-2</v>
      </c>
      <c r="H63" s="226">
        <v>5.4822280654025182E-2</v>
      </c>
      <c r="I63" s="226">
        <v>3.9503109641771478E-2</v>
      </c>
      <c r="J63" s="226">
        <v>5.5875178886606362E-2</v>
      </c>
      <c r="K63" s="226">
        <v>3.2007952123613313E-2</v>
      </c>
      <c r="L63" s="226">
        <v>5.0305731390967681E-2</v>
      </c>
      <c r="M63" s="226">
        <v>3.5166782727612748E-2</v>
      </c>
      <c r="N63" s="226">
        <v>2.140909834756442E-2</v>
      </c>
      <c r="O63" s="226">
        <v>2.5266989032997358E-2</v>
      </c>
      <c r="P63" s="226">
        <v>7.1939894467033527E-3</v>
      </c>
      <c r="Q63" s="226">
        <v>1.425382673065876E-2</v>
      </c>
      <c r="R63" s="226">
        <v>9.0530887114934795E-3</v>
      </c>
      <c r="S63" s="226">
        <v>3.0992071384550329E-2</v>
      </c>
      <c r="T63" s="226">
        <v>3.1013901632180631E-2</v>
      </c>
      <c r="U63" s="226">
        <v>5.5324449151176187E-2</v>
      </c>
      <c r="V63" s="226">
        <v>5.3430246348513108E-2</v>
      </c>
      <c r="W63" s="226">
        <v>6.4148776118499687E-2</v>
      </c>
      <c r="DA63" s="174" t="s">
        <v>1181</v>
      </c>
    </row>
    <row r="64" spans="1:105" ht="12" customHeight="1" x14ac:dyDescent="0.25">
      <c r="A64" s="202" t="s">
        <v>94</v>
      </c>
      <c r="B64" s="226">
        <v>0.15707217932185091</v>
      </c>
      <c r="C64" s="226">
        <v>0.23113554084009441</v>
      </c>
      <c r="D64" s="226">
        <v>0.2124241188632878</v>
      </c>
      <c r="E64" s="226">
        <v>0.2204903236847216</v>
      </c>
      <c r="F64" s="226">
        <v>0.223778008646313</v>
      </c>
      <c r="G64" s="226">
        <v>0.27737257536755439</v>
      </c>
      <c r="H64" s="226">
        <v>0.32636340140480508</v>
      </c>
      <c r="I64" s="226">
        <v>0.23516659786770311</v>
      </c>
      <c r="J64" s="226">
        <v>0.33262042493092631</v>
      </c>
      <c r="K64" s="226">
        <v>0.19054705500103289</v>
      </c>
      <c r="L64" s="226">
        <v>0.29947585928655179</v>
      </c>
      <c r="M64" s="226">
        <v>0.2093519403156163</v>
      </c>
      <c r="N64" s="226">
        <v>0.1274508479830655</v>
      </c>
      <c r="O64" s="226">
        <v>0.1504173191208065</v>
      </c>
      <c r="P64" s="226">
        <v>4.2826654372759877E-2</v>
      </c>
      <c r="Q64" s="226">
        <v>8.4854685346093306E-2</v>
      </c>
      <c r="R64" s="226">
        <v>5.3894088130854209E-2</v>
      </c>
      <c r="S64" s="226">
        <v>0.18449939902125789</v>
      </c>
      <c r="T64" s="226">
        <v>0.184629357019815</v>
      </c>
      <c r="U64" s="226">
        <v>0.32935286876831771</v>
      </c>
      <c r="V64" s="226">
        <v>0.31670096894694721</v>
      </c>
      <c r="W64" s="226">
        <v>0.3729926775056322</v>
      </c>
      <c r="DA64" s="174" t="s">
        <v>1182</v>
      </c>
    </row>
    <row r="65" spans="1:105" ht="12" customHeight="1" x14ac:dyDescent="0.25">
      <c r="A65" s="202" t="s">
        <v>95</v>
      </c>
      <c r="B65" s="226">
        <v>0.18589001728408361</v>
      </c>
      <c r="C65" s="226">
        <v>0.27354169189752892</v>
      </c>
      <c r="D65" s="226">
        <v>0.25139730853380682</v>
      </c>
      <c r="E65" s="226">
        <v>0.26094340995130139</v>
      </c>
      <c r="F65" s="226">
        <v>0.26483428239588991</v>
      </c>
      <c r="G65" s="226">
        <v>0.32826177781333332</v>
      </c>
      <c r="H65" s="226">
        <v>0.3862408899523801</v>
      </c>
      <c r="I65" s="226">
        <v>0.27831232195926547</v>
      </c>
      <c r="J65" s="226">
        <v>0.39365890221910582</v>
      </c>
      <c r="K65" s="226">
        <v>0.22550648689347941</v>
      </c>
      <c r="L65" s="226">
        <v>0.35442032382368871</v>
      </c>
      <c r="M65" s="226">
        <v>0.24776148119766059</v>
      </c>
      <c r="N65" s="226">
        <v>0.15083409701661471</v>
      </c>
      <c r="O65" s="226">
        <v>0.17801419813433811</v>
      </c>
      <c r="P65" s="226">
        <v>5.0684007543176167E-2</v>
      </c>
      <c r="Q65" s="226">
        <v>0.10042286924216901</v>
      </c>
      <c r="R65" s="226">
        <v>6.3781969648655124E-2</v>
      </c>
      <c r="S65" s="226">
        <v>0.21834927497051371</v>
      </c>
      <c r="T65" s="226">
        <v>0.21850307620191109</v>
      </c>
      <c r="U65" s="226">
        <v>0.38977883118597589</v>
      </c>
      <c r="V65" s="226">
        <v>0.37643355317997712</v>
      </c>
      <c r="W65" s="226">
        <v>0.45153776867806228</v>
      </c>
      <c r="DA65" s="174" t="s">
        <v>1183</v>
      </c>
    </row>
    <row r="66" spans="1:105" ht="12" customHeight="1" x14ac:dyDescent="0.25">
      <c r="A66" s="56" t="s">
        <v>96</v>
      </c>
      <c r="B66" s="262">
        <v>5.5473991808979849E-2</v>
      </c>
      <c r="C66" s="262">
        <v>8.2355667560344681E-2</v>
      </c>
      <c r="D66" s="262">
        <v>7.7068718783646809E-2</v>
      </c>
      <c r="E66" s="262">
        <v>7.8238147142463271E-2</v>
      </c>
      <c r="F66" s="262">
        <v>8.1164508495283866E-2</v>
      </c>
      <c r="G66" s="262">
        <v>9.762973203751274E-2</v>
      </c>
      <c r="H66" s="262">
        <v>0.117635466418539</v>
      </c>
      <c r="I66" s="262">
        <v>8.7005664194417465E-2</v>
      </c>
      <c r="J66" s="262">
        <v>0.1805453479619927</v>
      </c>
      <c r="K66" s="262">
        <v>0.10877013878516591</v>
      </c>
      <c r="L66" s="262">
        <v>0.17673650700259849</v>
      </c>
      <c r="M66" s="262">
        <v>9.5310157405983559E-2</v>
      </c>
      <c r="N66" s="262">
        <v>5.7690214600601808E-2</v>
      </c>
      <c r="O66" s="262">
        <v>6.9835111694214552E-2</v>
      </c>
      <c r="P66" s="262">
        <v>2.2452657992052399E-2</v>
      </c>
      <c r="Q66" s="262">
        <v>4.2440609541035297E-2</v>
      </c>
      <c r="R66" s="262">
        <v>2.7116294011026981E-2</v>
      </c>
      <c r="S66" s="262">
        <v>0.10322020211214281</v>
      </c>
      <c r="T66" s="262">
        <v>0.1039363148595245</v>
      </c>
      <c r="U66" s="262">
        <v>0.15585551582188389</v>
      </c>
      <c r="V66" s="262">
        <v>0.1466604262887142</v>
      </c>
      <c r="W66" s="262">
        <v>0.18369232419211201</v>
      </c>
      <c r="DA66" s="68" t="s">
        <v>1184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4.7819623107901591E-4</v>
      </c>
      <c r="I67" s="228">
        <v>2.1449567979169861E-4</v>
      </c>
      <c r="J67" s="228">
        <v>1.2626251545433981E-2</v>
      </c>
      <c r="K67" s="228">
        <v>1.4416718249629821E-2</v>
      </c>
      <c r="L67" s="228">
        <v>2.1105206725087471E-2</v>
      </c>
      <c r="M67" s="228">
        <v>1.3407025545198429E-2</v>
      </c>
      <c r="N67" s="228">
        <v>0</v>
      </c>
      <c r="O67" s="228">
        <v>0</v>
      </c>
      <c r="P67" s="228">
        <v>0</v>
      </c>
      <c r="Q67" s="228">
        <v>0</v>
      </c>
      <c r="R67" s="228">
        <v>0</v>
      </c>
      <c r="S67" s="228">
        <v>1.9290713462600259E-3</v>
      </c>
      <c r="T67" s="228">
        <v>5.0086224844271519E-3</v>
      </c>
      <c r="U67" s="228">
        <v>4.5984047216331781E-3</v>
      </c>
      <c r="V67" s="228">
        <v>6.0295310298808472E-3</v>
      </c>
      <c r="W67" s="228">
        <v>5.1290612038917306E-3</v>
      </c>
      <c r="DA67" s="69" t="s">
        <v>1185</v>
      </c>
    </row>
    <row r="68" spans="1:105" ht="12" customHeight="1" x14ac:dyDescent="0.25">
      <c r="A68" s="37" t="s">
        <v>162</v>
      </c>
      <c r="B68" s="228">
        <v>2.1032185455916681E-2</v>
      </c>
      <c r="C68" s="228">
        <v>3.2771927988585157E-2</v>
      </c>
      <c r="D68" s="228">
        <v>3.6522498889791151E-2</v>
      </c>
      <c r="E68" s="228">
        <v>3.7792003822652978E-2</v>
      </c>
      <c r="F68" s="228">
        <v>5.0489997395830842E-2</v>
      </c>
      <c r="G68" s="228">
        <v>5.8088584832504779E-2</v>
      </c>
      <c r="H68" s="228">
        <v>7.3155579124656547E-2</v>
      </c>
      <c r="I68" s="228">
        <v>5.5938430097346878E-2</v>
      </c>
      <c r="J68" s="228">
        <v>0.1447565852855891</v>
      </c>
      <c r="K68" s="228">
        <v>8.3379277045866992E-2</v>
      </c>
      <c r="L68" s="228">
        <v>0.13942365542846191</v>
      </c>
      <c r="M68" s="228">
        <v>6.2208050251679393E-2</v>
      </c>
      <c r="N68" s="228">
        <v>4.299836693528452E-2</v>
      </c>
      <c r="O68" s="228">
        <v>5.2841362040711458E-2</v>
      </c>
      <c r="P68" s="228">
        <v>1.8364253478637588E-2</v>
      </c>
      <c r="Q68" s="228">
        <v>3.3935558432435967E-2</v>
      </c>
      <c r="R68" s="228">
        <v>2.2185747047893899E-2</v>
      </c>
      <c r="S68" s="228">
        <v>8.6847317548757089E-2</v>
      </c>
      <c r="T68" s="228">
        <v>8.5037875378639799E-2</v>
      </c>
      <c r="U68" s="228">
        <v>0.1128040575966065</v>
      </c>
      <c r="V68" s="228">
        <v>9.8274630377660224E-2</v>
      </c>
      <c r="W68" s="228">
        <v>0.13429952761755579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7.4086965379089665E-4</v>
      </c>
      <c r="T70" s="228">
        <v>6.3963427917331894E-4</v>
      </c>
      <c r="U70" s="228">
        <v>1.0271715974568469E-3</v>
      </c>
      <c r="V70" s="228">
        <v>9.8411226664759754E-4</v>
      </c>
      <c r="W70" s="228">
        <v>1.1972708446881071E-3</v>
      </c>
      <c r="DA70" s="69" t="s">
        <v>1188</v>
      </c>
    </row>
    <row r="71" spans="1:105" ht="12" customHeight="1" x14ac:dyDescent="0.25">
      <c r="A71" s="37" t="s">
        <v>38</v>
      </c>
      <c r="B71" s="228">
        <v>3.4441806353063167E-2</v>
      </c>
      <c r="C71" s="228">
        <v>4.9583739571759523E-2</v>
      </c>
      <c r="D71" s="228">
        <v>4.0546219893855658E-2</v>
      </c>
      <c r="E71" s="228">
        <v>4.04461433198103E-2</v>
      </c>
      <c r="F71" s="228">
        <v>3.0674511099453031E-2</v>
      </c>
      <c r="G71" s="228">
        <v>3.9541147205007947E-2</v>
      </c>
      <c r="H71" s="228">
        <v>4.4001691062803418E-2</v>
      </c>
      <c r="I71" s="228">
        <v>3.0852738417278879E-2</v>
      </c>
      <c r="J71" s="228">
        <v>2.316251113096961E-2</v>
      </c>
      <c r="K71" s="228">
        <v>1.097414348966909E-2</v>
      </c>
      <c r="L71" s="228">
        <v>1.620764484904913E-2</v>
      </c>
      <c r="M71" s="228">
        <v>1.9695081609105741E-2</v>
      </c>
      <c r="N71" s="228">
        <v>1.469184766531729E-2</v>
      </c>
      <c r="O71" s="228">
        <v>1.699374965350308E-2</v>
      </c>
      <c r="P71" s="228">
        <v>4.0884045134148101E-3</v>
      </c>
      <c r="Q71" s="228">
        <v>8.5050511085993409E-3</v>
      </c>
      <c r="R71" s="228">
        <v>4.9305469631330898E-3</v>
      </c>
      <c r="S71" s="228">
        <v>1.3702943563334831E-2</v>
      </c>
      <c r="T71" s="228">
        <v>1.325018271728425E-2</v>
      </c>
      <c r="U71" s="228">
        <v>3.7425881906187342E-2</v>
      </c>
      <c r="V71" s="228">
        <v>4.1372152614525537E-2</v>
      </c>
      <c r="W71" s="228">
        <v>4.3066464525976428E-2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0.59463085107159541</v>
      </c>
      <c r="C72" s="263">
        <f t="shared" si="2"/>
        <v>0.93370192520884787</v>
      </c>
      <c r="D72" s="263">
        <f t="shared" si="2"/>
        <v>0.88462952573503295</v>
      </c>
      <c r="E72" s="263">
        <f t="shared" si="2"/>
        <v>0.88055730299819268</v>
      </c>
      <c r="F72" s="263">
        <f t="shared" si="2"/>
        <v>0.99395456696879192</v>
      </c>
      <c r="G72" s="263">
        <f t="shared" si="2"/>
        <v>1.1593298124647069</v>
      </c>
      <c r="H72" s="263">
        <f t="shared" si="2"/>
        <v>1.432155226157438</v>
      </c>
      <c r="I72" s="263">
        <f t="shared" si="2"/>
        <v>1.0925564621092181</v>
      </c>
      <c r="J72" s="263">
        <f t="shared" si="2"/>
        <v>2.6658020315275492</v>
      </c>
      <c r="K72" s="263">
        <f t="shared" si="2"/>
        <v>1.6861917049575443</v>
      </c>
      <c r="L72" s="263">
        <f t="shared" si="2"/>
        <v>2.7480710410972788</v>
      </c>
      <c r="M72" s="263">
        <f t="shared" si="2"/>
        <v>1.3982111432821258</v>
      </c>
      <c r="N72" s="263">
        <f t="shared" si="2"/>
        <v>0.86818733801637027</v>
      </c>
      <c r="O72" s="263">
        <f t="shared" si="2"/>
        <v>1.0978021591358234</v>
      </c>
      <c r="P72" s="263">
        <f t="shared" si="2"/>
        <v>0.3849399057662598</v>
      </c>
      <c r="Q72" s="263">
        <f t="shared" si="2"/>
        <v>0.6958226138839152</v>
      </c>
      <c r="R72" s="263">
        <f t="shared" si="2"/>
        <v>0.42457124419431863</v>
      </c>
      <c r="S72" s="263">
        <f t="shared" si="2"/>
        <v>1.5979181376018174</v>
      </c>
      <c r="T72" s="263">
        <f t="shared" si="2"/>
        <v>1.5876632222174965</v>
      </c>
      <c r="U72" s="263">
        <f t="shared" si="2"/>
        <v>2.4643333444021036</v>
      </c>
      <c r="V72" s="263">
        <f t="shared" si="2"/>
        <v>2.489517486849476</v>
      </c>
      <c r="W72" s="263">
        <f t="shared" si="2"/>
        <v>3.0427778156225411</v>
      </c>
      <c r="DA72" s="70"/>
    </row>
    <row r="73" spans="1:105" ht="12" customHeight="1" x14ac:dyDescent="0.25">
      <c r="A73" s="60" t="s">
        <v>1054</v>
      </c>
      <c r="B73" s="264">
        <v>0.59393705858485091</v>
      </c>
      <c r="C73" s="264">
        <v>0.93268099265193782</v>
      </c>
      <c r="D73" s="264">
        <v>0.88369124208539518</v>
      </c>
      <c r="E73" s="264">
        <v>0.87958339068200286</v>
      </c>
      <c r="F73" s="264">
        <v>0.9929661328503645</v>
      </c>
      <c r="G73" s="264">
        <v>1.15810464955139</v>
      </c>
      <c r="H73" s="264">
        <v>1.430713669308729</v>
      </c>
      <c r="I73" s="264">
        <v>1.0915177242535501</v>
      </c>
      <c r="J73" s="264">
        <v>2.6643327886241912</v>
      </c>
      <c r="K73" s="264">
        <v>1.68535005294952</v>
      </c>
      <c r="L73" s="264">
        <v>2.7467482473216309</v>
      </c>
      <c r="M73" s="264">
        <v>1.3972864295364871</v>
      </c>
      <c r="N73" s="264">
        <v>0.86762438383096563</v>
      </c>
      <c r="O73" s="264">
        <v>1.0971377613644751</v>
      </c>
      <c r="P73" s="264">
        <v>0.38475073916040697</v>
      </c>
      <c r="Q73" s="264">
        <v>0.69544780821551255</v>
      </c>
      <c r="R73" s="264">
        <v>0.42433319240445638</v>
      </c>
      <c r="S73" s="264">
        <v>1.5971031982700881</v>
      </c>
      <c r="T73" s="264">
        <v>1.5868477088574231</v>
      </c>
      <c r="U73" s="264">
        <v>2.4628785829871558</v>
      </c>
      <c r="V73" s="264">
        <v>2.4881125336692538</v>
      </c>
      <c r="W73" s="264">
        <v>3.0410925988622819</v>
      </c>
      <c r="DA73" s="72" t="s">
        <v>1190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2.0351926927786351E-2</v>
      </c>
      <c r="P74" s="231">
        <v>3.2193215276576019E-3</v>
      </c>
      <c r="Q74" s="231">
        <v>0</v>
      </c>
      <c r="R74" s="231">
        <v>0</v>
      </c>
      <c r="S74" s="231">
        <v>0</v>
      </c>
      <c r="T74" s="231">
        <v>3.73524331529902E-3</v>
      </c>
      <c r="U74" s="231">
        <v>4.111784274481093E-4</v>
      </c>
      <c r="V74" s="231">
        <v>2.1248749882528759E-3</v>
      </c>
      <c r="W74" s="231">
        <v>2.2430609701140219E-2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8.1429116542781732E-2</v>
      </c>
      <c r="N76" s="231">
        <v>0.14237683196090861</v>
      </c>
      <c r="O76" s="231">
        <v>0.16216567622070241</v>
      </c>
      <c r="P76" s="231">
        <v>5.1294401912694437E-2</v>
      </c>
      <c r="Q76" s="231">
        <v>0.1040215900619476</v>
      </c>
      <c r="R76" s="231">
        <v>6.7771679962463666E-2</v>
      </c>
      <c r="S76" s="231">
        <v>0.24149056034144339</v>
      </c>
      <c r="T76" s="231">
        <v>0.31139425331330212</v>
      </c>
      <c r="U76" s="231">
        <v>0.53312985842090066</v>
      </c>
      <c r="V76" s="231">
        <v>0.48579430339071938</v>
      </c>
      <c r="W76" s="231">
        <v>0.57711601362385023</v>
      </c>
      <c r="DA76" s="73" t="s">
        <v>1193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8.1088256889408402E-3</v>
      </c>
      <c r="I77" s="231">
        <v>3.2672927521689701E-3</v>
      </c>
      <c r="J77" s="231">
        <v>0.11560046877231769</v>
      </c>
      <c r="K77" s="231">
        <v>0.1454499948146043</v>
      </c>
      <c r="L77" s="231">
        <v>0.2007080486491554</v>
      </c>
      <c r="M77" s="231">
        <v>0.13917560557335579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1.567817612898232E-2</v>
      </c>
      <c r="T77" s="231">
        <v>4.2024880307530661E-2</v>
      </c>
      <c r="U77" s="231">
        <v>3.3732541227585171E-2</v>
      </c>
      <c r="V77" s="231">
        <v>3.5503852729991903E-2</v>
      </c>
      <c r="W77" s="231">
        <v>3.4592911567654323E-2</v>
      </c>
      <c r="DA77" s="73" t="s">
        <v>1194</v>
      </c>
    </row>
    <row r="78" spans="1:105" ht="12" customHeight="1" x14ac:dyDescent="0.25">
      <c r="A78" s="64" t="s">
        <v>70</v>
      </c>
      <c r="B78" s="231">
        <v>0.17114939164418649</v>
      </c>
      <c r="C78" s="231">
        <v>0.20819766529767811</v>
      </c>
      <c r="D78" s="231">
        <v>0.27982339023221992</v>
      </c>
      <c r="E78" s="231">
        <v>0.2195192296133982</v>
      </c>
      <c r="F78" s="231">
        <v>0</v>
      </c>
      <c r="G78" s="231">
        <v>0</v>
      </c>
      <c r="H78" s="231">
        <v>0</v>
      </c>
      <c r="I78" s="231">
        <v>0</v>
      </c>
      <c r="J78" s="231">
        <v>0.2084740878097931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1195</v>
      </c>
    </row>
    <row r="79" spans="1:105" ht="12" customHeight="1" x14ac:dyDescent="0.25">
      <c r="A79" s="64" t="s">
        <v>34</v>
      </c>
      <c r="B79" s="231">
        <v>0</v>
      </c>
      <c r="C79" s="231">
        <v>0.1224627472948572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0.18120537985150539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1.0521113258587249E-2</v>
      </c>
      <c r="T79" s="231">
        <v>1.312603928854828E-3</v>
      </c>
      <c r="U79" s="231">
        <v>1.1957967985500831E-3</v>
      </c>
      <c r="V79" s="231">
        <v>1.1712828820965859E-3</v>
      </c>
      <c r="W79" s="231">
        <v>1.483887218058276E-3</v>
      </c>
      <c r="DA79" s="73" t="s">
        <v>1196</v>
      </c>
    </row>
    <row r="80" spans="1:105" ht="12" customHeight="1" x14ac:dyDescent="0.25">
      <c r="A80" s="64" t="s">
        <v>162</v>
      </c>
      <c r="B80" s="231">
        <v>0.29572868925799212</v>
      </c>
      <c r="C80" s="231">
        <v>0.41640274129975718</v>
      </c>
      <c r="D80" s="231">
        <v>0.47639489678672903</v>
      </c>
      <c r="E80" s="231">
        <v>0.56743947886604407</v>
      </c>
      <c r="F80" s="231">
        <v>0.81890837070354494</v>
      </c>
      <c r="G80" s="231">
        <v>1.0254294709433129</v>
      </c>
      <c r="H80" s="231">
        <v>1.185352598102088</v>
      </c>
      <c r="I80" s="231">
        <v>0.81419430667524928</v>
      </c>
      <c r="J80" s="231">
        <v>1.2664025466033111</v>
      </c>
      <c r="K80" s="231">
        <v>0.80381056797775396</v>
      </c>
      <c r="L80" s="231">
        <v>1.266951326456013</v>
      </c>
      <c r="M80" s="231">
        <v>0.61705739294187179</v>
      </c>
      <c r="N80" s="231">
        <v>0.3419457476892297</v>
      </c>
      <c r="O80" s="231">
        <v>0.37866794447522079</v>
      </c>
      <c r="P80" s="231">
        <v>0.10274068683278489</v>
      </c>
      <c r="Q80" s="231">
        <v>0.22105039590217079</v>
      </c>
      <c r="R80" s="231">
        <v>0.16605093830079609</v>
      </c>
      <c r="S80" s="231">
        <v>0.67445339505180224</v>
      </c>
      <c r="T80" s="231">
        <v>0.68178724934356993</v>
      </c>
      <c r="U80" s="231">
        <v>0.79070571267390299</v>
      </c>
      <c r="V80" s="231">
        <v>0.55294464361806828</v>
      </c>
      <c r="W80" s="231">
        <v>0.86351481763873994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0.1066952430983939</v>
      </c>
      <c r="C82" s="231">
        <v>0.13352621895705871</v>
      </c>
      <c r="D82" s="231">
        <v>7.8745725097054908E-2</v>
      </c>
      <c r="E82" s="231">
        <v>5.3165915235281608E-2</v>
      </c>
      <c r="F82" s="231">
        <v>0.14616153525017669</v>
      </c>
      <c r="G82" s="231">
        <v>0.1013316344669227</v>
      </c>
      <c r="H82" s="231">
        <v>0.21735420031285169</v>
      </c>
      <c r="I82" s="231">
        <v>0.25583910848975661</v>
      </c>
      <c r="J82" s="231">
        <v>0.86885211659377015</v>
      </c>
      <c r="K82" s="231">
        <v>0.37049373463927437</v>
      </c>
      <c r="L82" s="231">
        <v>0.79106362831768917</v>
      </c>
      <c r="M82" s="231">
        <v>0.47959752783156101</v>
      </c>
      <c r="N82" s="231">
        <v>0.35918168379228421</v>
      </c>
      <c r="O82" s="231">
        <v>0.41557951010755989</v>
      </c>
      <c r="P82" s="231">
        <v>0.1917463576109445</v>
      </c>
      <c r="Q82" s="231">
        <v>0.29507352620100391</v>
      </c>
      <c r="R82" s="231">
        <v>0.14546746827676679</v>
      </c>
      <c r="S82" s="231">
        <v>0.51166415654378916</v>
      </c>
      <c r="T82" s="231">
        <v>0.39720116100815939</v>
      </c>
      <c r="U82" s="231">
        <v>0.82678490021836659</v>
      </c>
      <c r="V82" s="231">
        <v>1.039543306630994</v>
      </c>
      <c r="W82" s="231">
        <v>0.79908422760453834</v>
      </c>
      <c r="DA82" s="73" t="s">
        <v>1199</v>
      </c>
    </row>
    <row r="83" spans="1:105" ht="12" customHeight="1" x14ac:dyDescent="0.25">
      <c r="A83" s="64" t="s">
        <v>79</v>
      </c>
      <c r="B83" s="231">
        <v>2.036373458427846E-2</v>
      </c>
      <c r="C83" s="231">
        <v>5.2091619802586572E-2</v>
      </c>
      <c r="D83" s="231">
        <v>4.8727229969391432E-2</v>
      </c>
      <c r="E83" s="231">
        <v>3.9458766967279048E-2</v>
      </c>
      <c r="F83" s="231">
        <v>2.7896226896642819E-2</v>
      </c>
      <c r="G83" s="231">
        <v>3.1343544141154672E-2</v>
      </c>
      <c r="H83" s="231">
        <v>1.98980452048492E-2</v>
      </c>
      <c r="I83" s="231">
        <v>1.82170163363756E-2</v>
      </c>
      <c r="J83" s="231">
        <v>2.3798188993493549E-2</v>
      </c>
      <c r="K83" s="231">
        <v>0.36559575551788698</v>
      </c>
      <c r="L83" s="231">
        <v>0.48802524389877361</v>
      </c>
      <c r="M83" s="231">
        <v>8.0026786646916315E-2</v>
      </c>
      <c r="N83" s="231">
        <v>2.4120120388543331E-2</v>
      </c>
      <c r="O83" s="231">
        <v>0.120372703633206</v>
      </c>
      <c r="P83" s="231">
        <v>3.5749971276325572E-2</v>
      </c>
      <c r="Q83" s="231">
        <v>7.5302296050390211E-2</v>
      </c>
      <c r="R83" s="231">
        <v>4.5043105864429861E-2</v>
      </c>
      <c r="S83" s="231">
        <v>0.14329579694548331</v>
      </c>
      <c r="T83" s="231">
        <v>0.1493923176407069</v>
      </c>
      <c r="U83" s="231">
        <v>0.27691859522040202</v>
      </c>
      <c r="V83" s="231">
        <v>0.37103026942913098</v>
      </c>
      <c r="W83" s="231">
        <v>0.74287013150830083</v>
      </c>
      <c r="DA83" s="73" t="s">
        <v>1200</v>
      </c>
    </row>
    <row r="84" spans="1:105" ht="12" customHeight="1" x14ac:dyDescent="0.25">
      <c r="A84" s="60" t="s">
        <v>1066</v>
      </c>
      <c r="B84" s="264">
        <v>6.937924867445155E-4</v>
      </c>
      <c r="C84" s="264">
        <v>1.0209325569100281E-3</v>
      </c>
      <c r="D84" s="264">
        <v>9.3828364963782372E-4</v>
      </c>
      <c r="E84" s="264">
        <v>9.7391231618981723E-4</v>
      </c>
      <c r="F84" s="264">
        <v>9.8843411842738059E-4</v>
      </c>
      <c r="G84" s="264">
        <v>1.2251629133168539E-3</v>
      </c>
      <c r="H84" s="264">
        <v>1.4415568487088459E-3</v>
      </c>
      <c r="I84" s="264">
        <v>1.038737855668014E-3</v>
      </c>
      <c r="J84" s="264">
        <v>1.4692429033578589E-3</v>
      </c>
      <c r="K84" s="264">
        <v>8.416520080244391E-4</v>
      </c>
      <c r="L84" s="264">
        <v>1.322793775647723E-3</v>
      </c>
      <c r="M84" s="264">
        <v>9.247137456388178E-4</v>
      </c>
      <c r="N84" s="264">
        <v>5.6295418540466618E-4</v>
      </c>
      <c r="O84" s="264">
        <v>6.6439777134836013E-4</v>
      </c>
      <c r="P84" s="264">
        <v>1.8916660585285139E-4</v>
      </c>
      <c r="Q84" s="264">
        <v>3.7480566840266452E-4</v>
      </c>
      <c r="R84" s="264">
        <v>2.3805178986226601E-4</v>
      </c>
      <c r="S84" s="264">
        <v>8.1493933172938375E-4</v>
      </c>
      <c r="T84" s="264">
        <v>8.1551336007342661E-4</v>
      </c>
      <c r="U84" s="264">
        <v>1.4547614149479329E-3</v>
      </c>
      <c r="V84" s="264">
        <v>1.4049531802220771E-3</v>
      </c>
      <c r="W84" s="264">
        <v>1.685216760259403E-3</v>
      </c>
      <c r="DA84" s="72" t="s">
        <v>1201</v>
      </c>
    </row>
    <row r="85" spans="1:105" ht="12" customHeight="1" x14ac:dyDescent="0.25">
      <c r="A85" s="57" t="s">
        <v>1012</v>
      </c>
      <c r="B85" s="263">
        <v>0.20663774585308481</v>
      </c>
      <c r="C85" s="263">
        <v>0.31385165535478049</v>
      </c>
      <c r="D85" s="263">
        <v>0.30542754359777702</v>
      </c>
      <c r="E85" s="263">
        <v>0.30739505922704791</v>
      </c>
      <c r="F85" s="263">
        <v>0.34305593324609779</v>
      </c>
      <c r="G85" s="263">
        <v>0.40438198613938631</v>
      </c>
      <c r="H85" s="263">
        <v>0.49606906736262518</v>
      </c>
      <c r="I85" s="263">
        <v>0.37257087800949551</v>
      </c>
      <c r="J85" s="263">
        <v>0.8578215732812895</v>
      </c>
      <c r="K85" s="263">
        <v>0.51822421112763117</v>
      </c>
      <c r="L85" s="263">
        <v>0.84264494926501277</v>
      </c>
      <c r="M85" s="263">
        <v>0.44799109671109061</v>
      </c>
      <c r="N85" s="263">
        <v>0.2773101362518291</v>
      </c>
      <c r="O85" s="263">
        <v>0.33879675827960393</v>
      </c>
      <c r="P85" s="263">
        <v>0.1133245245412955</v>
      </c>
      <c r="Q85" s="263">
        <v>0.210950472046285</v>
      </c>
      <c r="R85" s="263">
        <v>0.13298623277385049</v>
      </c>
      <c r="S85" s="263">
        <v>0.50703788728134169</v>
      </c>
      <c r="T85" s="263">
        <v>0.51260438121587237</v>
      </c>
      <c r="U85" s="263">
        <v>0.771644744839448</v>
      </c>
      <c r="V85" s="263">
        <v>0.73831966875616739</v>
      </c>
      <c r="W85" s="263">
        <v>0.91404516962280902</v>
      </c>
      <c r="DA85" s="70" t="s">
        <v>1202</v>
      </c>
    </row>
    <row r="86" spans="1:105" ht="12" customHeight="1" x14ac:dyDescent="0.25">
      <c r="A86" s="60" t="s">
        <v>1014</v>
      </c>
      <c r="B86" s="264">
        <v>0.18734645277215339</v>
      </c>
      <c r="C86" s="264">
        <v>0.28527701063581218</v>
      </c>
      <c r="D86" s="264">
        <v>0.28559962213333312</v>
      </c>
      <c r="E86" s="264">
        <v>0.28550463115854291</v>
      </c>
      <c r="F86" s="264">
        <v>0.32347661988178089</v>
      </c>
      <c r="G86" s="264">
        <v>0.37869958871455262</v>
      </c>
      <c r="H86" s="264">
        <v>0.46819913107924888</v>
      </c>
      <c r="I86" s="264">
        <v>0.35323657349636078</v>
      </c>
      <c r="J86" s="264">
        <v>0.84706690290476305</v>
      </c>
      <c r="K86" s="264">
        <v>0.51251507138222718</v>
      </c>
      <c r="L86" s="264">
        <v>0.83428001791477469</v>
      </c>
      <c r="M86" s="264">
        <v>0.43778103808311353</v>
      </c>
      <c r="N86" s="264">
        <v>0.27079715069465349</v>
      </c>
      <c r="O86" s="264">
        <v>0.33162412852597578</v>
      </c>
      <c r="P86" s="264">
        <v>0.1117047760898498</v>
      </c>
      <c r="Q86" s="264">
        <v>0.2074258479532976</v>
      </c>
      <c r="R86" s="264">
        <v>0.1309261390145629</v>
      </c>
      <c r="S86" s="264">
        <v>0.50132708248589641</v>
      </c>
      <c r="T86" s="264">
        <v>0.5074271936785234</v>
      </c>
      <c r="U86" s="264">
        <v>0.75705279548323656</v>
      </c>
      <c r="V86" s="264">
        <v>0.72272032108046325</v>
      </c>
      <c r="W86" s="264">
        <v>0.89747544421706937</v>
      </c>
      <c r="DA86" s="72" t="s">
        <v>1203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1.212246078722652E-2</v>
      </c>
      <c r="P87" s="232">
        <v>2.3055230931687148E-3</v>
      </c>
      <c r="Q87" s="232">
        <v>0</v>
      </c>
      <c r="R87" s="232">
        <v>0</v>
      </c>
      <c r="S87" s="232">
        <v>0</v>
      </c>
      <c r="T87" s="232">
        <v>1.840920559395343E-3</v>
      </c>
      <c r="U87" s="232">
        <v>2.312927564327174E-4</v>
      </c>
      <c r="V87" s="232">
        <v>1.4400317329365019E-3</v>
      </c>
      <c r="W87" s="232">
        <v>1.354254356821815E-2</v>
      </c>
      <c r="DA87" s="71" t="s">
        <v>1204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4.2613219964146062E-2</v>
      </c>
      <c r="N88" s="297">
        <v>7.9471411325236954E-2</v>
      </c>
      <c r="O88" s="297">
        <v>9.5639378208030895E-2</v>
      </c>
      <c r="P88" s="297">
        <v>3.6372038868649967E-2</v>
      </c>
      <c r="Q88" s="297">
        <v>6.6266833226485827E-2</v>
      </c>
      <c r="R88" s="297">
        <v>3.7883143488385278E-2</v>
      </c>
      <c r="S88" s="297">
        <v>0.1297660895015722</v>
      </c>
      <c r="T88" s="297">
        <v>0.1519565054528523</v>
      </c>
      <c r="U88" s="297">
        <v>0.29693218227927382</v>
      </c>
      <c r="V88" s="297">
        <v>0.32597451584412929</v>
      </c>
      <c r="W88" s="297">
        <v>0.3449966207942739</v>
      </c>
      <c r="DA88" s="122" t="s">
        <v>1205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3.1147002275073582E-3</v>
      </c>
      <c r="I89" s="297">
        <v>1.3822827365883249E-3</v>
      </c>
      <c r="J89" s="297">
        <v>6.0287794680811607E-2</v>
      </c>
      <c r="K89" s="297">
        <v>7.7127623092768161E-2</v>
      </c>
      <c r="L89" s="297">
        <v>0.1120148437233339</v>
      </c>
      <c r="M89" s="297">
        <v>7.1473719833249003E-2</v>
      </c>
      <c r="N89" s="297">
        <v>0</v>
      </c>
      <c r="O89" s="297">
        <v>0</v>
      </c>
      <c r="P89" s="297">
        <v>0</v>
      </c>
      <c r="Q89" s="297">
        <v>0</v>
      </c>
      <c r="R89" s="297">
        <v>0</v>
      </c>
      <c r="S89" s="297">
        <v>8.2675196173330086E-3</v>
      </c>
      <c r="T89" s="297">
        <v>2.0124904404168479E-2</v>
      </c>
      <c r="U89" s="297">
        <v>1.8437072378139231E-2</v>
      </c>
      <c r="V89" s="297">
        <v>2.3378968807827569E-2</v>
      </c>
      <c r="W89" s="297">
        <v>2.0293524009433819E-2</v>
      </c>
      <c r="DA89" s="122" t="s">
        <v>1206</v>
      </c>
    </row>
    <row r="90" spans="1:105" ht="12" customHeight="1" x14ac:dyDescent="0.25">
      <c r="A90" s="59" t="s">
        <v>70</v>
      </c>
      <c r="B90" s="297">
        <v>6.9102875164769428E-2</v>
      </c>
      <c r="C90" s="297">
        <v>9.5710640715129511E-2</v>
      </c>
      <c r="D90" s="297">
        <v>0.1063306850064034</v>
      </c>
      <c r="E90" s="297">
        <v>8.0201866342525019E-2</v>
      </c>
      <c r="F90" s="297">
        <v>0</v>
      </c>
      <c r="G90" s="297">
        <v>0</v>
      </c>
      <c r="H90" s="297">
        <v>0</v>
      </c>
      <c r="I90" s="297">
        <v>0</v>
      </c>
      <c r="J90" s="297">
        <v>0.11214618259337621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0</v>
      </c>
      <c r="U90" s="297">
        <v>0</v>
      </c>
      <c r="V90" s="297">
        <v>0</v>
      </c>
      <c r="W90" s="297">
        <v>0</v>
      </c>
      <c r="DA90" s="122" t="s">
        <v>1207</v>
      </c>
    </row>
    <row r="91" spans="1:105" ht="12" customHeight="1" x14ac:dyDescent="0.25">
      <c r="A91" s="59" t="s">
        <v>162</v>
      </c>
      <c r="B91" s="297">
        <v>0.11824357760738401</v>
      </c>
      <c r="C91" s="297">
        <v>0.18956636992068271</v>
      </c>
      <c r="D91" s="297">
        <v>0.17926893712692979</v>
      </c>
      <c r="E91" s="297">
        <v>0.20530276481601781</v>
      </c>
      <c r="F91" s="297">
        <v>0.32347661988178089</v>
      </c>
      <c r="G91" s="297">
        <v>0.37869958871455262</v>
      </c>
      <c r="H91" s="297">
        <v>0.46508443085174161</v>
      </c>
      <c r="I91" s="297">
        <v>0.35185429075977248</v>
      </c>
      <c r="J91" s="297">
        <v>0.6746329256305752</v>
      </c>
      <c r="K91" s="297">
        <v>0.43538744828945902</v>
      </c>
      <c r="L91" s="297">
        <v>0.72226517419144087</v>
      </c>
      <c r="M91" s="297">
        <v>0.32369409828571838</v>
      </c>
      <c r="N91" s="297">
        <v>0.19132573936941649</v>
      </c>
      <c r="O91" s="297">
        <v>0.22386228953071841</v>
      </c>
      <c r="P91" s="297">
        <v>7.3027214128031079E-2</v>
      </c>
      <c r="Q91" s="297">
        <v>0.1411590147268118</v>
      </c>
      <c r="R91" s="297">
        <v>9.3042995526177619E-2</v>
      </c>
      <c r="S91" s="297">
        <v>0.36329347336699108</v>
      </c>
      <c r="T91" s="297">
        <v>0.33350486326210732</v>
      </c>
      <c r="U91" s="297">
        <v>0.44145224806939082</v>
      </c>
      <c r="V91" s="297">
        <v>0.37192680469556988</v>
      </c>
      <c r="W91" s="297">
        <v>0.51864275584514352</v>
      </c>
      <c r="DA91" s="122" t="s">
        <v>1208</v>
      </c>
    </row>
    <row r="92" spans="1:105" ht="12" customHeight="1" x14ac:dyDescent="0.25">
      <c r="A92" s="60" t="s">
        <v>1021</v>
      </c>
      <c r="B92" s="264">
        <v>1.929129308093144E-2</v>
      </c>
      <c r="C92" s="264">
        <v>2.8574644718968312E-2</v>
      </c>
      <c r="D92" s="264">
        <v>1.982792146444386E-2</v>
      </c>
      <c r="E92" s="264">
        <v>2.1890428068505021E-2</v>
      </c>
      <c r="F92" s="264">
        <v>1.957931336431689E-2</v>
      </c>
      <c r="G92" s="264">
        <v>2.5682397424833699E-2</v>
      </c>
      <c r="H92" s="264">
        <v>2.7869936283376241E-2</v>
      </c>
      <c r="I92" s="264">
        <v>1.9334304513134649E-2</v>
      </c>
      <c r="J92" s="264">
        <v>1.07546703765265E-2</v>
      </c>
      <c r="K92" s="264">
        <v>5.7091397454039584E-3</v>
      </c>
      <c r="L92" s="264">
        <v>8.3649313502380893E-3</v>
      </c>
      <c r="M92" s="264">
        <v>1.021005862797709E-2</v>
      </c>
      <c r="N92" s="264">
        <v>6.5129855571756292E-3</v>
      </c>
      <c r="O92" s="264">
        <v>7.1726297536280617E-3</v>
      </c>
      <c r="P92" s="264">
        <v>1.619748451445758E-3</v>
      </c>
      <c r="Q92" s="264">
        <v>3.5246240929873991E-3</v>
      </c>
      <c r="R92" s="264">
        <v>2.0600937592876009E-3</v>
      </c>
      <c r="S92" s="264">
        <v>5.7108047954452937E-3</v>
      </c>
      <c r="T92" s="264">
        <v>5.1771875373489724E-3</v>
      </c>
      <c r="U92" s="264">
        <v>1.4591949356211491E-2</v>
      </c>
      <c r="V92" s="264">
        <v>1.5599347675704121E-2</v>
      </c>
      <c r="W92" s="264">
        <v>1.6569725405739619E-2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7.2607994476108828E-2</v>
      </c>
      <c r="C93" s="263">
        <f t="shared" si="3"/>
        <v>0.10827106720311033</v>
      </c>
      <c r="D93" s="263">
        <f t="shared" si="3"/>
        <v>0.10001418385719354</v>
      </c>
      <c r="E93" s="263">
        <f t="shared" si="3"/>
        <v>0.10104902910475985</v>
      </c>
      <c r="F93" s="263">
        <f t="shared" si="3"/>
        <v>0.10333100116110597</v>
      </c>
      <c r="G93" s="263">
        <f t="shared" si="3"/>
        <v>0.12434483130863999</v>
      </c>
      <c r="H93" s="263">
        <f t="shared" si="3"/>
        <v>0.14960940762008074</v>
      </c>
      <c r="I93" s="263">
        <f t="shared" si="3"/>
        <v>0.11075688155523855</v>
      </c>
      <c r="J93" s="263">
        <f t="shared" si="3"/>
        <v>0.22616668250066119</v>
      </c>
      <c r="K93" s="263">
        <f t="shared" si="3"/>
        <v>0.13680363284859154</v>
      </c>
      <c r="L93" s="263">
        <f t="shared" si="3"/>
        <v>0.22188987441412708</v>
      </c>
      <c r="M93" s="263">
        <f t="shared" si="3"/>
        <v>0.12171735971310692</v>
      </c>
      <c r="N93" s="263">
        <f t="shared" si="3"/>
        <v>7.4407382044487116E-2</v>
      </c>
      <c r="O93" s="263">
        <f t="shared" si="3"/>
        <v>9.0673350041104758E-2</v>
      </c>
      <c r="P93" s="263">
        <f t="shared" si="3"/>
        <v>2.9350513010396751E-2</v>
      </c>
      <c r="Q93" s="263">
        <f t="shared" si="3"/>
        <v>5.5131706748410246E-2</v>
      </c>
      <c r="R93" s="263">
        <f t="shared" si="3"/>
        <v>3.4753529245248514E-2</v>
      </c>
      <c r="S93" s="263">
        <f t="shared" si="3"/>
        <v>0.13023043691554456</v>
      </c>
      <c r="T93" s="263">
        <f t="shared" si="3"/>
        <v>0.13062674943307798</v>
      </c>
      <c r="U93" s="263">
        <f t="shared" si="3"/>
        <v>0.20197121576348548</v>
      </c>
      <c r="V93" s="263">
        <f t="shared" si="3"/>
        <v>0.19457770022085469</v>
      </c>
      <c r="W93" s="263">
        <f t="shared" si="3"/>
        <v>0.2401095329405433</v>
      </c>
      <c r="DA93" s="70"/>
    </row>
    <row r="94" spans="1:105" ht="12" customHeight="1" x14ac:dyDescent="0.25">
      <c r="A94" s="60" t="s">
        <v>1024</v>
      </c>
      <c r="B94" s="264">
        <v>2.0337430932644378E-2</v>
      </c>
      <c r="C94" s="264">
        <v>3.1689375476191897E-2</v>
      </c>
      <c r="D94" s="264">
        <v>3.5316054064640952E-2</v>
      </c>
      <c r="E94" s="264">
        <v>3.6543623541186503E-2</v>
      </c>
      <c r="F94" s="264">
        <v>4.8822165294203357E-2</v>
      </c>
      <c r="G94" s="264">
        <v>5.6169749191412793E-2</v>
      </c>
      <c r="H94" s="264">
        <v>7.1063140332751976E-2</v>
      </c>
      <c r="I94" s="264">
        <v>5.4237857282305409E-2</v>
      </c>
      <c r="J94" s="264">
        <v>0.1501270186609483</v>
      </c>
      <c r="K94" s="264">
        <v>9.2518215268467541E-2</v>
      </c>
      <c r="L94" s="264">
        <v>0.15240500306404789</v>
      </c>
      <c r="M94" s="264">
        <v>6.9823502119112771E-2</v>
      </c>
      <c r="N94" s="264">
        <v>4.1578005271765257E-2</v>
      </c>
      <c r="O94" s="264">
        <v>5.1095857496231231E-2</v>
      </c>
      <c r="P94" s="264">
        <v>1.775762854194023E-2</v>
      </c>
      <c r="Q94" s="264">
        <v>3.2814567807371187E-2</v>
      </c>
      <c r="R94" s="264">
        <v>2.1452887015539851E-2</v>
      </c>
      <c r="S94" s="264">
        <v>8.5748773283918223E-2</v>
      </c>
      <c r="T94" s="264">
        <v>8.6404877119949416E-2</v>
      </c>
      <c r="U94" s="264">
        <v>0.11255235377653321</v>
      </c>
      <c r="V94" s="264">
        <v>9.9161737861247642E-2</v>
      </c>
      <c r="W94" s="264">
        <v>0.13376112051447961</v>
      </c>
      <c r="DA94" s="72" t="s">
        <v>1210</v>
      </c>
    </row>
    <row r="95" spans="1:105" ht="12" customHeight="1" x14ac:dyDescent="0.25">
      <c r="A95" s="60" t="s">
        <v>1026</v>
      </c>
      <c r="B95" s="264">
        <v>1.018370710173456E-2</v>
      </c>
      <c r="C95" s="264">
        <v>1.5991846124492101E-2</v>
      </c>
      <c r="D95" s="264">
        <v>1.515186272297577E-2</v>
      </c>
      <c r="E95" s="264">
        <v>1.5081429071960171E-2</v>
      </c>
      <c r="F95" s="264">
        <v>1.702550146135651E-2</v>
      </c>
      <c r="G95" s="264">
        <v>1.9856983789307409E-2</v>
      </c>
      <c r="H95" s="264">
        <v>2.453116663473278E-2</v>
      </c>
      <c r="I95" s="264">
        <v>1.871527738416414E-2</v>
      </c>
      <c r="J95" s="264">
        <v>4.5682929442969228E-2</v>
      </c>
      <c r="K95" s="264">
        <v>2.889718877623932E-2</v>
      </c>
      <c r="L95" s="264">
        <v>4.7096033541961797E-2</v>
      </c>
      <c r="M95" s="264">
        <v>2.395801967557341E-2</v>
      </c>
      <c r="N95" s="264">
        <v>1.4876378686168829E-2</v>
      </c>
      <c r="O95" s="264">
        <v>1.8811639129927081E-2</v>
      </c>
      <c r="P95" s="264">
        <v>6.5969765283229948E-3</v>
      </c>
      <c r="Q95" s="264">
        <v>1.192422106188256E-2</v>
      </c>
      <c r="R95" s="264">
        <v>7.2756614232610947E-3</v>
      </c>
      <c r="S95" s="264">
        <v>2.7384098950112089E-2</v>
      </c>
      <c r="T95" s="264">
        <v>2.7208257252992949E-2</v>
      </c>
      <c r="U95" s="264">
        <v>4.2228774503541303E-2</v>
      </c>
      <c r="V95" s="264">
        <v>4.2661438468605838E-2</v>
      </c>
      <c r="W95" s="264">
        <v>5.2142892665859628E-2</v>
      </c>
      <c r="DA95" s="72" t="s">
        <v>1211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3.4895627372083152E-4</v>
      </c>
      <c r="P96" s="231">
        <v>5.5198824572570457E-5</v>
      </c>
      <c r="Q96" s="231">
        <v>0</v>
      </c>
      <c r="R96" s="231">
        <v>0</v>
      </c>
      <c r="S96" s="231">
        <v>0</v>
      </c>
      <c r="T96" s="231">
        <v>6.4044873656057504E-5</v>
      </c>
      <c r="U96" s="231">
        <v>7.0501084435787131E-6</v>
      </c>
      <c r="V96" s="231">
        <v>3.6433329416634753E-5</v>
      </c>
      <c r="W96" s="231">
        <v>3.8459758657592599E-4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1.3961921729560339E-3</v>
      </c>
      <c r="N98" s="231">
        <v>2.441208094031793E-3</v>
      </c>
      <c r="O98" s="231">
        <v>2.7805096932681569E-3</v>
      </c>
      <c r="P98" s="231">
        <v>8.7949919522138566E-4</v>
      </c>
      <c r="Q98" s="231">
        <v>1.7835650935329561E-3</v>
      </c>
      <c r="R98" s="231">
        <v>1.162020332886207E-3</v>
      </c>
      <c r="S98" s="231">
        <v>4.1406224764129291E-3</v>
      </c>
      <c r="T98" s="231">
        <v>5.3391985279749483E-3</v>
      </c>
      <c r="U98" s="231">
        <v>9.1411004699448982E-3</v>
      </c>
      <c r="V98" s="231">
        <v>8.3294800785957343E-3</v>
      </c>
      <c r="W98" s="231">
        <v>9.8952917005536919E-3</v>
      </c>
      <c r="DA98" s="73" t="s">
        <v>1214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1.3903477575881429E-4</v>
      </c>
      <c r="I99" s="231">
        <v>5.6021344219516393E-5</v>
      </c>
      <c r="J99" s="231">
        <v>1.982097762354583E-3</v>
      </c>
      <c r="K99" s="231">
        <v>2.4939008666507241E-3</v>
      </c>
      <c r="L99" s="231">
        <v>3.4413612534528988E-3</v>
      </c>
      <c r="M99" s="231">
        <v>2.3863195306293738E-3</v>
      </c>
      <c r="N99" s="231">
        <v>0</v>
      </c>
      <c r="O99" s="231">
        <v>0</v>
      </c>
      <c r="P99" s="231">
        <v>0</v>
      </c>
      <c r="Q99" s="231">
        <v>0</v>
      </c>
      <c r="R99" s="231">
        <v>0</v>
      </c>
      <c r="S99" s="231">
        <v>2.6881965231700217E-4</v>
      </c>
      <c r="T99" s="231">
        <v>7.2056300554312793E-4</v>
      </c>
      <c r="U99" s="231">
        <v>5.7838168993429935E-4</v>
      </c>
      <c r="V99" s="231">
        <v>6.0875278273902047E-4</v>
      </c>
      <c r="W99" s="231">
        <v>5.9313369002528629E-4</v>
      </c>
      <c r="DA99" s="73" t="s">
        <v>1215</v>
      </c>
    </row>
    <row r="100" spans="1:105" ht="12" customHeight="1" x14ac:dyDescent="0.25">
      <c r="A100" s="64" t="s">
        <v>70</v>
      </c>
      <c r="B100" s="231">
        <v>2.9345454201784812E-3</v>
      </c>
      <c r="C100" s="231">
        <v>3.569779006058807E-3</v>
      </c>
      <c r="D100" s="231">
        <v>4.7978811982687473E-3</v>
      </c>
      <c r="E100" s="231">
        <v>3.7638997352812831E-3</v>
      </c>
      <c r="F100" s="231">
        <v>0</v>
      </c>
      <c r="G100" s="231">
        <v>0</v>
      </c>
      <c r="H100" s="231">
        <v>0</v>
      </c>
      <c r="I100" s="231">
        <v>0</v>
      </c>
      <c r="J100" s="231">
        <v>3.574518575444175E-3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1216</v>
      </c>
    </row>
    <row r="101" spans="1:105" ht="12" customHeight="1" x14ac:dyDescent="0.25">
      <c r="A101" s="64" t="s">
        <v>34</v>
      </c>
      <c r="B101" s="231">
        <v>0</v>
      </c>
      <c r="C101" s="231">
        <v>2.0997591096538668E-3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3.1069664487060398E-3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1.8039611144136399E-4</v>
      </c>
      <c r="T101" s="231">
        <v>2.2506044636940189E-5</v>
      </c>
      <c r="U101" s="231">
        <v>2.0503257329389591E-5</v>
      </c>
      <c r="V101" s="231">
        <v>2.00829391467296E-5</v>
      </c>
      <c r="W101" s="231">
        <v>2.5442885878713649E-5</v>
      </c>
      <c r="DA101" s="73" t="s">
        <v>1217</v>
      </c>
    </row>
    <row r="102" spans="1:105" ht="12" customHeight="1" x14ac:dyDescent="0.25">
      <c r="A102" s="64" t="s">
        <v>162</v>
      </c>
      <c r="B102" s="231">
        <v>5.070595123595951E-3</v>
      </c>
      <c r="C102" s="231">
        <v>7.1396850768325462E-3</v>
      </c>
      <c r="D102" s="231">
        <v>8.1683168671045775E-3</v>
      </c>
      <c r="E102" s="231">
        <v>9.7293768206705468E-3</v>
      </c>
      <c r="F102" s="231">
        <v>1.40410888154947E-2</v>
      </c>
      <c r="G102" s="231">
        <v>1.7582121261223629E-2</v>
      </c>
      <c r="H102" s="231">
        <v>2.032417997306565E-2</v>
      </c>
      <c r="I102" s="231">
        <v>1.3960260979229739E-2</v>
      </c>
      <c r="J102" s="231">
        <v>2.171387089101199E-2</v>
      </c>
      <c r="K102" s="231">
        <v>1.3782220306421429E-2</v>
      </c>
      <c r="L102" s="231">
        <v>2.172328032792533E-2</v>
      </c>
      <c r="M102" s="231">
        <v>1.0580130779602169E-2</v>
      </c>
      <c r="N102" s="231">
        <v>5.8630376549458239E-3</v>
      </c>
      <c r="O102" s="231">
        <v>6.4926802926553312E-3</v>
      </c>
      <c r="P102" s="231">
        <v>1.761602592417871E-3</v>
      </c>
      <c r="Q102" s="231">
        <v>3.790153273065343E-3</v>
      </c>
      <c r="R102" s="231">
        <v>2.8471268044001409E-3</v>
      </c>
      <c r="S102" s="231">
        <v>1.156424865177324E-2</v>
      </c>
      <c r="T102" s="231">
        <v>1.168999568667306E-2</v>
      </c>
      <c r="U102" s="231">
        <v>1.355752308287554E-2</v>
      </c>
      <c r="V102" s="231">
        <v>9.4808468552142876E-3</v>
      </c>
      <c r="W102" s="231">
        <v>1.4805915633204041E-2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1.829407828922637E-3</v>
      </c>
      <c r="C104" s="231">
        <v>2.2894545551689991E-3</v>
      </c>
      <c r="D104" s="231">
        <v>1.3501824617794111E-3</v>
      </c>
      <c r="E104" s="231">
        <v>9.1158835894461423E-4</v>
      </c>
      <c r="F104" s="231">
        <v>2.5061010135891469E-3</v>
      </c>
      <c r="G104" s="231">
        <v>1.7374428327639839E-3</v>
      </c>
      <c r="H104" s="231">
        <v>3.7267779158144652E-3</v>
      </c>
      <c r="I104" s="231">
        <v>4.3866441879150129E-3</v>
      </c>
      <c r="J104" s="231">
        <v>1.489742952089093E-2</v>
      </c>
      <c r="K104" s="231">
        <v>6.3525244334541294E-3</v>
      </c>
      <c r="L104" s="231">
        <v>1.3563659942043969E-2</v>
      </c>
      <c r="M104" s="231">
        <v>8.2232295149080401E-3</v>
      </c>
      <c r="N104" s="231">
        <v>6.1585668231643161E-3</v>
      </c>
      <c r="O104" s="231">
        <v>7.1255698684663214E-3</v>
      </c>
      <c r="P104" s="231">
        <v>3.2877031589625032E-3</v>
      </c>
      <c r="Q104" s="231">
        <v>5.0593616291038906E-3</v>
      </c>
      <c r="R104" s="231">
        <v>2.4942004684656719E-3</v>
      </c>
      <c r="S104" s="231">
        <v>8.7730472941243698E-3</v>
      </c>
      <c r="T104" s="231">
        <v>6.8104527671902044E-3</v>
      </c>
      <c r="U104" s="231">
        <v>1.417614061668762E-2</v>
      </c>
      <c r="V104" s="231">
        <v>1.782411856825784E-2</v>
      </c>
      <c r="W104" s="231">
        <v>1.3701181978658879E-2</v>
      </c>
      <c r="DA104" s="73" t="s">
        <v>1220</v>
      </c>
    </row>
    <row r="105" spans="1:105" ht="12" customHeight="1" x14ac:dyDescent="0.25">
      <c r="A105" s="64" t="s">
        <v>79</v>
      </c>
      <c r="B105" s="231">
        <v>3.4915872903749429E-4</v>
      </c>
      <c r="C105" s="231">
        <v>8.9316837677787632E-4</v>
      </c>
      <c r="D105" s="231">
        <v>8.3548219582303348E-4</v>
      </c>
      <c r="E105" s="231">
        <v>6.7656415706372698E-4</v>
      </c>
      <c r="F105" s="231">
        <v>4.783116322726563E-4</v>
      </c>
      <c r="G105" s="231">
        <v>5.3741969531979797E-4</v>
      </c>
      <c r="H105" s="231">
        <v>3.4117397009385188E-4</v>
      </c>
      <c r="I105" s="231">
        <v>3.1235087279986491E-4</v>
      </c>
      <c r="J105" s="231">
        <v>4.0804624456151607E-4</v>
      </c>
      <c r="K105" s="231">
        <v>6.2685431697130402E-3</v>
      </c>
      <c r="L105" s="231">
        <v>8.3677320185395945E-3</v>
      </c>
      <c r="M105" s="231">
        <v>1.3721476774778E-3</v>
      </c>
      <c r="N105" s="231">
        <v>4.135661140268956E-4</v>
      </c>
      <c r="O105" s="231">
        <v>2.0639230018164368E-3</v>
      </c>
      <c r="P105" s="231">
        <v>6.1297275714866358E-4</v>
      </c>
      <c r="Q105" s="231">
        <v>1.29114106618037E-3</v>
      </c>
      <c r="R105" s="231">
        <v>7.7231381750907351E-4</v>
      </c>
      <c r="S105" s="231">
        <v>2.4569647640431862E-3</v>
      </c>
      <c r="T105" s="231">
        <v>2.5614963473186069E-3</v>
      </c>
      <c r="U105" s="231">
        <v>4.7480752783259604E-3</v>
      </c>
      <c r="V105" s="231">
        <v>6.3617239152355953E-3</v>
      </c>
      <c r="W105" s="231">
        <v>1.2737329190963089E-2</v>
      </c>
      <c r="DA105" s="73" t="s">
        <v>1221</v>
      </c>
    </row>
    <row r="106" spans="1:105" ht="12" customHeight="1" x14ac:dyDescent="0.25">
      <c r="A106" s="60" t="s">
        <v>1038</v>
      </c>
      <c r="B106" s="264">
        <v>4.2086856441729881E-2</v>
      </c>
      <c r="C106" s="264">
        <v>6.0589845602426327E-2</v>
      </c>
      <c r="D106" s="264">
        <v>4.9546267069576821E-2</v>
      </c>
      <c r="E106" s="264">
        <v>4.9423976491613182E-2</v>
      </c>
      <c r="F106" s="264">
        <v>3.7483334405546111E-2</v>
      </c>
      <c r="G106" s="264">
        <v>4.8318098327919792E-2</v>
      </c>
      <c r="H106" s="264">
        <v>5.4015100652595988E-2</v>
      </c>
      <c r="I106" s="264">
        <v>3.7803746888769002E-2</v>
      </c>
      <c r="J106" s="264">
        <v>3.0356734396743669E-2</v>
      </c>
      <c r="K106" s="264">
        <v>1.538822880388468E-2</v>
      </c>
      <c r="L106" s="264">
        <v>2.2388837808117401E-2</v>
      </c>
      <c r="M106" s="264">
        <v>2.793583791842073E-2</v>
      </c>
      <c r="N106" s="264">
        <v>1.795299808655303E-2</v>
      </c>
      <c r="O106" s="264">
        <v>2.076585341494645E-2</v>
      </c>
      <c r="P106" s="264">
        <v>4.9959079401335274E-3</v>
      </c>
      <c r="Q106" s="264">
        <v>1.0392917879156501E-2</v>
      </c>
      <c r="R106" s="264">
        <v>6.0249808064475703E-3</v>
      </c>
      <c r="S106" s="264">
        <v>1.709756468151424E-2</v>
      </c>
      <c r="T106" s="264">
        <v>1.7013615060135621E-2</v>
      </c>
      <c r="U106" s="264">
        <v>4.7190087483410977E-2</v>
      </c>
      <c r="V106" s="264">
        <v>5.2754523891001222E-2</v>
      </c>
      <c r="W106" s="264">
        <v>5.4205519760204067E-2</v>
      </c>
      <c r="DA106" s="72" t="s">
        <v>1222</v>
      </c>
    </row>
    <row r="107" spans="1:105" ht="12" customHeight="1" x14ac:dyDescent="0.25">
      <c r="A107" s="132" t="s">
        <v>1040</v>
      </c>
      <c r="B107" s="318">
        <v>4.8761237378258757E-2</v>
      </c>
      <c r="C107" s="318">
        <v>7.1753349460837265E-2</v>
      </c>
      <c r="D107" s="318">
        <v>6.594460540039937E-2</v>
      </c>
      <c r="E107" s="318">
        <v>6.8448665188311622E-2</v>
      </c>
      <c r="F107" s="318">
        <v>6.9469288875645865E-2</v>
      </c>
      <c r="G107" s="318">
        <v>8.6107100876232454E-2</v>
      </c>
      <c r="H107" s="318">
        <v>0.10131573494544251</v>
      </c>
      <c r="I107" s="318">
        <v>7.3004744389316381E-2</v>
      </c>
      <c r="J107" s="318">
        <v>0.1032615707805097</v>
      </c>
      <c r="K107" s="318">
        <v>5.9153124510961337E-2</v>
      </c>
      <c r="L107" s="318">
        <v>9.296880916007072E-2</v>
      </c>
      <c r="M107" s="318">
        <v>6.4990883181237677E-2</v>
      </c>
      <c r="N107" s="318">
        <v>3.9565638417917368E-2</v>
      </c>
      <c r="O107" s="318">
        <v>4.6695313168234713E-2</v>
      </c>
      <c r="P107" s="318">
        <v>1.3295038427573919E-2</v>
      </c>
      <c r="Q107" s="318">
        <v>2.6342153477988399E-2</v>
      </c>
      <c r="R107" s="318">
        <v>1.673079495031746E-2</v>
      </c>
      <c r="S107" s="318">
        <v>5.7275699813061111E-2</v>
      </c>
      <c r="T107" s="318">
        <v>5.7316043767313259E-2</v>
      </c>
      <c r="U107" s="318">
        <v>0.10224378043622349</v>
      </c>
      <c r="V107" s="318">
        <v>9.8504334204232616E-2</v>
      </c>
      <c r="W107" s="318">
        <v>0.1162021752021288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1.6042253692742949</v>
      </c>
      <c r="C110" s="225">
        <v>2.1164949513468749</v>
      </c>
      <c r="D110" s="225">
        <v>2.126818898441269</v>
      </c>
      <c r="E110" s="225">
        <v>2.1586854619987852</v>
      </c>
      <c r="F110" s="225">
        <v>2.3491214111517849</v>
      </c>
      <c r="G110" s="225">
        <v>2.9079939118387679</v>
      </c>
      <c r="H110" s="225">
        <v>3.575548457713376</v>
      </c>
      <c r="I110" s="225">
        <v>2.873377479979923</v>
      </c>
      <c r="J110" s="225">
        <v>3.410182214777608</v>
      </c>
      <c r="K110" s="225">
        <v>3.3533803429552109</v>
      </c>
      <c r="L110" s="225">
        <v>4.2639296553983588</v>
      </c>
      <c r="M110" s="225">
        <v>4.382574753414648</v>
      </c>
      <c r="N110" s="225">
        <v>4.492504427118635</v>
      </c>
      <c r="O110" s="225">
        <v>4.7181722400906247</v>
      </c>
      <c r="P110" s="225">
        <v>4.4726082375353657</v>
      </c>
      <c r="Q110" s="225">
        <v>4.1462552592908741</v>
      </c>
      <c r="R110" s="225">
        <v>4.3178913357257436</v>
      </c>
      <c r="S110" s="225">
        <v>4.1212795381768821</v>
      </c>
      <c r="T110" s="225">
        <v>4.5456120789403416</v>
      </c>
      <c r="U110" s="225">
        <v>4.2430296657386872</v>
      </c>
      <c r="V110" s="225">
        <v>4.4105773001863806</v>
      </c>
      <c r="W110" s="225">
        <v>5.2609915039275474</v>
      </c>
      <c r="DA110" s="89" t="s">
        <v>1224</v>
      </c>
    </row>
    <row r="111" spans="1:105" ht="12" customHeight="1" x14ac:dyDescent="0.25">
      <c r="A111" s="55" t="s">
        <v>92</v>
      </c>
      <c r="B111" s="261">
        <v>4.7498819240549446E-3</v>
      </c>
      <c r="C111" s="261">
        <v>6.0547344105028929E-3</v>
      </c>
      <c r="D111" s="261">
        <v>5.9433075255517446E-3</v>
      </c>
      <c r="E111" s="261">
        <v>6.2081511932307052E-3</v>
      </c>
      <c r="F111" s="261">
        <v>6.3473369797289111E-3</v>
      </c>
      <c r="G111" s="261">
        <v>8.1875177825172177E-3</v>
      </c>
      <c r="H111" s="261">
        <v>9.7413820585691754E-3</v>
      </c>
      <c r="I111" s="261">
        <v>7.5378505422063653E-3</v>
      </c>
      <c r="J111" s="261">
        <v>5.8622447062413353E-3</v>
      </c>
      <c r="K111" s="261">
        <v>5.3703804387769888E-3</v>
      </c>
      <c r="L111" s="261">
        <v>6.6172607045104767E-3</v>
      </c>
      <c r="M111" s="261">
        <v>1.1176040604452051E-2</v>
      </c>
      <c r="N111" s="261">
        <v>1.2119740979433949E-2</v>
      </c>
      <c r="O111" s="261">
        <v>1.172202469617342E-2</v>
      </c>
      <c r="P111" s="261">
        <v>9.9078870511390416E-3</v>
      </c>
      <c r="Q111" s="261">
        <v>9.9288525079875879E-3</v>
      </c>
      <c r="R111" s="261">
        <v>9.6507189319206925E-3</v>
      </c>
      <c r="S111" s="261">
        <v>8.7812640401343373E-3</v>
      </c>
      <c r="T111" s="261">
        <v>9.1334322190448139E-3</v>
      </c>
      <c r="U111" s="261">
        <v>1.079966096940848E-2</v>
      </c>
      <c r="V111" s="261">
        <v>1.069743039014558E-2</v>
      </c>
      <c r="W111" s="261">
        <v>1.258914414439829E-2</v>
      </c>
      <c r="DA111" s="67" t="s">
        <v>1225</v>
      </c>
    </row>
    <row r="112" spans="1:105" ht="12" customHeight="1" x14ac:dyDescent="0.25">
      <c r="A112" s="202" t="s">
        <v>93</v>
      </c>
      <c r="B112" s="226">
        <v>1.021504897163561E-2</v>
      </c>
      <c r="C112" s="226">
        <v>1.3021251791609571E-2</v>
      </c>
      <c r="D112" s="226">
        <v>1.278161823761143E-2</v>
      </c>
      <c r="E112" s="226">
        <v>1.335118840344381E-2</v>
      </c>
      <c r="F112" s="226">
        <v>1.365051997588446E-2</v>
      </c>
      <c r="G112" s="226">
        <v>1.760799456529466E-2</v>
      </c>
      <c r="H112" s="226">
        <v>2.094971967108325E-2</v>
      </c>
      <c r="I112" s="226">
        <v>1.621082663961761E-2</v>
      </c>
      <c r="J112" s="226">
        <v>1.260728534212595E-2</v>
      </c>
      <c r="K112" s="226">
        <v>1.1549486925264099E-2</v>
      </c>
      <c r="L112" s="226">
        <v>1.423101526215383E-2</v>
      </c>
      <c r="M112" s="226">
        <v>2.403508211547388E-2</v>
      </c>
      <c r="N112" s="226">
        <v>2.6064594785288091E-2</v>
      </c>
      <c r="O112" s="226">
        <v>2.5209270089794421E-2</v>
      </c>
      <c r="P112" s="226">
        <v>2.1307803657236519E-2</v>
      </c>
      <c r="Q112" s="226">
        <v>2.135289176086623E-2</v>
      </c>
      <c r="R112" s="226">
        <v>2.0754740449821851E-2</v>
      </c>
      <c r="S112" s="226">
        <v>1.8966120778987371E-2</v>
      </c>
      <c r="T112" s="226">
        <v>1.9642268773917001E-2</v>
      </c>
      <c r="U112" s="226">
        <v>2.360475588051824E-2</v>
      </c>
      <c r="V112" s="226">
        <v>2.317904358705929E-2</v>
      </c>
      <c r="W112" s="226">
        <v>2.707408857781126E-2</v>
      </c>
      <c r="DA112" s="174" t="s">
        <v>1226</v>
      </c>
    </row>
    <row r="113" spans="1:105" ht="12" customHeight="1" x14ac:dyDescent="0.25">
      <c r="A113" s="202" t="s">
        <v>94</v>
      </c>
      <c r="B113" s="226">
        <v>6.5706886802526718E-2</v>
      </c>
      <c r="C113" s="226">
        <v>8.3757397529293787E-2</v>
      </c>
      <c r="D113" s="226">
        <v>8.2215987904106128E-2</v>
      </c>
      <c r="E113" s="226">
        <v>8.5879669058877089E-2</v>
      </c>
      <c r="F113" s="226">
        <v>8.7805077914125174E-2</v>
      </c>
      <c r="G113" s="226">
        <v>0.11326098474259889</v>
      </c>
      <c r="H113" s="226">
        <v>0.1347561683546315</v>
      </c>
      <c r="I113" s="226">
        <v>0.1042738956947151</v>
      </c>
      <c r="J113" s="226">
        <v>8.109461571475797E-2</v>
      </c>
      <c r="K113" s="226">
        <v>7.4290473998978826E-2</v>
      </c>
      <c r="L113" s="226">
        <v>9.1539033391990599E-2</v>
      </c>
      <c r="M113" s="226">
        <v>0.1546023346766206</v>
      </c>
      <c r="N113" s="226">
        <v>0.16765689365426811</v>
      </c>
      <c r="O113" s="226">
        <v>0.16215513609027979</v>
      </c>
      <c r="P113" s="226">
        <v>0.1370594939685667</v>
      </c>
      <c r="Q113" s="226">
        <v>0.1373495169463875</v>
      </c>
      <c r="R113" s="226">
        <v>0.13350199153611189</v>
      </c>
      <c r="S113" s="226">
        <v>0.1212460566255924</v>
      </c>
      <c r="T113" s="226">
        <v>0.12634617165872641</v>
      </c>
      <c r="U113" s="226">
        <v>0.14912340706332239</v>
      </c>
      <c r="V113" s="226">
        <v>0.1474809630292879</v>
      </c>
      <c r="W113" s="226">
        <v>0.17375115158255541</v>
      </c>
      <c r="DA113" s="174" t="s">
        <v>1227</v>
      </c>
    </row>
    <row r="114" spans="1:105" ht="12" customHeight="1" x14ac:dyDescent="0.25">
      <c r="A114" s="202" t="s">
        <v>95</v>
      </c>
      <c r="B114" s="226">
        <v>9.1636760946978771E-2</v>
      </c>
      <c r="C114" s="226">
        <v>0.11681053521832389</v>
      </c>
      <c r="D114" s="226">
        <v>0.11466083992429479</v>
      </c>
      <c r="E114" s="226">
        <v>0.11977031764425861</v>
      </c>
      <c r="F114" s="226">
        <v>0.12245554958233271</v>
      </c>
      <c r="G114" s="226">
        <v>0.15795710752008771</v>
      </c>
      <c r="H114" s="226">
        <v>0.18793492412380339</v>
      </c>
      <c r="I114" s="226">
        <v>0.14542344825290621</v>
      </c>
      <c r="J114" s="226">
        <v>0.1130969412182624</v>
      </c>
      <c r="K114" s="226">
        <v>0.1036076846395403</v>
      </c>
      <c r="L114" s="226">
        <v>0.1276630339445147</v>
      </c>
      <c r="M114" s="226">
        <v>0.21561297261250681</v>
      </c>
      <c r="N114" s="226">
        <v>0.23381924532632711</v>
      </c>
      <c r="O114" s="226">
        <v>0.22614633207151669</v>
      </c>
      <c r="P114" s="226">
        <v>0.19114720991207351</v>
      </c>
      <c r="Q114" s="226">
        <v>0.19155168450493551</v>
      </c>
      <c r="R114" s="226">
        <v>0.18618581216771071</v>
      </c>
      <c r="S114" s="226">
        <v>0.17014053292759779</v>
      </c>
      <c r="T114" s="226">
        <v>0.17620609485962491</v>
      </c>
      <c r="U114" s="226">
        <v>0.2112543774676062</v>
      </c>
      <c r="V114" s="226">
        <v>0.2079336557333073</v>
      </c>
      <c r="W114" s="226">
        <v>0.2428751726742793</v>
      </c>
      <c r="DA114" s="174" t="s">
        <v>1228</v>
      </c>
    </row>
    <row r="115" spans="1:105" ht="12" customHeight="1" x14ac:dyDescent="0.25">
      <c r="A115" s="56" t="s">
        <v>96</v>
      </c>
      <c r="B115" s="262">
        <v>0.12015946575535601</v>
      </c>
      <c r="C115" s="262">
        <v>0.1545278938797405</v>
      </c>
      <c r="D115" s="262">
        <v>0.15444986844213859</v>
      </c>
      <c r="E115" s="262">
        <v>0.1577888581456455</v>
      </c>
      <c r="F115" s="262">
        <v>0.16490177871833819</v>
      </c>
      <c r="G115" s="262">
        <v>0.2064219427146248</v>
      </c>
      <c r="H115" s="262">
        <v>0.25150257225577921</v>
      </c>
      <c r="I115" s="262">
        <v>0.19975811858296399</v>
      </c>
      <c r="J115" s="262">
        <v>0.22791451962667181</v>
      </c>
      <c r="K115" s="262">
        <v>0.21958239640320479</v>
      </c>
      <c r="L115" s="262">
        <v>0.27972270493407331</v>
      </c>
      <c r="M115" s="262">
        <v>0.27679376778081899</v>
      </c>
      <c r="N115" s="262">
        <v>0.27511228530489079</v>
      </c>
      <c r="O115" s="262">
        <v>0.28555235190765832</v>
      </c>
      <c r="P115" s="262">
        <v>0.26042359165771511</v>
      </c>
      <c r="Q115" s="262">
        <v>0.245510480765782</v>
      </c>
      <c r="R115" s="262">
        <v>0.26673509124894179</v>
      </c>
      <c r="S115" s="262">
        <v>0.25887681752221731</v>
      </c>
      <c r="T115" s="262">
        <v>0.29000523378239462</v>
      </c>
      <c r="U115" s="262">
        <v>0.2556164867772287</v>
      </c>
      <c r="V115" s="262">
        <v>0.25408055218168579</v>
      </c>
      <c r="W115" s="262">
        <v>0.30814908391204598</v>
      </c>
      <c r="DA115" s="68" t="s">
        <v>1229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1.022375188546349E-3</v>
      </c>
      <c r="I116" s="228">
        <v>4.9246510369278687E-4</v>
      </c>
      <c r="J116" s="228">
        <v>1.5938965407565679E-2</v>
      </c>
      <c r="K116" s="228">
        <v>2.910410501338135E-2</v>
      </c>
      <c r="L116" s="228">
        <v>3.3403429848522813E-2</v>
      </c>
      <c r="M116" s="228">
        <v>3.8935840800071828E-2</v>
      </c>
      <c r="N116" s="228">
        <v>0</v>
      </c>
      <c r="O116" s="228">
        <v>0</v>
      </c>
      <c r="P116" s="228">
        <v>0</v>
      </c>
      <c r="Q116" s="228">
        <v>0</v>
      </c>
      <c r="R116" s="228">
        <v>0</v>
      </c>
      <c r="S116" s="228">
        <v>4.8381212269913423E-3</v>
      </c>
      <c r="T116" s="228">
        <v>1.3975161005921961E-2</v>
      </c>
      <c r="U116" s="228">
        <v>7.5417803054657756E-3</v>
      </c>
      <c r="V116" s="228">
        <v>1.0445807449467531E-2</v>
      </c>
      <c r="W116" s="228">
        <v>8.6041456454930155E-3</v>
      </c>
      <c r="DA116" s="69" t="s">
        <v>1230</v>
      </c>
    </row>
    <row r="117" spans="1:105" ht="12" customHeight="1" x14ac:dyDescent="0.25">
      <c r="A117" s="37" t="s">
        <v>162</v>
      </c>
      <c r="B117" s="228">
        <v>4.5556775087554159E-2</v>
      </c>
      <c r="C117" s="228">
        <v>6.1491542239565933E-2</v>
      </c>
      <c r="D117" s="228">
        <v>7.3193057283616567E-2</v>
      </c>
      <c r="E117" s="228">
        <v>7.6218025963140618E-2</v>
      </c>
      <c r="F117" s="228">
        <v>0.10258043241327031</v>
      </c>
      <c r="G117" s="228">
        <v>0.1228187180321427</v>
      </c>
      <c r="H117" s="228">
        <v>0.15640535023043631</v>
      </c>
      <c r="I117" s="228">
        <v>0.12843020803520999</v>
      </c>
      <c r="J117" s="228">
        <v>0.18273596063581601</v>
      </c>
      <c r="K117" s="228">
        <v>0.16832396895493471</v>
      </c>
      <c r="L117" s="228">
        <v>0.2206672672764329</v>
      </c>
      <c r="M117" s="228">
        <v>0.18066070903771131</v>
      </c>
      <c r="N117" s="228">
        <v>0.20505000846055049</v>
      </c>
      <c r="O117" s="228">
        <v>0.21606574175464879</v>
      </c>
      <c r="P117" s="228">
        <v>0.21300305962493851</v>
      </c>
      <c r="Q117" s="228">
        <v>0.1963104525571665</v>
      </c>
      <c r="R117" s="228">
        <v>0.21823473594287801</v>
      </c>
      <c r="S117" s="228">
        <v>0.21781353569660161</v>
      </c>
      <c r="T117" s="228">
        <v>0.23727442100359061</v>
      </c>
      <c r="U117" s="228">
        <v>0.18500838257154589</v>
      </c>
      <c r="V117" s="228">
        <v>0.1702550100505773</v>
      </c>
      <c r="W117" s="228">
        <v>0.2252912667264701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1.8581050438537319E-3</v>
      </c>
      <c r="T119" s="228">
        <v>1.784720662047729E-3</v>
      </c>
      <c r="U119" s="228">
        <v>1.6846500021169379E-3</v>
      </c>
      <c r="V119" s="228">
        <v>1.7049165507425871E-3</v>
      </c>
      <c r="W119" s="228">
        <v>2.00845580025104E-3</v>
      </c>
      <c r="DA119" s="69" t="s">
        <v>1233</v>
      </c>
    </row>
    <row r="120" spans="1:105" ht="12" customHeight="1" x14ac:dyDescent="0.25">
      <c r="A120" s="37" t="s">
        <v>38</v>
      </c>
      <c r="B120" s="228">
        <v>7.4602690667801813E-2</v>
      </c>
      <c r="C120" s="228">
        <v>9.3036351640174542E-2</v>
      </c>
      <c r="D120" s="228">
        <v>8.1256811158522069E-2</v>
      </c>
      <c r="E120" s="228">
        <v>8.1570832182504854E-2</v>
      </c>
      <c r="F120" s="228">
        <v>6.2321346305067922E-2</v>
      </c>
      <c r="G120" s="228">
        <v>8.360322468248213E-2</v>
      </c>
      <c r="H120" s="228">
        <v>9.4074846836796636E-2</v>
      </c>
      <c r="I120" s="228">
        <v>7.0835445444061174E-2</v>
      </c>
      <c r="J120" s="228">
        <v>2.9239593583290209E-2</v>
      </c>
      <c r="K120" s="228">
        <v>2.2154322434888771E-2</v>
      </c>
      <c r="L120" s="228">
        <v>2.5652007809117579E-2</v>
      </c>
      <c r="M120" s="228">
        <v>5.7197217943035873E-2</v>
      </c>
      <c r="N120" s="228">
        <v>7.0062276844340285E-2</v>
      </c>
      <c r="O120" s="228">
        <v>6.9486610153009443E-2</v>
      </c>
      <c r="P120" s="228">
        <v>4.7420532032776602E-2</v>
      </c>
      <c r="Q120" s="228">
        <v>4.9200028208615458E-2</v>
      </c>
      <c r="R120" s="228">
        <v>4.8500355306063767E-2</v>
      </c>
      <c r="S120" s="228">
        <v>3.4367055554770702E-2</v>
      </c>
      <c r="T120" s="228">
        <v>3.6970931110834312E-2</v>
      </c>
      <c r="U120" s="228">
        <v>6.138167389810012E-2</v>
      </c>
      <c r="V120" s="228">
        <v>7.1674818130898446E-2</v>
      </c>
      <c r="W120" s="228">
        <v>7.2245215739831808E-2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0.63545050245121759</v>
      </c>
      <c r="C121" s="263">
        <f t="shared" si="4"/>
        <v>0.86431478241220783</v>
      </c>
      <c r="D121" s="263">
        <f t="shared" si="4"/>
        <v>0.87461217746854814</v>
      </c>
      <c r="E121" s="263">
        <f t="shared" si="4"/>
        <v>0.87613140511405863</v>
      </c>
      <c r="F121" s="263">
        <f t="shared" si="4"/>
        <v>0.99623605309366092</v>
      </c>
      <c r="G121" s="263">
        <f t="shared" si="4"/>
        <v>1.2092839063750889</v>
      </c>
      <c r="H121" s="263">
        <f t="shared" si="4"/>
        <v>1.5105484467500057</v>
      </c>
      <c r="I121" s="263">
        <f t="shared" si="4"/>
        <v>1.2374599986030415</v>
      </c>
      <c r="J121" s="263">
        <f t="shared" si="4"/>
        <v>1.6598892012511577</v>
      </c>
      <c r="K121" s="263">
        <f t="shared" si="4"/>
        <v>1.6788880730992446</v>
      </c>
      <c r="L121" s="263">
        <f t="shared" si="4"/>
        <v>2.1451524291360342</v>
      </c>
      <c r="M121" s="263">
        <f t="shared" si="4"/>
        <v>2.0029259921851534</v>
      </c>
      <c r="N121" s="263">
        <f t="shared" si="4"/>
        <v>2.042197406197837</v>
      </c>
      <c r="O121" s="263">
        <f t="shared" si="4"/>
        <v>2.2140872337593547</v>
      </c>
      <c r="P121" s="263">
        <f t="shared" si="4"/>
        <v>2.2021482227641496</v>
      </c>
      <c r="Q121" s="263">
        <f t="shared" si="4"/>
        <v>1.9853373371200653</v>
      </c>
      <c r="R121" s="263">
        <f t="shared" si="4"/>
        <v>2.0599270448691533</v>
      </c>
      <c r="S121" s="263">
        <f t="shared" si="4"/>
        <v>1.9754017302753235</v>
      </c>
      <c r="T121" s="263">
        <f t="shared" si="4"/>
        <v>2.1849508255192238</v>
      </c>
      <c r="U121" s="263">
        <f t="shared" si="4"/>
        <v>1.970218688717412</v>
      </c>
      <c r="V121" s="263">
        <f t="shared" si="4"/>
        <v>2.1249872479178249</v>
      </c>
      <c r="W121" s="263">
        <f t="shared" si="4"/>
        <v>2.5350409636485876</v>
      </c>
      <c r="DA121" s="70"/>
    </row>
    <row r="122" spans="1:105" ht="12" customHeight="1" x14ac:dyDescent="0.25">
      <c r="A122" s="60" t="s">
        <v>1054</v>
      </c>
      <c r="B122" s="264">
        <v>0.63441276398703961</v>
      </c>
      <c r="C122" s="264">
        <v>0.8629919641003797</v>
      </c>
      <c r="D122" s="264">
        <v>0.87331370333333458</v>
      </c>
      <c r="E122" s="264">
        <v>0.87477506881188205</v>
      </c>
      <c r="F122" s="264">
        <v>0.99484930794203807</v>
      </c>
      <c r="G122" s="264">
        <v>1.2074951246190559</v>
      </c>
      <c r="H122" s="264">
        <v>1.5084201818756231</v>
      </c>
      <c r="I122" s="264">
        <v>1.2358131539930191</v>
      </c>
      <c r="J122" s="264">
        <v>1.658608437452108</v>
      </c>
      <c r="K122" s="264">
        <v>1.677714770175573</v>
      </c>
      <c r="L122" s="264">
        <v>2.143706711943405</v>
      </c>
      <c r="M122" s="264">
        <v>2.0010715462122359</v>
      </c>
      <c r="N122" s="264">
        <v>2.0403435730919348</v>
      </c>
      <c r="O122" s="264">
        <v>2.2122112467460511</v>
      </c>
      <c r="P122" s="264">
        <v>2.2006331036194</v>
      </c>
      <c r="Q122" s="264">
        <v>1.9838401215818751</v>
      </c>
      <c r="R122" s="264">
        <v>2.0583100411351012</v>
      </c>
      <c r="S122" s="264">
        <v>1.9739903518126001</v>
      </c>
      <c r="T122" s="264">
        <v>2.1833795246430499</v>
      </c>
      <c r="U122" s="264">
        <v>1.9685978223443641</v>
      </c>
      <c r="V122" s="264">
        <v>2.1233064709642622</v>
      </c>
      <c r="W122" s="264">
        <v>2.533077746143543</v>
      </c>
      <c r="DA122" s="72" t="s">
        <v>1235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4.1037853015165708E-2</v>
      </c>
      <c r="P123" s="231">
        <v>1.841382894412559E-2</v>
      </c>
      <c r="Q123" s="231">
        <v>0</v>
      </c>
      <c r="R123" s="231">
        <v>0</v>
      </c>
      <c r="S123" s="231">
        <v>0</v>
      </c>
      <c r="T123" s="231">
        <v>5.1395442077262037E-3</v>
      </c>
      <c r="U123" s="231">
        <v>3.3125156212513509E-4</v>
      </c>
      <c r="V123" s="231">
        <v>1.8153444994798271E-3</v>
      </c>
      <c r="W123" s="231">
        <v>1.8555733989036871E-2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0.11661758168900641</v>
      </c>
      <c r="N125" s="231">
        <v>0.33482227484544669</v>
      </c>
      <c r="O125" s="231">
        <v>0.32699268273041038</v>
      </c>
      <c r="P125" s="231">
        <v>0.29339298187429769</v>
      </c>
      <c r="Q125" s="231">
        <v>0.2967420548072397</v>
      </c>
      <c r="R125" s="231">
        <v>0.32874961981912781</v>
      </c>
      <c r="S125" s="231">
        <v>0.29867288889706167</v>
      </c>
      <c r="T125" s="231">
        <v>0.42846593805027311</v>
      </c>
      <c r="U125" s="231">
        <v>0.42768940484823942</v>
      </c>
      <c r="V125" s="231">
        <v>0.41502865882198692</v>
      </c>
      <c r="W125" s="231">
        <v>0.47741953394486542</v>
      </c>
      <c r="DA125" s="73" t="s">
        <v>1238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8.549275347456765E-3</v>
      </c>
      <c r="I126" s="231">
        <v>3.6992369393690238E-3</v>
      </c>
      <c r="J126" s="231">
        <v>7.1963532497336155E-2</v>
      </c>
      <c r="K126" s="231">
        <v>0.14480005786097469</v>
      </c>
      <c r="L126" s="231">
        <v>0.1566510924799599</v>
      </c>
      <c r="M126" s="231">
        <v>0.19931841632520431</v>
      </c>
      <c r="N126" s="231">
        <v>0</v>
      </c>
      <c r="O126" s="231">
        <v>0</v>
      </c>
      <c r="P126" s="231">
        <v>0</v>
      </c>
      <c r="Q126" s="231">
        <v>0</v>
      </c>
      <c r="R126" s="231">
        <v>0</v>
      </c>
      <c r="S126" s="231">
        <v>1.939059709190832E-2</v>
      </c>
      <c r="T126" s="231">
        <v>5.7824540982456839E-2</v>
      </c>
      <c r="U126" s="231">
        <v>2.7083398217558379E-2</v>
      </c>
      <c r="V126" s="231">
        <v>3.0332007351042519E-2</v>
      </c>
      <c r="W126" s="231">
        <v>2.8617004776425679E-2</v>
      </c>
      <c r="DA126" s="73" t="s">
        <v>1239</v>
      </c>
    </row>
    <row r="127" spans="1:105" ht="12" customHeight="1" x14ac:dyDescent="0.25">
      <c r="A127" s="64" t="s">
        <v>70</v>
      </c>
      <c r="B127" s="231">
        <v>0.1828147016320259</v>
      </c>
      <c r="C127" s="231">
        <v>0.1926444209650876</v>
      </c>
      <c r="D127" s="231">
        <v>0.27654168524202999</v>
      </c>
      <c r="E127" s="231">
        <v>0.21832201651109381</v>
      </c>
      <c r="F127" s="231">
        <v>0</v>
      </c>
      <c r="G127" s="231">
        <v>0</v>
      </c>
      <c r="H127" s="231">
        <v>0</v>
      </c>
      <c r="I127" s="231">
        <v>0</v>
      </c>
      <c r="J127" s="231">
        <v>0.12977916051967731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1240</v>
      </c>
    </row>
    <row r="128" spans="1:105" ht="12" customHeight="1" x14ac:dyDescent="0.25">
      <c r="A128" s="64" t="s">
        <v>34</v>
      </c>
      <c r="B128" s="231">
        <v>0</v>
      </c>
      <c r="C128" s="231">
        <v>0.11331426319637369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0.11280386126564421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1.3012398028777759E-2</v>
      </c>
      <c r="T128" s="231">
        <v>1.8060900857390151E-3</v>
      </c>
      <c r="U128" s="231">
        <v>9.633519928618807E-4</v>
      </c>
      <c r="V128" s="231">
        <v>1.000662132644894E-3</v>
      </c>
      <c r="W128" s="231">
        <v>1.227546502519797E-3</v>
      </c>
      <c r="DA128" s="73" t="s">
        <v>1241</v>
      </c>
    </row>
    <row r="129" spans="1:105" ht="12" customHeight="1" x14ac:dyDescent="0.25">
      <c r="A129" s="64" t="s">
        <v>162</v>
      </c>
      <c r="B129" s="231">
        <v>0.31588515490096591</v>
      </c>
      <c r="C129" s="231">
        <v>0.38529569902367911</v>
      </c>
      <c r="D129" s="231">
        <v>0.47080784593730368</v>
      </c>
      <c r="E129" s="231">
        <v>0.56434477969067032</v>
      </c>
      <c r="F129" s="231">
        <v>0.82046805248665255</v>
      </c>
      <c r="G129" s="231">
        <v>1.069169955452353</v>
      </c>
      <c r="H129" s="231">
        <v>1.2497377713790361</v>
      </c>
      <c r="I129" s="231">
        <v>0.92183280885301921</v>
      </c>
      <c r="J129" s="231">
        <v>0.78836013197050492</v>
      </c>
      <c r="K129" s="231">
        <v>0.80021877553724785</v>
      </c>
      <c r="L129" s="231">
        <v>0.98884579240367176</v>
      </c>
      <c r="M129" s="231">
        <v>0.88371020076580808</v>
      </c>
      <c r="N129" s="231">
        <v>0.80414103571619078</v>
      </c>
      <c r="O129" s="231">
        <v>0.76355027718347235</v>
      </c>
      <c r="P129" s="231">
        <v>0.58765470198852654</v>
      </c>
      <c r="Q129" s="231">
        <v>0.63058975215530222</v>
      </c>
      <c r="R129" s="231">
        <v>0.80548664083922972</v>
      </c>
      <c r="S129" s="231">
        <v>0.83415659660458685</v>
      </c>
      <c r="T129" s="231">
        <v>0.93811176742171887</v>
      </c>
      <c r="U129" s="231">
        <v>0.63278619576451867</v>
      </c>
      <c r="V129" s="231">
        <v>0.47239721059271822</v>
      </c>
      <c r="W129" s="231">
        <v>0.71599347923195589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0.1139674458974444</v>
      </c>
      <c r="C131" s="231">
        <v>0.1235512468300813</v>
      </c>
      <c r="D131" s="231">
        <v>7.782221316764594E-2</v>
      </c>
      <c r="E131" s="231">
        <v>5.2875959178002321E-2</v>
      </c>
      <c r="F131" s="231">
        <v>0.14643991252909611</v>
      </c>
      <c r="G131" s="231">
        <v>0.1056540134439954</v>
      </c>
      <c r="H131" s="231">
        <v>0.22916029739486971</v>
      </c>
      <c r="I131" s="231">
        <v>0.28966167174100932</v>
      </c>
      <c r="J131" s="231">
        <v>0.54087728356035714</v>
      </c>
      <c r="K131" s="231">
        <v>0.36883819955632557</v>
      </c>
      <c r="L131" s="231">
        <v>0.61741909420755292</v>
      </c>
      <c r="M131" s="231">
        <v>0.68684895838649995</v>
      </c>
      <c r="N131" s="231">
        <v>0.8446741425119646</v>
      </c>
      <c r="O131" s="231">
        <v>0.83797917083832674</v>
      </c>
      <c r="P131" s="231">
        <v>1.096748056810618</v>
      </c>
      <c r="Q131" s="231">
        <v>0.8417552974527599</v>
      </c>
      <c r="R131" s="231">
        <v>0.70563950780805906</v>
      </c>
      <c r="S131" s="231">
        <v>0.63282064344022204</v>
      </c>
      <c r="T131" s="231">
        <v>0.54653278355393642</v>
      </c>
      <c r="U131" s="231">
        <v>0.66326643748535818</v>
      </c>
      <c r="V131" s="231">
        <v>0.88811305798996176</v>
      </c>
      <c r="W131" s="231">
        <v>0.66104285883548952</v>
      </c>
      <c r="DA131" s="73" t="s">
        <v>1244</v>
      </c>
    </row>
    <row r="132" spans="1:105" ht="12" customHeight="1" x14ac:dyDescent="0.25">
      <c r="A132" s="64" t="s">
        <v>79</v>
      </c>
      <c r="B132" s="231">
        <v>2.1745461556603458E-2</v>
      </c>
      <c r="C132" s="231">
        <v>4.8186334085158017E-2</v>
      </c>
      <c r="D132" s="231">
        <v>4.814195898635483E-2</v>
      </c>
      <c r="E132" s="231">
        <v>3.9232313432115667E-2</v>
      </c>
      <c r="F132" s="231">
        <v>2.7941342926289438E-2</v>
      </c>
      <c r="G132" s="231">
        <v>3.2671155722707922E-2</v>
      </c>
      <c r="H132" s="231">
        <v>2.0972837754261009E-2</v>
      </c>
      <c r="I132" s="231">
        <v>2.0619436459622009E-2</v>
      </c>
      <c r="J132" s="231">
        <v>1.4824467638588589E-2</v>
      </c>
      <c r="K132" s="231">
        <v>0.36385773722102532</v>
      </c>
      <c r="L132" s="231">
        <v>0.38079073285221993</v>
      </c>
      <c r="M132" s="231">
        <v>0.1145763890457179</v>
      </c>
      <c r="N132" s="231">
        <v>5.6706120018332813E-2</v>
      </c>
      <c r="O132" s="231">
        <v>0.24265126297867559</v>
      </c>
      <c r="P132" s="231">
        <v>0.20442353400183219</v>
      </c>
      <c r="Q132" s="231">
        <v>0.21475301716657269</v>
      </c>
      <c r="R132" s="231">
        <v>0.2184342726686842</v>
      </c>
      <c r="S132" s="231">
        <v>0.1759372277500432</v>
      </c>
      <c r="T132" s="231">
        <v>0.2054988603411993</v>
      </c>
      <c r="U132" s="231">
        <v>0.2164777824737027</v>
      </c>
      <c r="V132" s="231">
        <v>0.31461952957642758</v>
      </c>
      <c r="W132" s="231">
        <v>0.63022158886324953</v>
      </c>
      <c r="DA132" s="73" t="s">
        <v>1245</v>
      </c>
    </row>
    <row r="133" spans="1:105" ht="12" customHeight="1" x14ac:dyDescent="0.25">
      <c r="A133" s="60" t="s">
        <v>1066</v>
      </c>
      <c r="B133" s="264">
        <v>1.037738464178011E-3</v>
      </c>
      <c r="C133" s="264">
        <v>1.32281831182807E-3</v>
      </c>
      <c r="D133" s="264">
        <v>1.298474135213543E-3</v>
      </c>
      <c r="E133" s="264">
        <v>1.356336302176592E-3</v>
      </c>
      <c r="F133" s="264">
        <v>1.386745151622843E-3</v>
      </c>
      <c r="G133" s="264">
        <v>1.7887817560328239E-3</v>
      </c>
      <c r="H133" s="264">
        <v>2.1282648743825641E-3</v>
      </c>
      <c r="I133" s="264">
        <v>1.6468446100223811E-3</v>
      </c>
      <c r="J133" s="264">
        <v>1.2807637990497949E-3</v>
      </c>
      <c r="K133" s="264">
        <v>1.173302923671498E-3</v>
      </c>
      <c r="L133" s="264">
        <v>1.4457171926290551E-3</v>
      </c>
      <c r="M133" s="264">
        <v>1.854445972917704E-3</v>
      </c>
      <c r="N133" s="264">
        <v>1.853833105902125E-3</v>
      </c>
      <c r="O133" s="264">
        <v>1.8759870133037259E-3</v>
      </c>
      <c r="P133" s="264">
        <v>1.5151191447494411E-3</v>
      </c>
      <c r="Q133" s="264">
        <v>1.4972155381902249E-3</v>
      </c>
      <c r="R133" s="264">
        <v>1.6170037340522141E-3</v>
      </c>
      <c r="S133" s="264">
        <v>1.4113784627234689E-3</v>
      </c>
      <c r="T133" s="264">
        <v>1.571300876173818E-3</v>
      </c>
      <c r="U133" s="264">
        <v>1.620866373047869E-3</v>
      </c>
      <c r="V133" s="264">
        <v>1.680776953562882E-3</v>
      </c>
      <c r="W133" s="264">
        <v>1.963217505044542E-3</v>
      </c>
      <c r="DA133" s="72" t="s">
        <v>1246</v>
      </c>
    </row>
    <row r="134" spans="1:105" ht="12" customHeight="1" x14ac:dyDescent="0.25">
      <c r="A134" s="57" t="s">
        <v>1012</v>
      </c>
      <c r="B134" s="263">
        <v>0.2340782408229429</v>
      </c>
      <c r="C134" s="263">
        <v>0.30797866766145149</v>
      </c>
      <c r="D134" s="263">
        <v>0.32011086985291892</v>
      </c>
      <c r="E134" s="263">
        <v>0.32421826542775911</v>
      </c>
      <c r="F134" s="263">
        <v>0.3645078878355571</v>
      </c>
      <c r="G134" s="263">
        <v>0.44714500467919799</v>
      </c>
      <c r="H134" s="263">
        <v>0.55466290036009114</v>
      </c>
      <c r="I134" s="263">
        <v>0.44735123037295782</v>
      </c>
      <c r="J134" s="263">
        <v>0.56632466077207588</v>
      </c>
      <c r="K134" s="263">
        <v>0.54712726245139065</v>
      </c>
      <c r="L134" s="263">
        <v>0.69747539656297086</v>
      </c>
      <c r="M134" s="263">
        <v>0.6804078605965499</v>
      </c>
      <c r="N134" s="263">
        <v>0.69160224263469416</v>
      </c>
      <c r="O134" s="263">
        <v>0.72449263392489005</v>
      </c>
      <c r="P134" s="263">
        <v>0.68741544768348362</v>
      </c>
      <c r="Q134" s="263">
        <v>0.6381925707473004</v>
      </c>
      <c r="R134" s="263">
        <v>0.68413108274572276</v>
      </c>
      <c r="S134" s="263">
        <v>0.66504600165628835</v>
      </c>
      <c r="T134" s="263">
        <v>0.748003540760668</v>
      </c>
      <c r="U134" s="263">
        <v>0.66186117534999533</v>
      </c>
      <c r="V134" s="263">
        <v>0.66893780125425961</v>
      </c>
      <c r="W134" s="263">
        <v>0.80190024905152002</v>
      </c>
      <c r="DA134" s="70" t="s">
        <v>1247</v>
      </c>
    </row>
    <row r="135" spans="1:105" ht="12" customHeight="1" x14ac:dyDescent="0.25">
      <c r="A135" s="60" t="s">
        <v>1014</v>
      </c>
      <c r="B135" s="264">
        <v>0.2122251571622511</v>
      </c>
      <c r="C135" s="264">
        <v>0.27993872949544379</v>
      </c>
      <c r="D135" s="264">
        <v>0.29932972774440908</v>
      </c>
      <c r="E135" s="264">
        <v>0.30112981164555419</v>
      </c>
      <c r="F135" s="264">
        <v>0.34370424193394872</v>
      </c>
      <c r="G135" s="264">
        <v>0.41874671763794008</v>
      </c>
      <c r="H135" s="264">
        <v>0.52350107087135922</v>
      </c>
      <c r="I135" s="264">
        <v>0.42413625190076548</v>
      </c>
      <c r="J135" s="264">
        <v>0.55922454200331573</v>
      </c>
      <c r="K135" s="264">
        <v>0.54109970539638841</v>
      </c>
      <c r="L135" s="264">
        <v>0.69055156249048488</v>
      </c>
      <c r="M135" s="264">
        <v>0.66490084673259497</v>
      </c>
      <c r="N135" s="264">
        <v>0.67535907360210046</v>
      </c>
      <c r="O135" s="264">
        <v>0.70915447824488376</v>
      </c>
      <c r="P135" s="264">
        <v>0.67759021248931806</v>
      </c>
      <c r="Q135" s="264">
        <v>0.62752945684666894</v>
      </c>
      <c r="R135" s="264">
        <v>0.67353318742451429</v>
      </c>
      <c r="S135" s="264">
        <v>0.65755553991621118</v>
      </c>
      <c r="T135" s="264">
        <v>0.74044887530905101</v>
      </c>
      <c r="U135" s="264">
        <v>0.6493452542397451</v>
      </c>
      <c r="V135" s="264">
        <v>0.65480436586472723</v>
      </c>
      <c r="W135" s="264">
        <v>0.78736347628452308</v>
      </c>
      <c r="DA135" s="72" t="s">
        <v>1248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2.5923015290898261E-2</v>
      </c>
      <c r="P136" s="232">
        <v>1.3985076890021819E-2</v>
      </c>
      <c r="Q136" s="232">
        <v>0</v>
      </c>
      <c r="R136" s="232">
        <v>0</v>
      </c>
      <c r="S136" s="232">
        <v>0</v>
      </c>
      <c r="T136" s="232">
        <v>2.6863116023718219E-3</v>
      </c>
      <c r="U136" s="232">
        <v>1.9838623491740329E-4</v>
      </c>
      <c r="V136" s="232">
        <v>1.3047081121240389E-3</v>
      </c>
      <c r="W136" s="232">
        <v>1.188099824938257E-2</v>
      </c>
      <c r="DA136" s="71" t="s">
        <v>1249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6.4720861735413637E-2</v>
      </c>
      <c r="N137" s="297">
        <v>0.1981990526590986</v>
      </c>
      <c r="O137" s="297">
        <v>0.20451796934754321</v>
      </c>
      <c r="P137" s="297">
        <v>0.22062921934380669</v>
      </c>
      <c r="Q137" s="297">
        <v>0.20047834091982719</v>
      </c>
      <c r="R137" s="297">
        <v>0.1948851052619392</v>
      </c>
      <c r="S137" s="297">
        <v>0.17020506975587579</v>
      </c>
      <c r="T137" s="297">
        <v>0.22173826109473721</v>
      </c>
      <c r="U137" s="297">
        <v>0.25468699745177392</v>
      </c>
      <c r="V137" s="297">
        <v>0.29534182160018768</v>
      </c>
      <c r="W137" s="297">
        <v>0.30266871411948382</v>
      </c>
      <c r="DA137" s="122" t="s">
        <v>1250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3.4825970325591581E-3</v>
      </c>
      <c r="I138" s="297">
        <v>1.6597268316830881E-3</v>
      </c>
      <c r="J138" s="297">
        <v>3.9801359553954099E-2</v>
      </c>
      <c r="K138" s="297">
        <v>8.1429281720178048E-2</v>
      </c>
      <c r="L138" s="297">
        <v>9.2717101805472574E-2</v>
      </c>
      <c r="M138" s="297">
        <v>0.1085541234137081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1.084392508536822E-2</v>
      </c>
      <c r="T138" s="297">
        <v>2.9366701306925671E-2</v>
      </c>
      <c r="U138" s="297">
        <v>1.581399015002315E-2</v>
      </c>
      <c r="V138" s="297">
        <v>2.118198478478427E-2</v>
      </c>
      <c r="W138" s="297">
        <v>1.7803695591995052E-2</v>
      </c>
      <c r="DA138" s="122" t="s">
        <v>1251</v>
      </c>
    </row>
    <row r="139" spans="1:105" ht="12" customHeight="1" x14ac:dyDescent="0.25">
      <c r="A139" s="59" t="s">
        <v>70</v>
      </c>
      <c r="B139" s="297">
        <v>7.8279403347136262E-2</v>
      </c>
      <c r="C139" s="297">
        <v>9.3919643581769893E-2</v>
      </c>
      <c r="D139" s="297">
        <v>0.11144249686361379</v>
      </c>
      <c r="E139" s="297">
        <v>8.4591177408730539E-2</v>
      </c>
      <c r="F139" s="297">
        <v>0</v>
      </c>
      <c r="G139" s="297">
        <v>0</v>
      </c>
      <c r="H139" s="297">
        <v>0</v>
      </c>
      <c r="I139" s="297">
        <v>0</v>
      </c>
      <c r="J139" s="297">
        <v>7.4037714592718712E-2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1252</v>
      </c>
    </row>
    <row r="140" spans="1:105" ht="12" customHeight="1" x14ac:dyDescent="0.25">
      <c r="A140" s="59" t="s">
        <v>162</v>
      </c>
      <c r="B140" s="297">
        <v>0.13394575381511481</v>
      </c>
      <c r="C140" s="297">
        <v>0.18601908591367389</v>
      </c>
      <c r="D140" s="297">
        <v>0.18788723088079529</v>
      </c>
      <c r="E140" s="297">
        <v>0.21653863423682371</v>
      </c>
      <c r="F140" s="297">
        <v>0.34370424193394872</v>
      </c>
      <c r="G140" s="297">
        <v>0.41874671763794008</v>
      </c>
      <c r="H140" s="297">
        <v>0.52001847383880007</v>
      </c>
      <c r="I140" s="297">
        <v>0.42247652506908251</v>
      </c>
      <c r="J140" s="297">
        <v>0.44538546785664301</v>
      </c>
      <c r="K140" s="297">
        <v>0.45967042367621042</v>
      </c>
      <c r="L140" s="297">
        <v>0.59783446068501234</v>
      </c>
      <c r="M140" s="297">
        <v>0.49162586158347332</v>
      </c>
      <c r="N140" s="297">
        <v>0.47716002094300181</v>
      </c>
      <c r="O140" s="297">
        <v>0.47871349360644228</v>
      </c>
      <c r="P140" s="297">
        <v>0.44297591625548949</v>
      </c>
      <c r="Q140" s="297">
        <v>0.42705111592684181</v>
      </c>
      <c r="R140" s="297">
        <v>0.47864808216257498</v>
      </c>
      <c r="S140" s="297">
        <v>0.47650654507496709</v>
      </c>
      <c r="T140" s="297">
        <v>0.4866576013050164</v>
      </c>
      <c r="U140" s="297">
        <v>0.37864588040303071</v>
      </c>
      <c r="V140" s="297">
        <v>0.3369758513676312</v>
      </c>
      <c r="W140" s="297">
        <v>0.4550100683236617</v>
      </c>
      <c r="DA140" s="122" t="s">
        <v>1253</v>
      </c>
    </row>
    <row r="141" spans="1:105" ht="12" customHeight="1" x14ac:dyDescent="0.25">
      <c r="A141" s="60" t="s">
        <v>1021</v>
      </c>
      <c r="B141" s="264">
        <v>2.185308366069184E-2</v>
      </c>
      <c r="C141" s="264">
        <v>2.8039938166007649E-2</v>
      </c>
      <c r="D141" s="264">
        <v>2.0781142108509829E-2</v>
      </c>
      <c r="E141" s="264">
        <v>2.30884537822049E-2</v>
      </c>
      <c r="F141" s="264">
        <v>2.080364590160845E-2</v>
      </c>
      <c r="G141" s="264">
        <v>2.8398287041257939E-2</v>
      </c>
      <c r="H141" s="264">
        <v>3.116182948873196E-2</v>
      </c>
      <c r="I141" s="264">
        <v>2.32149784721923E-2</v>
      </c>
      <c r="J141" s="264">
        <v>7.1001187687601717E-3</v>
      </c>
      <c r="K141" s="264">
        <v>6.0275570550021888E-3</v>
      </c>
      <c r="L141" s="264">
        <v>6.9238340724860096E-3</v>
      </c>
      <c r="M141" s="264">
        <v>1.550701386395489E-2</v>
      </c>
      <c r="N141" s="264">
        <v>1.6243169032593659E-2</v>
      </c>
      <c r="O141" s="264">
        <v>1.53381556800063E-2</v>
      </c>
      <c r="P141" s="264">
        <v>9.8252351941655568E-3</v>
      </c>
      <c r="Q141" s="264">
        <v>1.066311390063141E-2</v>
      </c>
      <c r="R141" s="264">
        <v>1.059789532120849E-2</v>
      </c>
      <c r="S141" s="264">
        <v>7.4904617400771692E-3</v>
      </c>
      <c r="T141" s="264">
        <v>7.554665451616949E-3</v>
      </c>
      <c r="U141" s="264">
        <v>1.251592111025028E-2</v>
      </c>
      <c r="V141" s="264">
        <v>1.413343538953241E-2</v>
      </c>
      <c r="W141" s="264">
        <v>1.4536772766996889E-2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0.32390850395264603</v>
      </c>
      <c r="C142" s="263">
        <f t="shared" si="5"/>
        <v>0.41920559280586944</v>
      </c>
      <c r="D142" s="263">
        <f t="shared" si="5"/>
        <v>0.41399578932560482</v>
      </c>
      <c r="E142" s="263">
        <f t="shared" si="5"/>
        <v>0.42069188255529189</v>
      </c>
      <c r="F142" s="263">
        <f t="shared" si="5"/>
        <v>0.43510434944839238</v>
      </c>
      <c r="G142" s="263">
        <f t="shared" si="5"/>
        <v>0.54417749102065793</v>
      </c>
      <c r="H142" s="263">
        <f t="shared" si="5"/>
        <v>0.66279345282650737</v>
      </c>
      <c r="I142" s="263">
        <f t="shared" si="5"/>
        <v>0.52759343078430021</v>
      </c>
      <c r="J142" s="263">
        <f t="shared" si="5"/>
        <v>0.59736359007085538</v>
      </c>
      <c r="K142" s="263">
        <f t="shared" si="5"/>
        <v>0.57918782156145254</v>
      </c>
      <c r="L142" s="263">
        <f t="shared" si="5"/>
        <v>0.73669209438520367</v>
      </c>
      <c r="M142" s="263">
        <f t="shared" si="5"/>
        <v>0.73862431041755161</v>
      </c>
      <c r="N142" s="263">
        <f t="shared" si="5"/>
        <v>0.74202794637147695</v>
      </c>
      <c r="O142" s="263">
        <f t="shared" si="5"/>
        <v>0.77681034175257158</v>
      </c>
      <c r="P142" s="263">
        <f t="shared" si="5"/>
        <v>0.71639203197271728</v>
      </c>
      <c r="Q142" s="263">
        <f t="shared" si="5"/>
        <v>0.6697031242487177</v>
      </c>
      <c r="R142" s="263">
        <f t="shared" si="5"/>
        <v>0.71660439085310557</v>
      </c>
      <c r="S142" s="263">
        <f t="shared" si="5"/>
        <v>0.68470742636147119</v>
      </c>
      <c r="T142" s="263">
        <f t="shared" si="5"/>
        <v>0.76380971697415789</v>
      </c>
      <c r="U142" s="263">
        <f t="shared" si="5"/>
        <v>0.69227981079682155</v>
      </c>
      <c r="V142" s="263">
        <f t="shared" si="5"/>
        <v>0.70818401113935026</v>
      </c>
      <c r="W142" s="263">
        <f t="shared" si="5"/>
        <v>0.8475182393320464</v>
      </c>
      <c r="DA142" s="70"/>
    </row>
    <row r="143" spans="1:105" ht="12" customHeight="1" x14ac:dyDescent="0.25">
      <c r="A143" s="60" t="s">
        <v>1024</v>
      </c>
      <c r="B143" s="264">
        <v>8.7447767766378789E-2</v>
      </c>
      <c r="C143" s="264">
        <v>0.1180350912685889</v>
      </c>
      <c r="D143" s="264">
        <v>0.14049654443599011</v>
      </c>
      <c r="E143" s="264">
        <v>0.1463030739385548</v>
      </c>
      <c r="F143" s="264">
        <v>0.19690660310810801</v>
      </c>
      <c r="G143" s="264">
        <v>0.2357546755932102</v>
      </c>
      <c r="H143" s="264">
        <v>0.30160088668434049</v>
      </c>
      <c r="I143" s="264">
        <v>0.24719717452177331</v>
      </c>
      <c r="J143" s="264">
        <v>0.37620851163984509</v>
      </c>
      <c r="K143" s="264">
        <v>0.37076535863764981</v>
      </c>
      <c r="L143" s="264">
        <v>0.47883373736763818</v>
      </c>
      <c r="M143" s="264">
        <v>0.4025342277998229</v>
      </c>
      <c r="N143" s="264">
        <v>0.39360041367921378</v>
      </c>
      <c r="O143" s="264">
        <v>0.41474548562575381</v>
      </c>
      <c r="P143" s="264">
        <v>0.40886656388235992</v>
      </c>
      <c r="Q143" s="264">
        <v>0.37682454107735353</v>
      </c>
      <c r="R143" s="264">
        <v>0.41890894319478422</v>
      </c>
      <c r="S143" s="264">
        <v>0.42691404011869849</v>
      </c>
      <c r="T143" s="264">
        <v>0.47858694137519309</v>
      </c>
      <c r="U143" s="264">
        <v>0.36644207412242219</v>
      </c>
      <c r="V143" s="264">
        <v>0.34102536089693369</v>
      </c>
      <c r="W143" s="264">
        <v>0.44543448464611052</v>
      </c>
      <c r="DA143" s="72" t="s">
        <v>1255</v>
      </c>
    </row>
    <row r="144" spans="1:105" ht="12" customHeight="1" x14ac:dyDescent="0.25">
      <c r="A144" s="60" t="s">
        <v>1026</v>
      </c>
      <c r="B144" s="264">
        <v>5.5493845121095127E-2</v>
      </c>
      <c r="C144" s="264">
        <v>7.5488302119839645E-2</v>
      </c>
      <c r="D144" s="264">
        <v>7.639117329597131E-2</v>
      </c>
      <c r="E144" s="264">
        <v>7.6519002990037013E-2</v>
      </c>
      <c r="F144" s="264">
        <v>8.7022229922996922E-2</v>
      </c>
      <c r="G144" s="264">
        <v>0.10562294965341559</v>
      </c>
      <c r="H144" s="264">
        <v>0.1319456995544466</v>
      </c>
      <c r="I144" s="264">
        <v>0.1081000062724175</v>
      </c>
      <c r="J144" s="264">
        <v>0.1450830830799445</v>
      </c>
      <c r="K144" s="264">
        <v>0.14675436702814981</v>
      </c>
      <c r="L144" s="264">
        <v>0.18751597541954509</v>
      </c>
      <c r="M144" s="264">
        <v>0.1750392816245431</v>
      </c>
      <c r="N144" s="264">
        <v>0.1784745148054725</v>
      </c>
      <c r="O144" s="264">
        <v>0.1935082571960644</v>
      </c>
      <c r="P144" s="264">
        <v>0.1924954848845139</v>
      </c>
      <c r="Q144" s="264">
        <v>0.17353200109058359</v>
      </c>
      <c r="R144" s="264">
        <v>0.18004609162668059</v>
      </c>
      <c r="S144" s="264">
        <v>0.17267041439327399</v>
      </c>
      <c r="T144" s="264">
        <v>0.19098626644842681</v>
      </c>
      <c r="U144" s="264">
        <v>0.17219871487506061</v>
      </c>
      <c r="V144" s="264">
        <v>0.18573150972529459</v>
      </c>
      <c r="W144" s="264">
        <v>0.22157534038368459</v>
      </c>
      <c r="DA144" s="72" t="s">
        <v>1256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3.5896948936109331E-3</v>
      </c>
      <c r="P145" s="231">
        <v>1.6107087207541111E-3</v>
      </c>
      <c r="Q145" s="231">
        <v>0</v>
      </c>
      <c r="R145" s="231">
        <v>0</v>
      </c>
      <c r="S145" s="231">
        <v>0</v>
      </c>
      <c r="T145" s="231">
        <v>4.4957019537899152E-4</v>
      </c>
      <c r="U145" s="231">
        <v>2.8975493445571031E-5</v>
      </c>
      <c r="V145" s="231">
        <v>1.587932214075434E-4</v>
      </c>
      <c r="W145" s="231">
        <v>1.6231215488547281E-3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1.0200863513487861E-2</v>
      </c>
      <c r="N147" s="231">
        <v>2.9287833596843511E-2</v>
      </c>
      <c r="O147" s="231">
        <v>2.8602957445451879E-2</v>
      </c>
      <c r="P147" s="231">
        <v>2.566389836393828E-2</v>
      </c>
      <c r="Q147" s="231">
        <v>2.5956851067903311E-2</v>
      </c>
      <c r="R147" s="231">
        <v>2.8756641608544749E-2</v>
      </c>
      <c r="S147" s="231">
        <v>2.6125746484290769E-2</v>
      </c>
      <c r="T147" s="231">
        <v>3.747910470211209E-2</v>
      </c>
      <c r="U147" s="231">
        <v>3.7411179187855068E-2</v>
      </c>
      <c r="V147" s="231">
        <v>3.6303708596180907E-2</v>
      </c>
      <c r="W147" s="231">
        <v>4.1761211593565953E-2</v>
      </c>
      <c r="DA147" s="73" t="s">
        <v>1259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7.4782884103361869E-4</v>
      </c>
      <c r="I148" s="231">
        <v>3.2358252140048739E-4</v>
      </c>
      <c r="J148" s="231">
        <v>6.2948499044632282E-3</v>
      </c>
      <c r="K148" s="231">
        <v>1.2666062917716931E-2</v>
      </c>
      <c r="L148" s="231">
        <v>1.370270580544442E-2</v>
      </c>
      <c r="M148" s="231">
        <v>1.7434935034754139E-2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1.6961493414182011E-3</v>
      </c>
      <c r="T148" s="231">
        <v>5.0580730773954457E-3</v>
      </c>
      <c r="U148" s="231">
        <v>2.3690600053387842E-3</v>
      </c>
      <c r="V148" s="231">
        <v>2.6532248619529041E-3</v>
      </c>
      <c r="W148" s="231">
        <v>2.50320882718723E-3</v>
      </c>
      <c r="DA148" s="73" t="s">
        <v>1260</v>
      </c>
    </row>
    <row r="149" spans="1:105" ht="12" customHeight="1" x14ac:dyDescent="0.25">
      <c r="A149" s="64" t="s">
        <v>70</v>
      </c>
      <c r="B149" s="231">
        <v>1.5991309308578349E-2</v>
      </c>
      <c r="C149" s="231">
        <v>1.685114213858728E-2</v>
      </c>
      <c r="D149" s="231">
        <v>2.418986868092296E-2</v>
      </c>
      <c r="E149" s="231">
        <v>1.9097232682789029E-2</v>
      </c>
      <c r="F149" s="231">
        <v>0</v>
      </c>
      <c r="G149" s="231">
        <v>0</v>
      </c>
      <c r="H149" s="231">
        <v>0</v>
      </c>
      <c r="I149" s="231">
        <v>0</v>
      </c>
      <c r="J149" s="231">
        <v>1.135214334050165E-2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1261</v>
      </c>
    </row>
    <row r="150" spans="1:105" ht="12" customHeight="1" x14ac:dyDescent="0.25">
      <c r="A150" s="64" t="s">
        <v>34</v>
      </c>
      <c r="B150" s="231">
        <v>0</v>
      </c>
      <c r="C150" s="231">
        <v>9.9119130773967813E-3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9.8672668040220013E-3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1.138230568257905E-3</v>
      </c>
      <c r="T150" s="231">
        <v>1.5798371215430631E-4</v>
      </c>
      <c r="U150" s="231">
        <v>8.4267072359955997E-5</v>
      </c>
      <c r="V150" s="231">
        <v>8.7530693831807814E-5</v>
      </c>
      <c r="W150" s="231">
        <v>1.073768993260156E-4</v>
      </c>
      <c r="DA150" s="73" t="s">
        <v>1262</v>
      </c>
    </row>
    <row r="151" spans="1:105" ht="12" customHeight="1" x14ac:dyDescent="0.25">
      <c r="A151" s="64" t="s">
        <v>162</v>
      </c>
      <c r="B151" s="231">
        <v>2.7631351160024041E-2</v>
      </c>
      <c r="C151" s="231">
        <v>3.3702884086173487E-2</v>
      </c>
      <c r="D151" s="231">
        <v>4.1182868894445668E-2</v>
      </c>
      <c r="E151" s="231">
        <v>4.9364804078393998E-2</v>
      </c>
      <c r="F151" s="231">
        <v>7.1768617556425773E-2</v>
      </c>
      <c r="G151" s="231">
        <v>9.3523263219232974E-2</v>
      </c>
      <c r="H151" s="231">
        <v>0.1093180311994915</v>
      </c>
      <c r="I151" s="231">
        <v>8.0635274108511817E-2</v>
      </c>
      <c r="J151" s="231">
        <v>6.8960048641314969E-2</v>
      </c>
      <c r="K151" s="231">
        <v>6.9997357104819538E-2</v>
      </c>
      <c r="L151" s="231">
        <v>8.6497085757588868E-2</v>
      </c>
      <c r="M151" s="231">
        <v>7.730058377928771E-2</v>
      </c>
      <c r="N151" s="231">
        <v>7.0340448087931176E-2</v>
      </c>
      <c r="O151" s="231">
        <v>6.6789861789499722E-2</v>
      </c>
      <c r="P151" s="231">
        <v>5.140378767269068E-2</v>
      </c>
      <c r="Q151" s="231">
        <v>5.5159435666352702E-2</v>
      </c>
      <c r="R151" s="231">
        <v>7.0458151902436414E-2</v>
      </c>
      <c r="S151" s="231">
        <v>7.2965992499577803E-2</v>
      </c>
      <c r="T151" s="231">
        <v>8.2059239792724586E-2</v>
      </c>
      <c r="U151" s="231">
        <v>5.5351564684534879E-2</v>
      </c>
      <c r="V151" s="231">
        <v>4.1321895031741863E-2</v>
      </c>
      <c r="W151" s="231">
        <v>6.2629936690592664E-2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9.9690487810058809E-3</v>
      </c>
      <c r="C153" s="231">
        <v>1.0807370446044171E-2</v>
      </c>
      <c r="D153" s="231">
        <v>6.8073249620091477E-3</v>
      </c>
      <c r="E153" s="231">
        <v>4.6252068933993794E-3</v>
      </c>
      <c r="F153" s="231">
        <v>1.280950555654708E-2</v>
      </c>
      <c r="G153" s="231">
        <v>9.241849772434526E-3</v>
      </c>
      <c r="H153" s="231">
        <v>2.0045287190651139E-2</v>
      </c>
      <c r="I153" s="231">
        <v>2.5337510311254471E-2</v>
      </c>
      <c r="J153" s="231">
        <v>4.731203706366522E-2</v>
      </c>
      <c r="K153" s="231">
        <v>3.2263300934059477E-2</v>
      </c>
      <c r="L153" s="231">
        <v>5.4007361663771243E-2</v>
      </c>
      <c r="M153" s="231">
        <v>6.0080584568857467E-2</v>
      </c>
      <c r="N153" s="231">
        <v>7.3885991428934095E-2</v>
      </c>
      <c r="O153" s="231">
        <v>7.3300363676408992E-2</v>
      </c>
      <c r="P153" s="231">
        <v>9.5935596281215132E-2</v>
      </c>
      <c r="Q153" s="231">
        <v>7.3630671951075533E-2</v>
      </c>
      <c r="R153" s="231">
        <v>6.1724246075266859E-2</v>
      </c>
      <c r="S153" s="231">
        <v>5.5354577918329602E-2</v>
      </c>
      <c r="T153" s="231">
        <v>4.7806739343539968E-2</v>
      </c>
      <c r="U153" s="231">
        <v>5.8017756018201617E-2</v>
      </c>
      <c r="V153" s="231">
        <v>7.7685713919721802E-2</v>
      </c>
      <c r="W153" s="231">
        <v>5.7823253422707041E-2</v>
      </c>
      <c r="DA153" s="73" t="s">
        <v>1265</v>
      </c>
    </row>
    <row r="154" spans="1:105" ht="12" customHeight="1" x14ac:dyDescent="0.25">
      <c r="A154" s="64" t="s">
        <v>79</v>
      </c>
      <c r="B154" s="231">
        <v>1.9021358714868691E-3</v>
      </c>
      <c r="C154" s="231">
        <v>4.2149923716379304E-3</v>
      </c>
      <c r="D154" s="231">
        <v>4.2111107585935444E-3</v>
      </c>
      <c r="E154" s="231">
        <v>3.4317593354546141E-3</v>
      </c>
      <c r="F154" s="231">
        <v>2.4441068100240649E-3</v>
      </c>
      <c r="G154" s="231">
        <v>2.8578366617481449E-3</v>
      </c>
      <c r="H154" s="231">
        <v>1.8345523232703961E-3</v>
      </c>
      <c r="I154" s="231">
        <v>1.8036393312507531E-3</v>
      </c>
      <c r="J154" s="231">
        <v>1.296737325977458E-3</v>
      </c>
      <c r="K154" s="231">
        <v>3.182764607155382E-2</v>
      </c>
      <c r="L154" s="231">
        <v>3.3308822192740603E-2</v>
      </c>
      <c r="M154" s="231">
        <v>1.002231472815591E-2</v>
      </c>
      <c r="N154" s="231">
        <v>4.9602416917637546E-3</v>
      </c>
      <c r="O154" s="231">
        <v>2.1225379391092841E-2</v>
      </c>
      <c r="P154" s="231">
        <v>1.7881493845915669E-2</v>
      </c>
      <c r="Q154" s="231">
        <v>1.8785042405252011E-2</v>
      </c>
      <c r="R154" s="231">
        <v>1.9107052040432559E-2</v>
      </c>
      <c r="S154" s="231">
        <v>1.5389717581399721E-2</v>
      </c>
      <c r="T154" s="231">
        <v>1.7975555625121431E-2</v>
      </c>
      <c r="U154" s="231">
        <v>1.8935912413324641E-2</v>
      </c>
      <c r="V154" s="231">
        <v>2.7520643400457769E-2</v>
      </c>
      <c r="W154" s="231">
        <v>5.5127231401451038E-2</v>
      </c>
      <c r="DA154" s="73" t="s">
        <v>1266</v>
      </c>
    </row>
    <row r="155" spans="1:105" ht="12" customHeight="1" x14ac:dyDescent="0.25">
      <c r="A155" s="60" t="s">
        <v>1038</v>
      </c>
      <c r="B155" s="264">
        <v>0.18096689106517211</v>
      </c>
      <c r="C155" s="264">
        <v>0.22568219941744089</v>
      </c>
      <c r="D155" s="264">
        <v>0.19710807159364341</v>
      </c>
      <c r="E155" s="264">
        <v>0.19786980562670009</v>
      </c>
      <c r="F155" s="264">
        <v>0.15117551641728741</v>
      </c>
      <c r="G155" s="264">
        <v>0.20279986577403211</v>
      </c>
      <c r="H155" s="264">
        <v>0.22924686658772031</v>
      </c>
      <c r="I155" s="264">
        <v>0.1722962499901094</v>
      </c>
      <c r="J155" s="264">
        <v>7.6071995351065777E-2</v>
      </c>
      <c r="K155" s="264">
        <v>6.1668095895652891E-2</v>
      </c>
      <c r="L155" s="264">
        <v>7.0342381598020434E-2</v>
      </c>
      <c r="M155" s="264">
        <v>0.16105080099318561</v>
      </c>
      <c r="N155" s="264">
        <v>0.16995301788679079</v>
      </c>
      <c r="O155" s="264">
        <v>0.16855659893075339</v>
      </c>
      <c r="P155" s="264">
        <v>0.1150299832058435</v>
      </c>
      <c r="Q155" s="264">
        <v>0.11934658208078069</v>
      </c>
      <c r="R155" s="264">
        <v>0.1176493560316407</v>
      </c>
      <c r="S155" s="264">
        <v>8.512297184949863E-2</v>
      </c>
      <c r="T155" s="264">
        <v>9.423650915053805E-2</v>
      </c>
      <c r="U155" s="264">
        <v>0.15363902179933869</v>
      </c>
      <c r="V155" s="264">
        <v>0.181427140517122</v>
      </c>
      <c r="W155" s="264">
        <v>0.18050841430225131</v>
      </c>
      <c r="DA155" s="72" t="s">
        <v>1267</v>
      </c>
    </row>
    <row r="156" spans="1:105" ht="12" customHeight="1" x14ac:dyDescent="0.25">
      <c r="A156" s="132" t="s">
        <v>1040</v>
      </c>
      <c r="B156" s="318">
        <v>0.11832007764693669</v>
      </c>
      <c r="C156" s="318">
        <v>0.1508240956378761</v>
      </c>
      <c r="D156" s="318">
        <v>0.14804843976049359</v>
      </c>
      <c r="E156" s="318">
        <v>0.1546457244562198</v>
      </c>
      <c r="F156" s="318">
        <v>0.1581128576037652</v>
      </c>
      <c r="G156" s="318">
        <v>0.2039519624386997</v>
      </c>
      <c r="H156" s="318">
        <v>0.24265889131290511</v>
      </c>
      <c r="I156" s="318">
        <v>0.1877686805072134</v>
      </c>
      <c r="J156" s="318">
        <v>0.14602915607545849</v>
      </c>
      <c r="K156" s="318">
        <v>0.1337767634373585</v>
      </c>
      <c r="L156" s="318">
        <v>0.1648366870769073</v>
      </c>
      <c r="M156" s="318">
        <v>0.27839639242552011</v>
      </c>
      <c r="N156" s="318">
        <v>0.30190407186441831</v>
      </c>
      <c r="O156" s="318">
        <v>0.29199691579838638</v>
      </c>
      <c r="P156" s="318">
        <v>0.24680654886828499</v>
      </c>
      <c r="Q156" s="318">
        <v>0.24732880068883281</v>
      </c>
      <c r="R156" s="318">
        <v>0.24040046292325701</v>
      </c>
      <c r="S156" s="318">
        <v>0.2181135879892703</v>
      </c>
      <c r="T156" s="318">
        <v>0.22751479439258501</v>
      </c>
      <c r="U156" s="318">
        <v>0.26827130271637462</v>
      </c>
      <c r="V156" s="318">
        <v>0.26509659495346022</v>
      </c>
      <c r="W156" s="318">
        <v>0.31209341100430271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1</v>
      </c>
      <c r="D160" s="234">
        <f t="shared" si="6"/>
        <v>1</v>
      </c>
      <c r="E160" s="234">
        <f t="shared" si="6"/>
        <v>1.0000000000000002</v>
      </c>
      <c r="F160" s="234">
        <f t="shared" si="6"/>
        <v>1</v>
      </c>
      <c r="G160" s="234">
        <f t="shared" si="6"/>
        <v>1</v>
      </c>
      <c r="H160" s="234">
        <f t="shared" si="6"/>
        <v>1</v>
      </c>
      <c r="I160" s="234">
        <f t="shared" si="6"/>
        <v>1.0000000000000002</v>
      </c>
      <c r="J160" s="234">
        <f t="shared" si="6"/>
        <v>0.99999999999999989</v>
      </c>
      <c r="K160" s="234">
        <f t="shared" si="6"/>
        <v>0.99999999999999989</v>
      </c>
      <c r="L160" s="234">
        <f t="shared" si="6"/>
        <v>0.99999999999999978</v>
      </c>
      <c r="M160" s="234">
        <f t="shared" si="6"/>
        <v>1.0000000000000002</v>
      </c>
      <c r="N160" s="234">
        <f t="shared" si="6"/>
        <v>1</v>
      </c>
      <c r="O160" s="234">
        <f t="shared" si="6"/>
        <v>0.99999999999999989</v>
      </c>
      <c r="P160" s="234">
        <f t="shared" si="6"/>
        <v>1</v>
      </c>
      <c r="Q160" s="234">
        <f t="shared" si="6"/>
        <v>1.0000000000000002</v>
      </c>
      <c r="R160" s="234">
        <f t="shared" si="6"/>
        <v>0.99999999999999978</v>
      </c>
      <c r="S160" s="234">
        <f t="shared" si="6"/>
        <v>1</v>
      </c>
      <c r="T160" s="234">
        <f t="shared" si="6"/>
        <v>0.99999999999999989</v>
      </c>
      <c r="U160" s="234">
        <f t="shared" si="6"/>
        <v>0.99999999999999989</v>
      </c>
      <c r="V160" s="234">
        <f t="shared" si="6"/>
        <v>1.0000000000000002</v>
      </c>
      <c r="W160" s="234">
        <f t="shared" si="6"/>
        <v>0.99999999999999978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4.6642208848205382E-3</v>
      </c>
      <c r="C161" s="268">
        <f t="shared" si="7"/>
        <v>4.5680238057056802E-3</v>
      </c>
      <c r="D161" s="268">
        <f t="shared" si="7"/>
        <v>5.3118957895356344E-3</v>
      </c>
      <c r="E161" s="268">
        <f t="shared" si="7"/>
        <v>5.3648232688628611E-3</v>
      </c>
      <c r="F161" s="268">
        <f t="shared" si="7"/>
        <v>3.9967774611751015E-3</v>
      </c>
      <c r="G161" s="268">
        <f t="shared" si="7"/>
        <v>3.9302890915811515E-3</v>
      </c>
      <c r="H161" s="268">
        <f t="shared" si="7"/>
        <v>3.6308136539431731E-3</v>
      </c>
      <c r="I161" s="268">
        <f t="shared" si="7"/>
        <v>4.0633012670432921E-3</v>
      </c>
      <c r="J161" s="268">
        <f t="shared" si="7"/>
        <v>3.4017004905495195E-3</v>
      </c>
      <c r="K161" s="268">
        <f t="shared" si="7"/>
        <v>3.9599935187002297E-3</v>
      </c>
      <c r="L161" s="268">
        <f t="shared" si="7"/>
        <v>3.7263412583350927E-3</v>
      </c>
      <c r="M161" s="268">
        <f t="shared" si="7"/>
        <v>4.7076466270979311E-3</v>
      </c>
      <c r="N161" s="268">
        <f t="shared" si="7"/>
        <v>4.8197054661279458E-3</v>
      </c>
      <c r="O161" s="268">
        <f t="shared" si="7"/>
        <v>4.6084560533605793E-3</v>
      </c>
      <c r="P161" s="268">
        <f t="shared" si="7"/>
        <v>4.0309491202308208E-3</v>
      </c>
      <c r="Q161" s="268">
        <f t="shared" si="7"/>
        <v>4.2663032836079097E-3</v>
      </c>
      <c r="R161" s="268">
        <f t="shared" si="7"/>
        <v>4.4196788528111331E-3</v>
      </c>
      <c r="S161" s="268">
        <f t="shared" si="7"/>
        <v>4.1121662747169926E-3</v>
      </c>
      <c r="T161" s="268">
        <f t="shared" si="7"/>
        <v>4.0146963119078016E-3</v>
      </c>
      <c r="U161" s="268">
        <f t="shared" si="7"/>
        <v>3.6585503444409432E-3</v>
      </c>
      <c r="V161" s="268">
        <f t="shared" si="7"/>
        <v>3.4451094122062336E-3</v>
      </c>
      <c r="W161" s="268">
        <f t="shared" si="7"/>
        <v>3.5864565553616855E-3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9.6697337018817903E-3</v>
      </c>
      <c r="C162" s="269">
        <f t="shared" si="8"/>
        <v>9.4703005787707475E-3</v>
      </c>
      <c r="D162" s="269">
        <f t="shared" si="8"/>
        <v>1.1012475396291842E-2</v>
      </c>
      <c r="E162" s="269">
        <f t="shared" si="8"/>
        <v>1.11222031821846E-2</v>
      </c>
      <c r="F162" s="269">
        <f t="shared" si="8"/>
        <v>8.286008460925082E-3</v>
      </c>
      <c r="G162" s="269">
        <f t="shared" si="8"/>
        <v>8.1481666124958701E-3</v>
      </c>
      <c r="H162" s="269">
        <f t="shared" si="8"/>
        <v>7.5273024202278434E-3</v>
      </c>
      <c r="I162" s="269">
        <f t="shared" si="8"/>
        <v>8.4239237748576935E-3</v>
      </c>
      <c r="J162" s="269">
        <f t="shared" si="8"/>
        <v>7.0523113483379031E-3</v>
      </c>
      <c r="K162" s="269">
        <f t="shared" si="8"/>
        <v>8.2097490090207066E-3</v>
      </c>
      <c r="L162" s="269">
        <f t="shared" si="8"/>
        <v>7.7253476068644333E-3</v>
      </c>
      <c r="M162" s="269">
        <f t="shared" si="8"/>
        <v>9.7597627493901402E-3</v>
      </c>
      <c r="N162" s="269">
        <f t="shared" si="8"/>
        <v>9.9920800343387857E-3</v>
      </c>
      <c r="O162" s="269">
        <f t="shared" si="8"/>
        <v>9.5541235960433166E-3</v>
      </c>
      <c r="P162" s="269">
        <f t="shared" si="8"/>
        <v>8.3568521991141693E-3</v>
      </c>
      <c r="Q162" s="269">
        <f t="shared" si="8"/>
        <v>8.8447819395113536E-3</v>
      </c>
      <c r="R162" s="269">
        <f t="shared" si="8"/>
        <v>9.1627559264201609E-3</v>
      </c>
      <c r="S162" s="269">
        <f t="shared" si="8"/>
        <v>8.5252293569073948E-3</v>
      </c>
      <c r="T162" s="269">
        <f t="shared" si="8"/>
        <v>8.3231573265358152E-3</v>
      </c>
      <c r="U162" s="269">
        <f t="shared" si="8"/>
        <v>7.5848053596271753E-3</v>
      </c>
      <c r="V162" s="269">
        <f t="shared" si="8"/>
        <v>7.1423055238007994E-3</v>
      </c>
      <c r="W162" s="269">
        <f t="shared" si="8"/>
        <v>7.4353425105959901E-3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5.7842538872224507E-2</v>
      </c>
      <c r="C163" s="269">
        <f t="shared" si="9"/>
        <v>5.6649567221545571E-2</v>
      </c>
      <c r="D163" s="269">
        <f t="shared" si="9"/>
        <v>6.5874568610453529E-2</v>
      </c>
      <c r="E163" s="269">
        <f t="shared" si="9"/>
        <v>6.653093970779099E-2</v>
      </c>
      <c r="F163" s="269">
        <f t="shared" si="9"/>
        <v>4.9565353222019812E-2</v>
      </c>
      <c r="G163" s="269">
        <f t="shared" si="9"/>
        <v>4.8740809059605671E-2</v>
      </c>
      <c r="H163" s="269">
        <f t="shared" si="9"/>
        <v>4.5026915556142709E-2</v>
      </c>
      <c r="I163" s="269">
        <f t="shared" si="9"/>
        <v>5.0390336841338063E-2</v>
      </c>
      <c r="J163" s="269">
        <f t="shared" si="9"/>
        <v>4.2126848832388805E-2</v>
      </c>
      <c r="K163" s="269">
        <f t="shared" si="9"/>
        <v>4.9109183440395415E-2</v>
      </c>
      <c r="L163" s="269">
        <f t="shared" si="9"/>
        <v>4.62115848303601E-2</v>
      </c>
      <c r="M163" s="269">
        <f t="shared" si="9"/>
        <v>5.8381075799990981E-2</v>
      </c>
      <c r="N163" s="269">
        <f t="shared" si="9"/>
        <v>5.9770754357810714E-2</v>
      </c>
      <c r="O163" s="269">
        <f t="shared" si="9"/>
        <v>5.715098083690006E-2</v>
      </c>
      <c r="P163" s="269">
        <f t="shared" si="9"/>
        <v>4.9989127216877462E-2</v>
      </c>
      <c r="Q163" s="269">
        <f t="shared" si="9"/>
        <v>5.2907831686509955E-2</v>
      </c>
      <c r="R163" s="269">
        <f t="shared" si="9"/>
        <v>5.4809892618606769E-2</v>
      </c>
      <c r="S163" s="269">
        <f t="shared" si="9"/>
        <v>5.0996327890144598E-2</v>
      </c>
      <c r="T163" s="269">
        <f t="shared" si="9"/>
        <v>4.9787570789679395E-2</v>
      </c>
      <c r="U163" s="269">
        <f t="shared" si="9"/>
        <v>4.5370887387220692E-2</v>
      </c>
      <c r="V163" s="269">
        <f t="shared" si="9"/>
        <v>4.2723936111844933E-2</v>
      </c>
      <c r="W163" s="269">
        <f t="shared" si="9"/>
        <v>4.4476828572203156E-2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6.6805340870041308E-2</v>
      </c>
      <c r="C164" s="269">
        <f t="shared" si="10"/>
        <v>6.5427516187277046E-2</v>
      </c>
      <c r="D164" s="269">
        <f t="shared" si="10"/>
        <v>7.6081947585490278E-2</v>
      </c>
      <c r="E164" s="269">
        <f t="shared" si="10"/>
        <v>7.6840024525918774E-2</v>
      </c>
      <c r="F164" s="269">
        <f t="shared" si="10"/>
        <v>5.7245590907681582E-2</v>
      </c>
      <c r="G164" s="269">
        <f t="shared" si="10"/>
        <v>5.6293282193256682E-2</v>
      </c>
      <c r="H164" s="269">
        <f t="shared" si="10"/>
        <v>5.2003914432240013E-2</v>
      </c>
      <c r="I164" s="269">
        <f t="shared" si="10"/>
        <v>5.8198407173622166E-2</v>
      </c>
      <c r="J164" s="269">
        <f t="shared" si="10"/>
        <v>4.872234107705456E-2</v>
      </c>
      <c r="K164" s="269">
        <f t="shared" si="10"/>
        <v>5.6718736825025387E-2</v>
      </c>
      <c r="L164" s="269">
        <f t="shared" si="10"/>
        <v>5.3372150270870528E-2</v>
      </c>
      <c r="M164" s="269">
        <f t="shared" si="10"/>
        <v>6.7427325031386917E-2</v>
      </c>
      <c r="N164" s="269">
        <f t="shared" si="10"/>
        <v>6.9032336698665486E-2</v>
      </c>
      <c r="O164" s="269">
        <f t="shared" si="10"/>
        <v>6.6006624714387702E-2</v>
      </c>
      <c r="P164" s="269">
        <f t="shared" si="10"/>
        <v>5.7735029420068855E-2</v>
      </c>
      <c r="Q164" s="269">
        <f t="shared" si="10"/>
        <v>6.1105992223472724E-2</v>
      </c>
      <c r="R164" s="269">
        <f t="shared" si="10"/>
        <v>6.3302780805056427E-2</v>
      </c>
      <c r="S164" s="269">
        <f t="shared" si="10"/>
        <v>5.8898297589378999E-2</v>
      </c>
      <c r="T164" s="269">
        <f t="shared" si="10"/>
        <v>5.7502241473930085E-2</v>
      </c>
      <c r="U164" s="269">
        <f t="shared" si="10"/>
        <v>5.2401185296778285E-2</v>
      </c>
      <c r="V164" s="269">
        <f t="shared" si="10"/>
        <v>4.9344084317713546E-2</v>
      </c>
      <c r="W164" s="269">
        <f t="shared" si="10"/>
        <v>5.1368590513429402E-2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2.0763403800705484E-2</v>
      </c>
      <c r="C165" s="270">
        <f t="shared" si="11"/>
        <v>2.0515608942027624E-2</v>
      </c>
      <c r="D165" s="270">
        <f t="shared" si="11"/>
        <v>2.4291433940589018E-2</v>
      </c>
      <c r="E165" s="270">
        <f t="shared" si="11"/>
        <v>2.3994612118480051E-2</v>
      </c>
      <c r="F165" s="270">
        <f t="shared" si="11"/>
        <v>1.8272081264039217E-2</v>
      </c>
      <c r="G165" s="270">
        <f t="shared" si="11"/>
        <v>1.7437024053576739E-2</v>
      </c>
      <c r="H165" s="270">
        <f t="shared" si="11"/>
        <v>1.6495674572262489E-2</v>
      </c>
      <c r="I165" s="270">
        <f t="shared" si="11"/>
        <v>1.8948734305633392E-2</v>
      </c>
      <c r="J165" s="270">
        <f t="shared" si="11"/>
        <v>2.3272786682043752E-2</v>
      </c>
      <c r="K165" s="270">
        <f t="shared" si="11"/>
        <v>2.8492542785938019E-2</v>
      </c>
      <c r="L165" s="270">
        <f t="shared" si="11"/>
        <v>2.7718923826888255E-2</v>
      </c>
      <c r="M165" s="270">
        <f t="shared" si="11"/>
        <v>2.7014401132558936E-2</v>
      </c>
      <c r="N165" s="270">
        <f t="shared" si="11"/>
        <v>2.7498513432167013E-2</v>
      </c>
      <c r="O165" s="270">
        <f t="shared" si="11"/>
        <v>2.6968744616712715E-2</v>
      </c>
      <c r="P165" s="270">
        <f t="shared" si="11"/>
        <v>2.6637301179043667E-2</v>
      </c>
      <c r="Q165" s="270">
        <f t="shared" si="11"/>
        <v>2.6895944688955172E-2</v>
      </c>
      <c r="R165" s="270">
        <f t="shared" si="11"/>
        <v>2.8029103776226871E-2</v>
      </c>
      <c r="S165" s="270">
        <f t="shared" si="11"/>
        <v>2.8998111035690392E-2</v>
      </c>
      <c r="T165" s="270">
        <f t="shared" si="11"/>
        <v>2.8487120232591544E-2</v>
      </c>
      <c r="U165" s="270">
        <f t="shared" si="11"/>
        <v>2.182222624494402E-2</v>
      </c>
      <c r="V165" s="270">
        <f t="shared" si="11"/>
        <v>2.002228899784712E-2</v>
      </c>
      <c r="W165" s="270">
        <f t="shared" si="11"/>
        <v>2.1642498892491105E-2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0.45652760336155013</v>
      </c>
      <c r="C166" s="319">
        <f t="shared" si="12"/>
        <v>0.44781225855985851</v>
      </c>
      <c r="D166" s="319">
        <f t="shared" si="12"/>
        <v>0.34124355414825847</v>
      </c>
      <c r="E166" s="319">
        <f t="shared" si="12"/>
        <v>0.35302791287562219</v>
      </c>
      <c r="F166" s="319">
        <f t="shared" si="12"/>
        <v>0.48377410235509971</v>
      </c>
      <c r="G166" s="319">
        <f t="shared" si="12"/>
        <v>0.5128886977731536</v>
      </c>
      <c r="H166" s="319">
        <f t="shared" si="12"/>
        <v>0.53470159820733731</v>
      </c>
      <c r="I166" s="319">
        <f t="shared" si="12"/>
        <v>0.45904466849403303</v>
      </c>
      <c r="J166" s="319">
        <f t="shared" si="12"/>
        <v>0.31433812603643024</v>
      </c>
      <c r="K166" s="319">
        <f t="shared" si="12"/>
        <v>0.14587681227839608</v>
      </c>
      <c r="L166" s="319">
        <f t="shared" si="12"/>
        <v>0.17097394847482125</v>
      </c>
      <c r="M166" s="319">
        <f t="shared" si="12"/>
        <v>0.1846212034221659</v>
      </c>
      <c r="N166" s="319">
        <f t="shared" si="12"/>
        <v>0.15304181905824582</v>
      </c>
      <c r="O166" s="319">
        <f t="shared" si="12"/>
        <v>0.15178182920197186</v>
      </c>
      <c r="P166" s="319">
        <f t="shared" si="12"/>
        <v>0.12883567210006797</v>
      </c>
      <c r="Q166" s="319">
        <f t="shared" si="12"/>
        <v>0.14012765138747563</v>
      </c>
      <c r="R166" s="319">
        <f t="shared" si="12"/>
        <v>0.13110165633661119</v>
      </c>
      <c r="S166" s="319">
        <f t="shared" si="12"/>
        <v>0.12176081051313309</v>
      </c>
      <c r="T166" s="319">
        <f t="shared" si="12"/>
        <v>0.14423655133137631</v>
      </c>
      <c r="U166" s="319">
        <f t="shared" si="12"/>
        <v>0.31119846280262758</v>
      </c>
      <c r="V166" s="319">
        <f t="shared" si="12"/>
        <v>0.33605263865063839</v>
      </c>
      <c r="W166" s="319">
        <f t="shared" si="12"/>
        <v>0.29699954119529826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0.23550794969559977</v>
      </c>
      <c r="C167" s="271">
        <f t="shared" si="13"/>
        <v>0.24605709591988223</v>
      </c>
      <c r="D167" s="271">
        <f t="shared" si="13"/>
        <v>0.29497972388791432</v>
      </c>
      <c r="E167" s="271">
        <f t="shared" si="13"/>
        <v>0.28573110777770927</v>
      </c>
      <c r="F167" s="271">
        <f t="shared" si="13"/>
        <v>0.23683925904839739</v>
      </c>
      <c r="G167" s="271">
        <f t="shared" si="13"/>
        <v>0.21915044471748288</v>
      </c>
      <c r="H167" s="271">
        <f t="shared" si="13"/>
        <v>0.2126065945458836</v>
      </c>
      <c r="I167" s="271">
        <f t="shared" si="13"/>
        <v>0.25190517324400508</v>
      </c>
      <c r="J167" s="271">
        <f t="shared" si="13"/>
        <v>0.363972403223008</v>
      </c>
      <c r="K167" s="271">
        <f t="shared" si="13"/>
        <v>0.46638564205597777</v>
      </c>
      <c r="L167" s="271">
        <f t="shared" si="13"/>
        <v>0.4553711381015686</v>
      </c>
      <c r="M167" s="271">
        <f t="shared" si="13"/>
        <v>0.41941498345681943</v>
      </c>
      <c r="N167" s="271">
        <f t="shared" si="13"/>
        <v>0.4381654966660723</v>
      </c>
      <c r="O167" s="271">
        <f t="shared" si="13"/>
        <v>0.44833187079245723</v>
      </c>
      <c r="P167" s="271">
        <f t="shared" si="13"/>
        <v>0.48313207219484366</v>
      </c>
      <c r="Q167" s="271">
        <f t="shared" si="13"/>
        <v>0.46637031152948144</v>
      </c>
      <c r="R167" s="271">
        <f t="shared" si="13"/>
        <v>0.46415313521764795</v>
      </c>
      <c r="S167" s="271">
        <f t="shared" si="13"/>
        <v>0.47487375171662111</v>
      </c>
      <c r="T167" s="271">
        <f t="shared" si="13"/>
        <v>0.46033311833693391</v>
      </c>
      <c r="U167" s="271">
        <f t="shared" si="13"/>
        <v>0.36488265302036349</v>
      </c>
      <c r="V167" s="271">
        <f t="shared" si="13"/>
        <v>0.35949468262609996</v>
      </c>
      <c r="W167" s="271">
        <f t="shared" si="13"/>
        <v>0.381373862683281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8.9407730091648471E-2</v>
      </c>
      <c r="C168" s="271">
        <f t="shared" si="14"/>
        <v>9.037985189604418E-2</v>
      </c>
      <c r="D168" s="271">
        <f t="shared" si="14"/>
        <v>0.11128573380992611</v>
      </c>
      <c r="E168" s="271">
        <f t="shared" si="14"/>
        <v>0.10898038583985932</v>
      </c>
      <c r="F168" s="271">
        <f t="shared" si="14"/>
        <v>8.9277716050342931E-2</v>
      </c>
      <c r="G168" s="271">
        <f t="shared" si="14"/>
        <v>8.3490747955624112E-2</v>
      </c>
      <c r="H168" s="271">
        <f t="shared" si="14"/>
        <v>8.0413734203938173E-2</v>
      </c>
      <c r="I168" s="271">
        <f t="shared" si="14"/>
        <v>9.3798926102101929E-2</v>
      </c>
      <c r="J168" s="271">
        <f t="shared" si="14"/>
        <v>0.12782486174084323</v>
      </c>
      <c r="K168" s="271">
        <f t="shared" si="14"/>
        <v>0.15692621756010111</v>
      </c>
      <c r="L168" s="271">
        <f t="shared" si="14"/>
        <v>0.1527745457224918</v>
      </c>
      <c r="M168" s="271">
        <f t="shared" si="14"/>
        <v>0.14678504893438502</v>
      </c>
      <c r="N168" s="271">
        <f t="shared" si="14"/>
        <v>0.15280201723479828</v>
      </c>
      <c r="O168" s="271">
        <f t="shared" si="14"/>
        <v>0.15124548754768327</v>
      </c>
      <c r="P168" s="271">
        <f t="shared" si="14"/>
        <v>0.15541847638732428</v>
      </c>
      <c r="Q168" s="271">
        <f t="shared" si="14"/>
        <v>0.15454037908249663</v>
      </c>
      <c r="R168" s="271">
        <f t="shared" si="14"/>
        <v>0.15890656590223237</v>
      </c>
      <c r="S168" s="271">
        <f t="shared" si="14"/>
        <v>0.16466515109582863</v>
      </c>
      <c r="T168" s="271">
        <f t="shared" si="14"/>
        <v>0.16241264126760904</v>
      </c>
      <c r="U168" s="271">
        <f t="shared" si="14"/>
        <v>0.12489658433683475</v>
      </c>
      <c r="V168" s="271">
        <f t="shared" si="14"/>
        <v>0.11652027532403188</v>
      </c>
      <c r="W168" s="271">
        <f t="shared" si="14"/>
        <v>0.1244916818321261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8.1060800455060714E-2</v>
      </c>
      <c r="C169" s="320">
        <f t="shared" si="15"/>
        <v>8.2151212302720794E-2</v>
      </c>
      <c r="D169" s="320">
        <f t="shared" si="15"/>
        <v>0.10406122234608092</v>
      </c>
      <c r="E169" s="320">
        <f t="shared" si="15"/>
        <v>0.10121959975857329</v>
      </c>
      <c r="F169" s="320">
        <f t="shared" si="15"/>
        <v>8.418234759989783E-2</v>
      </c>
      <c r="G169" s="320">
        <f t="shared" si="15"/>
        <v>7.8188230425691743E-2</v>
      </c>
      <c r="H169" s="320">
        <f t="shared" si="15"/>
        <v>7.5895964812496067E-2</v>
      </c>
      <c r="I169" s="320">
        <f t="shared" si="15"/>
        <v>8.8931296592377251E-2</v>
      </c>
      <c r="J169" s="320">
        <f t="shared" si="15"/>
        <v>0.12622229741188917</v>
      </c>
      <c r="K169" s="320">
        <f t="shared" si="15"/>
        <v>0.15519740272179242</v>
      </c>
      <c r="L169" s="320">
        <f t="shared" si="15"/>
        <v>0.15125795372470299</v>
      </c>
      <c r="M169" s="320">
        <f t="shared" si="15"/>
        <v>0.14343970576499376</v>
      </c>
      <c r="N169" s="320">
        <f t="shared" si="15"/>
        <v>0.14921326514369623</v>
      </c>
      <c r="O169" s="320">
        <f t="shared" si="15"/>
        <v>0.14804348558758421</v>
      </c>
      <c r="P169" s="320">
        <f t="shared" si="15"/>
        <v>0.15319707870245955</v>
      </c>
      <c r="Q169" s="320">
        <f t="shared" si="15"/>
        <v>0.15195827183158678</v>
      </c>
      <c r="R169" s="320">
        <f t="shared" si="15"/>
        <v>0.15644493947747515</v>
      </c>
      <c r="S169" s="320">
        <f t="shared" si="15"/>
        <v>0.16281051545989444</v>
      </c>
      <c r="T169" s="320">
        <f t="shared" si="15"/>
        <v>0.16077231056991939</v>
      </c>
      <c r="U169" s="320">
        <f t="shared" si="15"/>
        <v>0.12253476609651731</v>
      </c>
      <c r="V169" s="320">
        <f t="shared" si="15"/>
        <v>0.11405841447572146</v>
      </c>
      <c r="W169" s="320">
        <f t="shared" si="15"/>
        <v>0.12223490825920925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8.3469296365877594E-3</v>
      </c>
      <c r="C170" s="320">
        <f t="shared" si="16"/>
        <v>8.228639593323395E-3</v>
      </c>
      <c r="D170" s="320">
        <f t="shared" si="16"/>
        <v>7.2245114638451995E-3</v>
      </c>
      <c r="E170" s="320">
        <f t="shared" si="16"/>
        <v>7.7607860812860157E-3</v>
      </c>
      <c r="F170" s="320">
        <f t="shared" si="16"/>
        <v>5.0953684504450999E-3</v>
      </c>
      <c r="G170" s="320">
        <f t="shared" si="16"/>
        <v>5.3025175299323572E-3</v>
      </c>
      <c r="H170" s="320">
        <f t="shared" si="16"/>
        <v>4.5177693914421266E-3</v>
      </c>
      <c r="I170" s="320">
        <f t="shared" si="16"/>
        <v>4.8676295097246775E-3</v>
      </c>
      <c r="J170" s="320">
        <f t="shared" si="16"/>
        <v>1.6025643289540553E-3</v>
      </c>
      <c r="K170" s="320">
        <f t="shared" si="16"/>
        <v>1.7288148383087247E-3</v>
      </c>
      <c r="L170" s="320">
        <f t="shared" si="16"/>
        <v>1.5165919977887833E-3</v>
      </c>
      <c r="M170" s="320">
        <f t="shared" si="16"/>
        <v>3.3453431693912846E-3</v>
      </c>
      <c r="N170" s="320">
        <f t="shared" si="16"/>
        <v>3.5887520911020362E-3</v>
      </c>
      <c r="O170" s="320">
        <f t="shared" si="16"/>
        <v>3.2020019600990488E-3</v>
      </c>
      <c r="P170" s="320">
        <f t="shared" si="16"/>
        <v>2.2213976848647061E-3</v>
      </c>
      <c r="Q170" s="320">
        <f t="shared" si="16"/>
        <v>2.5821072509098729E-3</v>
      </c>
      <c r="R170" s="320">
        <f t="shared" si="16"/>
        <v>2.4616264247571268E-3</v>
      </c>
      <c r="S170" s="320">
        <f t="shared" si="16"/>
        <v>1.8546356359342348E-3</v>
      </c>
      <c r="T170" s="320">
        <f t="shared" si="16"/>
        <v>1.6403306976896341E-3</v>
      </c>
      <c r="U170" s="320">
        <f t="shared" si="16"/>
        <v>2.3618182403174195E-3</v>
      </c>
      <c r="V170" s="320">
        <f t="shared" si="16"/>
        <v>2.461860848310439E-3</v>
      </c>
      <c r="W170" s="320">
        <f t="shared" si="16"/>
        <v>2.2567735729168274E-3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2.4832813552843124E-2</v>
      </c>
      <c r="C171" s="271">
        <f t="shared" si="17"/>
        <v>2.4717379980885475E-2</v>
      </c>
      <c r="D171" s="271">
        <f t="shared" si="17"/>
        <v>2.8933082652101656E-2</v>
      </c>
      <c r="E171" s="271">
        <f t="shared" si="17"/>
        <v>2.8419040353394348E-2</v>
      </c>
      <c r="F171" s="271">
        <f t="shared" si="17"/>
        <v>2.1465612933154778E-2</v>
      </c>
      <c r="G171" s="271">
        <f t="shared" si="17"/>
        <v>2.0451906099488881E-2</v>
      </c>
      <c r="H171" s="271">
        <f t="shared" si="17"/>
        <v>1.9353716953170785E-2</v>
      </c>
      <c r="I171" s="271">
        <f t="shared" si="17"/>
        <v>2.2296524993085709E-2</v>
      </c>
      <c r="J171" s="271">
        <f t="shared" si="17"/>
        <v>2.7301710417395219E-2</v>
      </c>
      <c r="K171" s="271">
        <f t="shared" si="17"/>
        <v>3.3651672399895867E-2</v>
      </c>
      <c r="L171" s="271">
        <f t="shared" si="17"/>
        <v>3.2697828354663741E-2</v>
      </c>
      <c r="M171" s="271">
        <f t="shared" si="17"/>
        <v>3.2236501696220374E-2</v>
      </c>
      <c r="N171" s="271">
        <f t="shared" si="17"/>
        <v>3.318493311934851E-2</v>
      </c>
      <c r="O171" s="271">
        <f t="shared" si="17"/>
        <v>3.2848543426773305E-2</v>
      </c>
      <c r="P171" s="271">
        <f t="shared" si="17"/>
        <v>3.2887812555872427E-2</v>
      </c>
      <c r="Q171" s="271">
        <f t="shared" si="17"/>
        <v>3.2888742669611205E-2</v>
      </c>
      <c r="R171" s="271">
        <f t="shared" si="17"/>
        <v>3.3725024580877477E-2</v>
      </c>
      <c r="S171" s="271">
        <f t="shared" si="17"/>
        <v>3.4361004116691463E-2</v>
      </c>
      <c r="T171" s="271">
        <f t="shared" si="17"/>
        <v>3.3599326792000228E-2</v>
      </c>
      <c r="U171" s="271">
        <f t="shared" si="17"/>
        <v>2.6545089973592964E-2</v>
      </c>
      <c r="V171" s="271">
        <f t="shared" si="17"/>
        <v>2.5035199714936611E-2</v>
      </c>
      <c r="W171" s="271">
        <f t="shared" si="17"/>
        <v>2.6683067333591305E-2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6.5642929248017909E-3</v>
      </c>
      <c r="C172" s="320">
        <f t="shared" si="18"/>
        <v>6.8074949892739465E-3</v>
      </c>
      <c r="D172" s="320">
        <f t="shared" si="18"/>
        <v>9.5990867327345776E-3</v>
      </c>
      <c r="E172" s="320">
        <f t="shared" si="18"/>
        <v>9.6647253081433761E-3</v>
      </c>
      <c r="F172" s="320">
        <f t="shared" si="18"/>
        <v>9.4781073104592932E-3</v>
      </c>
      <c r="G172" s="320">
        <f t="shared" si="18"/>
        <v>8.6511826984412461E-3</v>
      </c>
      <c r="H172" s="320">
        <f t="shared" si="18"/>
        <v>8.5932792799590148E-3</v>
      </c>
      <c r="I172" s="320">
        <f t="shared" si="18"/>
        <v>1.018633449308615E-2</v>
      </c>
      <c r="J172" s="320">
        <f t="shared" si="18"/>
        <v>1.6687976364606893E-2</v>
      </c>
      <c r="K172" s="320">
        <f t="shared" si="18"/>
        <v>2.0899288565142265E-2</v>
      </c>
      <c r="L172" s="320">
        <f t="shared" si="18"/>
        <v>2.0612565623038728E-2</v>
      </c>
      <c r="M172" s="320">
        <f t="shared" si="18"/>
        <v>1.7066344776456403E-2</v>
      </c>
      <c r="N172" s="320">
        <f t="shared" si="18"/>
        <v>1.7090447782329033E-2</v>
      </c>
      <c r="O172" s="320">
        <f t="shared" si="18"/>
        <v>1.7015915500031922E-2</v>
      </c>
      <c r="P172" s="320">
        <f t="shared" si="18"/>
        <v>1.8167290337840831E-2</v>
      </c>
      <c r="Q172" s="320">
        <f t="shared" si="18"/>
        <v>1.7933068550132249E-2</v>
      </c>
      <c r="R172" s="320">
        <f t="shared" si="18"/>
        <v>1.9122618134499732E-2</v>
      </c>
      <c r="S172" s="320">
        <f t="shared" si="18"/>
        <v>2.0773785778194758E-2</v>
      </c>
      <c r="T172" s="320">
        <f t="shared" si="18"/>
        <v>2.0422185685562134E-2</v>
      </c>
      <c r="U172" s="320">
        <f t="shared" si="18"/>
        <v>1.3589835150965981E-2</v>
      </c>
      <c r="V172" s="320">
        <f t="shared" si="18"/>
        <v>1.1674213774000422E-2</v>
      </c>
      <c r="W172" s="320">
        <f t="shared" si="18"/>
        <v>1.3590299342033086E-2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4.6841866537759881E-3</v>
      </c>
      <c r="C173" s="320">
        <f t="shared" si="19"/>
        <v>4.8940061949693326E-3</v>
      </c>
      <c r="D173" s="320">
        <f t="shared" si="19"/>
        <v>5.8670634581814733E-3</v>
      </c>
      <c r="E173" s="320">
        <f t="shared" si="19"/>
        <v>5.6831110939181235E-3</v>
      </c>
      <c r="F173" s="320">
        <f t="shared" si="19"/>
        <v>4.7106660210775274E-3</v>
      </c>
      <c r="G173" s="320">
        <f t="shared" si="19"/>
        <v>4.3588404962190746E-3</v>
      </c>
      <c r="H173" s="320">
        <f t="shared" si="19"/>
        <v>4.2286851631284806E-3</v>
      </c>
      <c r="I173" s="320">
        <f t="shared" si="19"/>
        <v>5.0103228024864603E-3</v>
      </c>
      <c r="J173" s="320">
        <f t="shared" si="19"/>
        <v>7.2393083788620883E-3</v>
      </c>
      <c r="K173" s="320">
        <f t="shared" si="19"/>
        <v>9.2762787959177542E-3</v>
      </c>
      <c r="L173" s="320">
        <f t="shared" si="19"/>
        <v>9.0572034208066671E-3</v>
      </c>
      <c r="M173" s="320">
        <f t="shared" si="19"/>
        <v>8.3420456525626074E-3</v>
      </c>
      <c r="N173" s="320">
        <f t="shared" si="19"/>
        <v>8.7149880684757684E-3</v>
      </c>
      <c r="O173" s="320">
        <f t="shared" si="19"/>
        <v>8.917194380668873E-3</v>
      </c>
      <c r="P173" s="320">
        <f t="shared" si="19"/>
        <v>9.6093605651584816E-3</v>
      </c>
      <c r="Q173" s="320">
        <f t="shared" si="19"/>
        <v>9.2759738760723586E-3</v>
      </c>
      <c r="R173" s="320">
        <f t="shared" si="19"/>
        <v>9.2318748649672881E-3</v>
      </c>
      <c r="S173" s="320">
        <f t="shared" si="19"/>
        <v>9.4451049015314391E-3</v>
      </c>
      <c r="T173" s="320">
        <f t="shared" si="19"/>
        <v>9.155895807305043E-3</v>
      </c>
      <c r="U173" s="320">
        <f t="shared" si="19"/>
        <v>7.2574129904384114E-3</v>
      </c>
      <c r="V173" s="320">
        <f t="shared" si="19"/>
        <v>7.1502477799036046E-3</v>
      </c>
      <c r="W173" s="320">
        <f t="shared" si="19"/>
        <v>7.5854184964415216E-3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1.3584333974265346E-2</v>
      </c>
      <c r="C174" s="320">
        <f t="shared" si="20"/>
        <v>1.3015878796642198E-2</v>
      </c>
      <c r="D174" s="320">
        <f t="shared" si="20"/>
        <v>1.3466932461185603E-2</v>
      </c>
      <c r="E174" s="320">
        <f t="shared" si="20"/>
        <v>1.3071203951332846E-2</v>
      </c>
      <c r="F174" s="320">
        <f t="shared" si="20"/>
        <v>7.2768396016179588E-3</v>
      </c>
      <c r="G174" s="320">
        <f t="shared" si="20"/>
        <v>7.4418829048285597E-3</v>
      </c>
      <c r="H174" s="320">
        <f t="shared" si="20"/>
        <v>6.5317525100832899E-3</v>
      </c>
      <c r="I174" s="320">
        <f t="shared" si="20"/>
        <v>7.0998676975130987E-3</v>
      </c>
      <c r="J174" s="320">
        <f t="shared" si="20"/>
        <v>3.3744256739262389E-3</v>
      </c>
      <c r="K174" s="320">
        <f t="shared" si="20"/>
        <v>3.476105038835847E-3</v>
      </c>
      <c r="L174" s="320">
        <f t="shared" si="20"/>
        <v>3.0280593108183555E-3</v>
      </c>
      <c r="M174" s="320">
        <f t="shared" si="20"/>
        <v>6.8281112672013665E-3</v>
      </c>
      <c r="N174" s="320">
        <f t="shared" si="20"/>
        <v>7.3794972685437086E-3</v>
      </c>
      <c r="O174" s="320">
        <f t="shared" si="20"/>
        <v>6.9154335460725113E-3</v>
      </c>
      <c r="P174" s="320">
        <f t="shared" si="20"/>
        <v>5.1111616528731179E-3</v>
      </c>
      <c r="Q174" s="320">
        <f t="shared" si="20"/>
        <v>5.679700243406598E-3</v>
      </c>
      <c r="R174" s="320">
        <f t="shared" si="20"/>
        <v>5.3705315814104593E-3</v>
      </c>
      <c r="S174" s="320">
        <f t="shared" si="20"/>
        <v>4.1421134369652637E-3</v>
      </c>
      <c r="T174" s="320">
        <f t="shared" si="20"/>
        <v>4.0212452991330574E-3</v>
      </c>
      <c r="U174" s="320">
        <f t="shared" si="20"/>
        <v>5.6978418321885702E-3</v>
      </c>
      <c r="V174" s="320">
        <f t="shared" si="20"/>
        <v>6.2107381610325852E-3</v>
      </c>
      <c r="W174" s="320">
        <f t="shared" si="20"/>
        <v>5.5073494951166958E-3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3.3978665168684877E-2</v>
      </c>
      <c r="C175" s="321">
        <f t="shared" si="21"/>
        <v>3.4402396908002925E-2</v>
      </c>
      <c r="D175" s="321">
        <f t="shared" si="21"/>
        <v>4.0985584179439177E-2</v>
      </c>
      <c r="E175" s="321">
        <f t="shared" si="21"/>
        <v>3.9988950350177709E-2</v>
      </c>
      <c r="F175" s="321">
        <f t="shared" si="21"/>
        <v>3.1277498297164287E-2</v>
      </c>
      <c r="G175" s="321">
        <f t="shared" si="21"/>
        <v>2.9468632443734433E-2</v>
      </c>
      <c r="H175" s="321">
        <f t="shared" si="21"/>
        <v>2.8239735454853979E-2</v>
      </c>
      <c r="I175" s="321">
        <f t="shared" si="21"/>
        <v>3.2930003804279823E-2</v>
      </c>
      <c r="J175" s="321">
        <f t="shared" si="21"/>
        <v>4.1986910151948616E-2</v>
      </c>
      <c r="K175" s="321">
        <f t="shared" si="21"/>
        <v>5.0669450126549255E-2</v>
      </c>
      <c r="L175" s="321">
        <f t="shared" si="21"/>
        <v>4.9428191553136019E-2</v>
      </c>
      <c r="M175" s="321">
        <f t="shared" si="21"/>
        <v>4.9652051149984458E-2</v>
      </c>
      <c r="N175" s="321">
        <f t="shared" si="21"/>
        <v>5.1692343932425111E-2</v>
      </c>
      <c r="O175" s="321">
        <f t="shared" si="21"/>
        <v>5.1503339213709941E-2</v>
      </c>
      <c r="P175" s="321">
        <f t="shared" si="21"/>
        <v>5.2976707626556666E-2</v>
      </c>
      <c r="Q175" s="321">
        <f t="shared" si="21"/>
        <v>5.2052061508878034E-2</v>
      </c>
      <c r="R175" s="321">
        <f t="shared" si="21"/>
        <v>5.2389405983509552E-2</v>
      </c>
      <c r="S175" s="321">
        <f t="shared" si="21"/>
        <v>5.280915041088742E-2</v>
      </c>
      <c r="T175" s="321">
        <f t="shared" si="21"/>
        <v>5.1303576137435858E-2</v>
      </c>
      <c r="U175" s="321">
        <f t="shared" si="21"/>
        <v>4.1639555233570102E-2</v>
      </c>
      <c r="V175" s="321">
        <f t="shared" si="21"/>
        <v>4.0219479320880595E-2</v>
      </c>
      <c r="W175" s="321">
        <f t="shared" si="21"/>
        <v>4.194212991162187E-2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0.99999999999999978</v>
      </c>
      <c r="C178" s="234">
        <f t="shared" si="22"/>
        <v>0.99999999999999989</v>
      </c>
      <c r="D178" s="234">
        <f t="shared" si="22"/>
        <v>0.99999999999999989</v>
      </c>
      <c r="E178" s="234">
        <f t="shared" si="22"/>
        <v>1.0000000000000002</v>
      </c>
      <c r="F178" s="234">
        <f t="shared" si="22"/>
        <v>1</v>
      </c>
      <c r="G178" s="234">
        <f t="shared" si="22"/>
        <v>0.99999999999999978</v>
      </c>
      <c r="H178" s="234">
        <f t="shared" si="22"/>
        <v>0.99999999999999956</v>
      </c>
      <c r="I178" s="234">
        <f t="shared" si="22"/>
        <v>1</v>
      </c>
      <c r="J178" s="234">
        <f t="shared" si="22"/>
        <v>1.0000000000000002</v>
      </c>
      <c r="K178" s="234">
        <f t="shared" si="22"/>
        <v>0.99999999999999978</v>
      </c>
      <c r="L178" s="234">
        <f t="shared" si="22"/>
        <v>1</v>
      </c>
      <c r="M178" s="234">
        <f t="shared" si="22"/>
        <v>1.0000000000000002</v>
      </c>
      <c r="N178" s="234">
        <f t="shared" si="22"/>
        <v>1</v>
      </c>
      <c r="O178" s="234">
        <f t="shared" si="22"/>
        <v>0.99999999999999967</v>
      </c>
      <c r="P178" s="234">
        <f t="shared" si="22"/>
        <v>1</v>
      </c>
      <c r="Q178" s="234">
        <f t="shared" si="22"/>
        <v>1.0000000000000002</v>
      </c>
      <c r="R178" s="234">
        <f t="shared" si="22"/>
        <v>0.99999999999999989</v>
      </c>
      <c r="S178" s="234">
        <f t="shared" si="22"/>
        <v>1.0000000000000004</v>
      </c>
      <c r="T178" s="234">
        <f t="shared" si="22"/>
        <v>1.0000000000000002</v>
      </c>
      <c r="U178" s="234">
        <f t="shared" si="22"/>
        <v>1</v>
      </c>
      <c r="V178" s="234">
        <f t="shared" si="22"/>
        <v>1</v>
      </c>
      <c r="W178" s="234">
        <f t="shared" si="22"/>
        <v>0.99999999999999978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9.1905486023121635E-3</v>
      </c>
      <c r="C179" s="268">
        <f t="shared" si="23"/>
        <v>8.8772888312040679E-3</v>
      </c>
      <c r="D179" s="268">
        <f t="shared" si="23"/>
        <v>8.6706146278520118E-3</v>
      </c>
      <c r="E179" s="268">
        <f t="shared" si="23"/>
        <v>8.8984665110548016E-3</v>
      </c>
      <c r="F179" s="268">
        <f t="shared" si="23"/>
        <v>8.3404646124164098E-3</v>
      </c>
      <c r="G179" s="268">
        <f t="shared" si="23"/>
        <v>8.6687595187874625E-3</v>
      </c>
      <c r="H179" s="268">
        <f t="shared" si="23"/>
        <v>8.4039805608470339E-3</v>
      </c>
      <c r="I179" s="268">
        <f t="shared" si="23"/>
        <v>8.109323059915104E-3</v>
      </c>
      <c r="J179" s="268">
        <f t="shared" si="23"/>
        <v>5.4662096255514167E-3</v>
      </c>
      <c r="K179" s="268">
        <f t="shared" si="23"/>
        <v>5.1011417484116157E-3</v>
      </c>
      <c r="L179" s="268">
        <f t="shared" si="23"/>
        <v>4.9539690413968529E-3</v>
      </c>
      <c r="M179" s="268">
        <f t="shared" si="23"/>
        <v>6.3169597854635896E-3</v>
      </c>
      <c r="N179" s="268">
        <f t="shared" si="23"/>
        <v>6.233381023992097E-3</v>
      </c>
      <c r="O179" s="268">
        <f t="shared" si="23"/>
        <v>5.9563989396078359E-3</v>
      </c>
      <c r="P179" s="268">
        <f t="shared" si="23"/>
        <v>5.1055977410627996E-3</v>
      </c>
      <c r="Q179" s="268">
        <f t="shared" si="23"/>
        <v>5.458632039974526E-3</v>
      </c>
      <c r="R179" s="268">
        <f t="shared" si="23"/>
        <v>5.5900255946613985E-3</v>
      </c>
      <c r="S179" s="268">
        <f t="shared" si="23"/>
        <v>5.1618063687775542E-3</v>
      </c>
      <c r="T179" s="268">
        <f t="shared" si="23"/>
        <v>5.1712963076350803E-3</v>
      </c>
      <c r="U179" s="268">
        <f t="shared" si="23"/>
        <v>5.8281924177979033E-3</v>
      </c>
      <c r="V179" s="268">
        <f t="shared" si="23"/>
        <v>5.6876654003209202E-3</v>
      </c>
      <c r="W179" s="268">
        <f t="shared" si="23"/>
        <v>5.5005164098474299E-3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1.9401242126475558E-2</v>
      </c>
      <c r="C180" s="269">
        <f t="shared" si="24"/>
        <v>1.8739950953256198E-2</v>
      </c>
      <c r="D180" s="269">
        <f t="shared" si="24"/>
        <v>1.8303661844299105E-2</v>
      </c>
      <c r="E180" s="269">
        <f t="shared" si="24"/>
        <v>1.8784657021657571E-2</v>
      </c>
      <c r="F180" s="269">
        <f t="shared" si="24"/>
        <v>1.7606715376281477E-2</v>
      </c>
      <c r="G180" s="269">
        <f t="shared" si="24"/>
        <v>1.8299745710269495E-2</v>
      </c>
      <c r="H180" s="269">
        <f t="shared" si="24"/>
        <v>1.7740797502139038E-2</v>
      </c>
      <c r="I180" s="269">
        <f t="shared" si="24"/>
        <v>1.7118775709171832E-2</v>
      </c>
      <c r="J180" s="269">
        <f t="shared" si="24"/>
        <v>1.1539164967009031E-2</v>
      </c>
      <c r="K180" s="269">
        <f t="shared" si="24"/>
        <v>1.0768506915627215E-2</v>
      </c>
      <c r="L180" s="269">
        <f t="shared" si="24"/>
        <v>1.0457825426767681E-2</v>
      </c>
      <c r="M180" s="269">
        <f t="shared" si="24"/>
        <v>1.3335098001674811E-2</v>
      </c>
      <c r="N180" s="269">
        <f t="shared" si="24"/>
        <v>1.3158663290526937E-2</v>
      </c>
      <c r="O180" s="269">
        <f t="shared" si="24"/>
        <v>1.2573954290404478E-2</v>
      </c>
      <c r="P180" s="269">
        <f t="shared" si="24"/>
        <v>1.0777913513217887E-2</v>
      </c>
      <c r="Q180" s="269">
        <f t="shared" si="24"/>
        <v>1.1523168688780942E-2</v>
      </c>
      <c r="R180" s="269">
        <f t="shared" si="24"/>
        <v>1.1800540397331281E-2</v>
      </c>
      <c r="S180" s="269">
        <f t="shared" si="24"/>
        <v>1.0896569889793326E-2</v>
      </c>
      <c r="T180" s="269">
        <f t="shared" si="24"/>
        <v>1.0916603144553977E-2</v>
      </c>
      <c r="U180" s="269">
        <f t="shared" si="24"/>
        <v>1.2303310406186076E-2</v>
      </c>
      <c r="V180" s="269">
        <f t="shared" si="24"/>
        <v>1.2035481478138089E-2</v>
      </c>
      <c r="W180" s="269">
        <f t="shared" si="24"/>
        <v>1.1845854759269976E-2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0.11549784679397239</v>
      </c>
      <c r="C181" s="269">
        <f t="shared" si="25"/>
        <v>0.11156110366624923</v>
      </c>
      <c r="D181" s="269">
        <f t="shared" si="25"/>
        <v>0.1089638239490171</v>
      </c>
      <c r="E181" s="269">
        <f t="shared" si="25"/>
        <v>0.11182724408165781</v>
      </c>
      <c r="F181" s="269">
        <f t="shared" si="25"/>
        <v>0.10481482071190722</v>
      </c>
      <c r="G181" s="269">
        <f t="shared" si="25"/>
        <v>0.10894051074848955</v>
      </c>
      <c r="H181" s="269">
        <f t="shared" si="25"/>
        <v>0.10561302717359414</v>
      </c>
      <c r="I181" s="269">
        <f t="shared" si="25"/>
        <v>0.1019100592255472</v>
      </c>
      <c r="J181" s="269">
        <f t="shared" si="25"/>
        <v>6.8691716629020655E-2</v>
      </c>
      <c r="K181" s="269">
        <f t="shared" si="25"/>
        <v>6.4106171854001956E-2</v>
      </c>
      <c r="L181" s="269">
        <f t="shared" si="25"/>
        <v>6.2256648881807597E-2</v>
      </c>
      <c r="M181" s="269">
        <f t="shared" si="25"/>
        <v>7.9385386561320853E-2</v>
      </c>
      <c r="N181" s="269">
        <f t="shared" si="25"/>
        <v>7.833505024241641E-2</v>
      </c>
      <c r="O181" s="269">
        <f t="shared" si="25"/>
        <v>7.485420968205643E-2</v>
      </c>
      <c r="P181" s="269">
        <f t="shared" si="25"/>
        <v>6.4162170421531634E-2</v>
      </c>
      <c r="Q181" s="269">
        <f t="shared" si="25"/>
        <v>6.859876100312827E-2</v>
      </c>
      <c r="R181" s="269">
        <f t="shared" si="25"/>
        <v>7.0249986985995244E-2</v>
      </c>
      <c r="S181" s="269">
        <f t="shared" si="25"/>
        <v>6.4868545606867722E-2</v>
      </c>
      <c r="T181" s="269">
        <f t="shared" si="25"/>
        <v>6.4987805898247347E-2</v>
      </c>
      <c r="U181" s="269">
        <f t="shared" si="25"/>
        <v>7.3243035218513927E-2</v>
      </c>
      <c r="V181" s="269">
        <f t="shared" si="25"/>
        <v>7.1338781053092451E-2</v>
      </c>
      <c r="W181" s="269">
        <f t="shared" si="25"/>
        <v>6.8877652098006739E-2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0.13668809352172279</v>
      </c>
      <c r="C182" s="269">
        <f t="shared" si="26"/>
        <v>0.13202908101412936</v>
      </c>
      <c r="D182" s="269">
        <f t="shared" si="26"/>
        <v>0.12895528160794312</v>
      </c>
      <c r="E182" s="269">
        <f t="shared" si="26"/>
        <v>0.13234404988152448</v>
      </c>
      <c r="F182" s="269">
        <f t="shared" si="26"/>
        <v>0.12404506589190778</v>
      </c>
      <c r="G182" s="269">
        <f t="shared" si="26"/>
        <v>0.12892769116342448</v>
      </c>
      <c r="H182" s="269">
        <f t="shared" si="26"/>
        <v>0.12498971830330151</v>
      </c>
      <c r="I182" s="269">
        <f t="shared" si="26"/>
        <v>0.12060737141770569</v>
      </c>
      <c r="J182" s="269">
        <f t="shared" si="26"/>
        <v>8.129718962791195E-2</v>
      </c>
      <c r="K182" s="269">
        <f t="shared" si="26"/>
        <v>7.5867651708955916E-2</v>
      </c>
      <c r="L182" s="269">
        <f t="shared" si="26"/>
        <v>7.3678799050561017E-2</v>
      </c>
      <c r="M182" s="269">
        <f t="shared" si="26"/>
        <v>9.3950124991578884E-2</v>
      </c>
      <c r="N182" s="269">
        <f t="shared" si="26"/>
        <v>9.2707084770718609E-2</v>
      </c>
      <c r="O182" s="269">
        <f t="shared" si="26"/>
        <v>8.8587618709178848E-2</v>
      </c>
      <c r="P182" s="269">
        <f t="shared" si="26"/>
        <v>7.5933924264229083E-2</v>
      </c>
      <c r="Q182" s="269">
        <f t="shared" si="26"/>
        <v>8.1184490618220362E-2</v>
      </c>
      <c r="R182" s="269">
        <f t="shared" si="26"/>
        <v>8.3138664984554925E-2</v>
      </c>
      <c r="S182" s="269">
        <f t="shared" si="26"/>
        <v>7.6769897228875533E-2</v>
      </c>
      <c r="T182" s="269">
        <f t="shared" si="26"/>
        <v>7.6911038058025377E-2</v>
      </c>
      <c r="U182" s="269">
        <f t="shared" si="26"/>
        <v>8.6680844064753057E-2</v>
      </c>
      <c r="V182" s="269">
        <f t="shared" si="26"/>
        <v>8.4793901706826089E-2</v>
      </c>
      <c r="W182" s="269">
        <f t="shared" si="26"/>
        <v>8.3381962209293489E-2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4.0790970333931781E-2</v>
      </c>
      <c r="C183" s="270">
        <f t="shared" si="27"/>
        <v>3.9750222457389427E-2</v>
      </c>
      <c r="D183" s="270">
        <f t="shared" si="27"/>
        <v>3.9532715731409963E-2</v>
      </c>
      <c r="E183" s="270">
        <f t="shared" si="27"/>
        <v>3.9680455045761051E-2</v>
      </c>
      <c r="F183" s="270">
        <f t="shared" si="27"/>
        <v>3.8016440746638194E-2</v>
      </c>
      <c r="G183" s="270">
        <f t="shared" si="27"/>
        <v>3.8344933194318018E-2</v>
      </c>
      <c r="H183" s="270">
        <f t="shared" si="27"/>
        <v>3.8067496716734067E-2</v>
      </c>
      <c r="I183" s="270">
        <f t="shared" si="27"/>
        <v>3.7704131757688199E-2</v>
      </c>
      <c r="J183" s="270">
        <f t="shared" si="27"/>
        <v>3.7285653409493996E-2</v>
      </c>
      <c r="K183" s="270">
        <f t="shared" si="27"/>
        <v>3.6593781045357494E-2</v>
      </c>
      <c r="L183" s="270">
        <f t="shared" si="27"/>
        <v>3.6740933600693748E-2</v>
      </c>
      <c r="M183" s="270">
        <f t="shared" si="27"/>
        <v>3.6141215970998813E-2</v>
      </c>
      <c r="N183" s="270">
        <f t="shared" si="27"/>
        <v>3.5458107425337747E-2</v>
      </c>
      <c r="O183" s="270">
        <f t="shared" si="27"/>
        <v>3.4752993368603914E-2</v>
      </c>
      <c r="P183" s="270">
        <f t="shared" si="27"/>
        <v>3.3638193073954867E-2</v>
      </c>
      <c r="Q183" s="270">
        <f t="shared" si="27"/>
        <v>3.4310105786829186E-2</v>
      </c>
      <c r="R183" s="270">
        <f t="shared" si="27"/>
        <v>3.5345607792044736E-2</v>
      </c>
      <c r="S183" s="270">
        <f t="shared" si="27"/>
        <v>3.6291415710737143E-2</v>
      </c>
      <c r="T183" s="270">
        <f t="shared" si="27"/>
        <v>3.6584610188210617E-2</v>
      </c>
      <c r="U183" s="270">
        <f t="shared" si="27"/>
        <v>3.4659880380067301E-2</v>
      </c>
      <c r="V183" s="270">
        <f t="shared" si="27"/>
        <v>3.3036135238084623E-2</v>
      </c>
      <c r="W183" s="270">
        <f t="shared" si="27"/>
        <v>3.3921030523682352E-2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0.43724218529692482</v>
      </c>
      <c r="C184" s="271">
        <f t="shared" si="28"/>
        <v>0.45066551380631115</v>
      </c>
      <c r="D184" s="271">
        <f t="shared" si="28"/>
        <v>0.4537743473674527</v>
      </c>
      <c r="E184" s="271">
        <f t="shared" si="28"/>
        <v>0.44659690640695676</v>
      </c>
      <c r="F184" s="271">
        <f t="shared" si="28"/>
        <v>0.46555588890450966</v>
      </c>
      <c r="G184" s="271">
        <f t="shared" si="28"/>
        <v>0.45533694788857437</v>
      </c>
      <c r="H184" s="271">
        <f t="shared" si="28"/>
        <v>0.46345346373370477</v>
      </c>
      <c r="I184" s="271">
        <f t="shared" si="28"/>
        <v>0.4734621956109698</v>
      </c>
      <c r="J184" s="271">
        <f t="shared" si="28"/>
        <v>0.55053299200367911</v>
      </c>
      <c r="K184" s="271">
        <f t="shared" si="28"/>
        <v>0.56728924630304545</v>
      </c>
      <c r="L184" s="271">
        <f t="shared" si="28"/>
        <v>0.57128375661209596</v>
      </c>
      <c r="M184" s="271">
        <f t="shared" si="28"/>
        <v>0.53019586031282762</v>
      </c>
      <c r="N184" s="271">
        <f t="shared" si="28"/>
        <v>0.5336135445123017</v>
      </c>
      <c r="O184" s="271">
        <f t="shared" si="28"/>
        <v>0.5463141710654269</v>
      </c>
      <c r="P184" s="271">
        <f t="shared" si="28"/>
        <v>0.5767104668239682</v>
      </c>
      <c r="Q184" s="271">
        <f t="shared" si="28"/>
        <v>0.56252131506598413</v>
      </c>
      <c r="R184" s="271">
        <f t="shared" si="28"/>
        <v>0.55342107852091704</v>
      </c>
      <c r="S184" s="271">
        <f t="shared" si="28"/>
        <v>0.56181551883061476</v>
      </c>
      <c r="T184" s="271">
        <f t="shared" si="28"/>
        <v>0.55884259677177517</v>
      </c>
      <c r="U184" s="271">
        <f t="shared" si="28"/>
        <v>0.54803000383509737</v>
      </c>
      <c r="V184" s="271">
        <f t="shared" si="28"/>
        <v>0.56077865348100853</v>
      </c>
      <c r="W184" s="271">
        <f t="shared" si="28"/>
        <v>0.5618860756128855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0.43673202787320542</v>
      </c>
      <c r="C185" s="320">
        <f t="shared" si="29"/>
        <v>0.45017274509404942</v>
      </c>
      <c r="D185" s="320">
        <f t="shared" si="29"/>
        <v>0.45329305091693445</v>
      </c>
      <c r="E185" s="320">
        <f t="shared" si="29"/>
        <v>0.44610296214456624</v>
      </c>
      <c r="F185" s="320">
        <f t="shared" si="29"/>
        <v>0.46509291872466391</v>
      </c>
      <c r="G185" s="320">
        <f t="shared" si="29"/>
        <v>0.45485575441315607</v>
      </c>
      <c r="H185" s="320">
        <f t="shared" si="29"/>
        <v>0.46298696785218235</v>
      </c>
      <c r="I185" s="320">
        <f t="shared" si="29"/>
        <v>0.47301205584898504</v>
      </c>
      <c r="J185" s="320">
        <f t="shared" si="29"/>
        <v>0.55022956861289474</v>
      </c>
      <c r="K185" s="320">
        <f t="shared" si="29"/>
        <v>0.56700608743571279</v>
      </c>
      <c r="L185" s="320">
        <f t="shared" si="29"/>
        <v>0.57100876714272852</v>
      </c>
      <c r="M185" s="320">
        <f t="shared" si="29"/>
        <v>0.52984521269979179</v>
      </c>
      <c r="N185" s="320">
        <f t="shared" si="29"/>
        <v>0.53326753626601919</v>
      </c>
      <c r="O185" s="320">
        <f t="shared" si="29"/>
        <v>0.54598353779540532</v>
      </c>
      <c r="P185" s="320">
        <f t="shared" si="29"/>
        <v>0.5764270606092976</v>
      </c>
      <c r="Q185" s="320">
        <f t="shared" si="29"/>
        <v>0.5622183122987886</v>
      </c>
      <c r="R185" s="320">
        <f t="shared" si="29"/>
        <v>0.55311078223945453</v>
      </c>
      <c r="S185" s="320">
        <f t="shared" si="29"/>
        <v>0.56152899253574573</v>
      </c>
      <c r="T185" s="320">
        <f t="shared" si="29"/>
        <v>0.55855554370065286</v>
      </c>
      <c r="U185" s="320">
        <f t="shared" si="29"/>
        <v>0.54770648717059089</v>
      </c>
      <c r="V185" s="320">
        <f t="shared" si="29"/>
        <v>0.56046217940248899</v>
      </c>
      <c r="W185" s="320">
        <f t="shared" si="29"/>
        <v>0.56157487976180587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5.1015742371940062E-4</v>
      </c>
      <c r="C186" s="320">
        <f t="shared" si="30"/>
        <v>4.9276871226171574E-4</v>
      </c>
      <c r="D186" s="320">
        <f t="shared" si="30"/>
        <v>4.8129645051829621E-4</v>
      </c>
      <c r="E186" s="320">
        <f t="shared" si="30"/>
        <v>4.9394426239049547E-4</v>
      </c>
      <c r="F186" s="320">
        <f t="shared" si="30"/>
        <v>4.6297017984570809E-4</v>
      </c>
      <c r="G186" s="320">
        <f t="shared" si="30"/>
        <v>4.8119347541832758E-4</v>
      </c>
      <c r="H186" s="320">
        <f t="shared" si="30"/>
        <v>4.6649588152235298E-4</v>
      </c>
      <c r="I186" s="320">
        <f t="shared" si="30"/>
        <v>4.5013976198480913E-4</v>
      </c>
      <c r="J186" s="320">
        <f t="shared" si="30"/>
        <v>3.0342339078430377E-4</v>
      </c>
      <c r="K186" s="320">
        <f t="shared" si="30"/>
        <v>2.831588673327334E-4</v>
      </c>
      <c r="L186" s="320">
        <f t="shared" si="30"/>
        <v>2.7498946936735272E-4</v>
      </c>
      <c r="M186" s="320">
        <f t="shared" si="30"/>
        <v>3.5064761303589721E-4</v>
      </c>
      <c r="N186" s="320">
        <f t="shared" si="30"/>
        <v>3.4600824628261873E-4</v>
      </c>
      <c r="O186" s="320">
        <f t="shared" si="30"/>
        <v>3.3063327002164213E-4</v>
      </c>
      <c r="P186" s="320">
        <f t="shared" si="30"/>
        <v>2.8340621467067885E-4</v>
      </c>
      <c r="Q186" s="320">
        <f t="shared" si="30"/>
        <v>3.0300276719552843E-4</v>
      </c>
      <c r="R186" s="320">
        <f t="shared" si="30"/>
        <v>3.1029628146251378E-4</v>
      </c>
      <c r="S186" s="320">
        <f t="shared" si="30"/>
        <v>2.8652629486899782E-4</v>
      </c>
      <c r="T186" s="320">
        <f t="shared" si="30"/>
        <v>2.8705307112233177E-4</v>
      </c>
      <c r="U186" s="320">
        <f t="shared" si="30"/>
        <v>3.2351666450648004E-4</v>
      </c>
      <c r="V186" s="320">
        <f t="shared" si="30"/>
        <v>3.1647407851947095E-4</v>
      </c>
      <c r="W186" s="320">
        <f t="shared" si="30"/>
        <v>3.1119585107974266E-4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0.15194425146090318</v>
      </c>
      <c r="C187" s="271">
        <f t="shared" si="31"/>
        <v>0.15148530135866009</v>
      </c>
      <c r="D187" s="271">
        <f t="shared" si="31"/>
        <v>0.15667031252316346</v>
      </c>
      <c r="E187" s="271">
        <f t="shared" si="31"/>
        <v>0.15590317862126074</v>
      </c>
      <c r="F187" s="271">
        <f t="shared" si="31"/>
        <v>0.16068310892057885</v>
      </c>
      <c r="G187" s="271">
        <f t="shared" si="31"/>
        <v>0.15882457034238767</v>
      </c>
      <c r="H187" s="271">
        <f t="shared" si="31"/>
        <v>0.16053073250810002</v>
      </c>
      <c r="I187" s="271">
        <f t="shared" si="31"/>
        <v>0.16145456279901513</v>
      </c>
      <c r="J187" s="271">
        <f t="shared" si="31"/>
        <v>0.17715459428667296</v>
      </c>
      <c r="K187" s="271">
        <f t="shared" si="31"/>
        <v>0.17434733030784672</v>
      </c>
      <c r="L187" s="271">
        <f t="shared" si="31"/>
        <v>0.17517355443406268</v>
      </c>
      <c r="M187" s="271">
        <f t="shared" si="31"/>
        <v>0.16987636386280563</v>
      </c>
      <c r="N187" s="271">
        <f t="shared" si="31"/>
        <v>0.17044298880541572</v>
      </c>
      <c r="O187" s="271">
        <f t="shared" si="31"/>
        <v>0.16860002380107891</v>
      </c>
      <c r="P187" s="271">
        <f t="shared" si="31"/>
        <v>0.16978088909934785</v>
      </c>
      <c r="Q187" s="271">
        <f t="shared" si="31"/>
        <v>0.17053791380379488</v>
      </c>
      <c r="R187" s="271">
        <f t="shared" si="31"/>
        <v>0.17334519324265368</v>
      </c>
      <c r="S187" s="271">
        <f t="shared" si="31"/>
        <v>0.17827055529720132</v>
      </c>
      <c r="T187" s="271">
        <f t="shared" si="31"/>
        <v>0.18043194520507938</v>
      </c>
      <c r="U187" s="271">
        <f t="shared" si="31"/>
        <v>0.17160197642673036</v>
      </c>
      <c r="V187" s="271">
        <f t="shared" si="31"/>
        <v>0.16631090637872734</v>
      </c>
      <c r="W187" s="271">
        <f t="shared" si="31"/>
        <v>0.1687896009545462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0.13775903532435546</v>
      </c>
      <c r="C188" s="320">
        <f t="shared" si="32"/>
        <v>0.13769331207768457</v>
      </c>
      <c r="D188" s="320">
        <f t="shared" si="32"/>
        <v>0.14649949879782995</v>
      </c>
      <c r="E188" s="320">
        <f t="shared" si="32"/>
        <v>0.14480089439508764</v>
      </c>
      <c r="F188" s="320">
        <f t="shared" si="32"/>
        <v>0.15151240339702277</v>
      </c>
      <c r="G188" s="320">
        <f t="shared" si="32"/>
        <v>0.14873758359180658</v>
      </c>
      <c r="H188" s="320">
        <f t="shared" si="32"/>
        <v>0.15151186481229587</v>
      </c>
      <c r="I188" s="320">
        <f t="shared" si="32"/>
        <v>0.15307599145476841</v>
      </c>
      <c r="J188" s="320">
        <f t="shared" si="32"/>
        <v>0.17493357382439592</v>
      </c>
      <c r="K188" s="320">
        <f t="shared" si="32"/>
        <v>0.17242659165536323</v>
      </c>
      <c r="L188" s="320">
        <f t="shared" si="32"/>
        <v>0.17343460761132765</v>
      </c>
      <c r="M188" s="320">
        <f t="shared" si="32"/>
        <v>0.16600475202212353</v>
      </c>
      <c r="N188" s="320">
        <f t="shared" si="32"/>
        <v>0.1664399157861034</v>
      </c>
      <c r="O188" s="320">
        <f t="shared" si="32"/>
        <v>0.16503061081932893</v>
      </c>
      <c r="P188" s="320">
        <f t="shared" si="32"/>
        <v>0.16735420932004261</v>
      </c>
      <c r="Q188" s="320">
        <f t="shared" si="32"/>
        <v>0.16768851491916578</v>
      </c>
      <c r="R188" s="320">
        <f t="shared" si="32"/>
        <v>0.17065989760450315</v>
      </c>
      <c r="S188" s="320">
        <f t="shared" si="32"/>
        <v>0.17626268099901687</v>
      </c>
      <c r="T188" s="320">
        <f t="shared" si="32"/>
        <v>0.1786096236403677</v>
      </c>
      <c r="U188" s="320">
        <f t="shared" si="32"/>
        <v>0.16835695031051465</v>
      </c>
      <c r="V188" s="320">
        <f t="shared" si="32"/>
        <v>0.16279706032985547</v>
      </c>
      <c r="W188" s="320">
        <f t="shared" si="32"/>
        <v>0.16572979884398384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1.4185216136547735E-2</v>
      </c>
      <c r="C189" s="320">
        <f t="shared" si="33"/>
        <v>1.3791989280975534E-2</v>
      </c>
      <c r="D189" s="320">
        <f t="shared" si="33"/>
        <v>1.017081372533348E-2</v>
      </c>
      <c r="E189" s="320">
        <f t="shared" si="33"/>
        <v>1.1102284226173093E-2</v>
      </c>
      <c r="F189" s="320">
        <f t="shared" si="33"/>
        <v>9.1707055235560834E-3</v>
      </c>
      <c r="G189" s="320">
        <f t="shared" si="33"/>
        <v>1.0086986750581091E-2</v>
      </c>
      <c r="H189" s="320">
        <f t="shared" si="33"/>
        <v>9.0188676958041277E-3</v>
      </c>
      <c r="I189" s="320">
        <f t="shared" si="33"/>
        <v>8.3785713442466672E-3</v>
      </c>
      <c r="J189" s="320">
        <f t="shared" si="33"/>
        <v>2.2210204622770693E-3</v>
      </c>
      <c r="K189" s="320">
        <f t="shared" si="33"/>
        <v>1.9207386524834782E-3</v>
      </c>
      <c r="L189" s="320">
        <f t="shared" si="33"/>
        <v>1.7389468227350477E-3</v>
      </c>
      <c r="M189" s="320">
        <f t="shared" si="33"/>
        <v>3.8716118406820908E-3</v>
      </c>
      <c r="N189" s="320">
        <f t="shared" si="33"/>
        <v>4.0030730193123185E-3</v>
      </c>
      <c r="O189" s="320">
        <f t="shared" si="33"/>
        <v>3.5694129817499497E-3</v>
      </c>
      <c r="P189" s="320">
        <f t="shared" si="33"/>
        <v>2.4266797793053322E-3</v>
      </c>
      <c r="Q189" s="320">
        <f t="shared" si="33"/>
        <v>2.8493988846290865E-3</v>
      </c>
      <c r="R189" s="320">
        <f t="shared" si="33"/>
        <v>2.685295638150547E-3</v>
      </c>
      <c r="S189" s="320">
        <f t="shared" si="33"/>
        <v>2.0078742981844552E-3</v>
      </c>
      <c r="T189" s="320">
        <f t="shared" si="33"/>
        <v>1.8223215647116774E-3</v>
      </c>
      <c r="U189" s="320">
        <f t="shared" si="33"/>
        <v>3.2450261162157504E-3</v>
      </c>
      <c r="V189" s="320">
        <f t="shared" si="33"/>
        <v>3.5138460488718689E-3</v>
      </c>
      <c r="W189" s="320">
        <f t="shared" si="33"/>
        <v>3.0598021105623548E-3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5.3389894112538062E-2</v>
      </c>
      <c r="C190" s="271">
        <f t="shared" si="34"/>
        <v>5.2258686433074714E-2</v>
      </c>
      <c r="D190" s="271">
        <f t="shared" si="34"/>
        <v>5.13026862511482E-2</v>
      </c>
      <c r="E190" s="271">
        <f t="shared" si="34"/>
        <v>5.1249570743387395E-2</v>
      </c>
      <c r="F190" s="271">
        <f t="shared" si="34"/>
        <v>4.8398948700098927E-2</v>
      </c>
      <c r="G190" s="271">
        <f t="shared" si="34"/>
        <v>4.8837522648904889E-2</v>
      </c>
      <c r="H190" s="271">
        <f t="shared" si="34"/>
        <v>4.8414443422246656E-2</v>
      </c>
      <c r="I190" s="271">
        <f t="shared" si="34"/>
        <v>4.7996783817407192E-2</v>
      </c>
      <c r="J190" s="271">
        <f t="shared" si="34"/>
        <v>4.6707226919355124E-2</v>
      </c>
      <c r="K190" s="271">
        <f t="shared" si="34"/>
        <v>4.6025152147305862E-2</v>
      </c>
      <c r="L190" s="271">
        <f t="shared" si="34"/>
        <v>4.6127657951256534E-2</v>
      </c>
      <c r="M190" s="271">
        <f t="shared" si="34"/>
        <v>4.6154717446043977E-2</v>
      </c>
      <c r="N190" s="271">
        <f t="shared" si="34"/>
        <v>4.5732971597301858E-2</v>
      </c>
      <c r="O190" s="271">
        <f t="shared" si="34"/>
        <v>4.5123008415674543E-2</v>
      </c>
      <c r="P190" s="271">
        <f t="shared" si="34"/>
        <v>4.3972442987054168E-2</v>
      </c>
      <c r="Q190" s="271">
        <f t="shared" si="34"/>
        <v>4.4569922798056424E-2</v>
      </c>
      <c r="R190" s="271">
        <f t="shared" si="34"/>
        <v>4.5300608320310347E-2</v>
      </c>
      <c r="S190" s="271">
        <f t="shared" si="34"/>
        <v>4.5788003003115231E-2</v>
      </c>
      <c r="T190" s="271">
        <f t="shared" si="34"/>
        <v>4.597939338739495E-2</v>
      </c>
      <c r="U190" s="271">
        <f t="shared" si="34"/>
        <v>4.4915305959266204E-2</v>
      </c>
      <c r="V190" s="271">
        <f t="shared" si="34"/>
        <v>4.382978681759292E-2</v>
      </c>
      <c r="W190" s="271">
        <f t="shared" si="34"/>
        <v>4.4339156966543676E-2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1.4954459103979511E-2</v>
      </c>
      <c r="C191" s="320">
        <f t="shared" si="35"/>
        <v>1.5295361716197312E-2</v>
      </c>
      <c r="D191" s="320">
        <f t="shared" si="35"/>
        <v>1.8115514934300463E-2</v>
      </c>
      <c r="E191" s="320">
        <f t="shared" si="35"/>
        <v>1.8534022904387663E-2</v>
      </c>
      <c r="F191" s="320">
        <f t="shared" si="35"/>
        <v>2.2867691660296383E-2</v>
      </c>
      <c r="G191" s="320">
        <f t="shared" si="35"/>
        <v>2.2061161444740494E-2</v>
      </c>
      <c r="H191" s="320">
        <f t="shared" si="35"/>
        <v>2.2996430784513109E-2</v>
      </c>
      <c r="I191" s="320">
        <f t="shared" si="35"/>
        <v>2.3504117072850807E-2</v>
      </c>
      <c r="J191" s="320">
        <f t="shared" si="35"/>
        <v>3.1003756387958135E-2</v>
      </c>
      <c r="K191" s="320">
        <f t="shared" si="35"/>
        <v>3.1126110070784238E-2</v>
      </c>
      <c r="L191" s="320">
        <f t="shared" si="35"/>
        <v>3.1682769977497541E-2</v>
      </c>
      <c r="M191" s="320">
        <f t="shared" si="35"/>
        <v>2.6476782104022867E-2</v>
      </c>
      <c r="N191" s="320">
        <f t="shared" si="35"/>
        <v>2.5555068353691521E-2</v>
      </c>
      <c r="O191" s="320">
        <f t="shared" si="35"/>
        <v>2.5427524258928969E-2</v>
      </c>
      <c r="P191" s="320">
        <f t="shared" si="35"/>
        <v>2.660417923084191E-2</v>
      </c>
      <c r="Q191" s="320">
        <f t="shared" si="35"/>
        <v>2.6528160292594149E-2</v>
      </c>
      <c r="R191" s="320">
        <f t="shared" si="35"/>
        <v>2.7963457327537758E-2</v>
      </c>
      <c r="S191" s="320">
        <f t="shared" si="35"/>
        <v>3.0148597990066698E-2</v>
      </c>
      <c r="T191" s="320">
        <f t="shared" si="35"/>
        <v>3.0413708164138478E-2</v>
      </c>
      <c r="U191" s="320">
        <f t="shared" si="35"/>
        <v>2.5029920165596763E-2</v>
      </c>
      <c r="V191" s="320">
        <f t="shared" si="35"/>
        <v>2.2336772538617405E-2</v>
      </c>
      <c r="W191" s="320">
        <f t="shared" si="35"/>
        <v>2.4700624110500828E-2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7.4882531566632547E-3</v>
      </c>
      <c r="C192" s="320">
        <f t="shared" si="36"/>
        <v>7.7187091038648792E-3</v>
      </c>
      <c r="D192" s="320">
        <f t="shared" si="36"/>
        <v>7.7722101947781301E-3</v>
      </c>
      <c r="E192" s="320">
        <f t="shared" si="36"/>
        <v>7.6489281785528237E-3</v>
      </c>
      <c r="F192" s="320">
        <f t="shared" si="36"/>
        <v>7.974531965841582E-3</v>
      </c>
      <c r="G192" s="320">
        <f t="shared" si="36"/>
        <v>7.7990044728288958E-3</v>
      </c>
      <c r="H192" s="320">
        <f t="shared" si="36"/>
        <v>7.9384231112988226E-3</v>
      </c>
      <c r="I192" s="320">
        <f t="shared" si="36"/>
        <v>8.1103143215758948E-3</v>
      </c>
      <c r="J192" s="320">
        <f t="shared" si="36"/>
        <v>9.4342938944042536E-3</v>
      </c>
      <c r="K192" s="320">
        <f t="shared" si="36"/>
        <v>9.721945845749716E-3</v>
      </c>
      <c r="L192" s="320">
        <f t="shared" si="36"/>
        <v>9.7905762118282863E-3</v>
      </c>
      <c r="M192" s="320">
        <f t="shared" si="36"/>
        <v>9.0847815898998634E-3</v>
      </c>
      <c r="N192" s="320">
        <f t="shared" si="36"/>
        <v>9.143461108717674E-3</v>
      </c>
      <c r="O192" s="320">
        <f t="shared" si="36"/>
        <v>9.3614910046615728E-3</v>
      </c>
      <c r="P192" s="320">
        <f t="shared" si="36"/>
        <v>9.8834788399051604E-3</v>
      </c>
      <c r="Q192" s="320">
        <f t="shared" si="36"/>
        <v>9.6398541510850123E-3</v>
      </c>
      <c r="R192" s="320">
        <f t="shared" si="36"/>
        <v>9.4836954854420775E-3</v>
      </c>
      <c r="S192" s="320">
        <f t="shared" si="36"/>
        <v>9.6280350021283965E-3</v>
      </c>
      <c r="T192" s="320">
        <f t="shared" si="36"/>
        <v>9.5770519365309652E-3</v>
      </c>
      <c r="U192" s="320">
        <f t="shared" si="36"/>
        <v>9.3910328753604826E-3</v>
      </c>
      <c r="V192" s="320">
        <f t="shared" si="36"/>
        <v>9.6097433122526096E-3</v>
      </c>
      <c r="W192" s="320">
        <f t="shared" si="36"/>
        <v>9.6288217893193227E-3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3.0947181851895295E-2</v>
      </c>
      <c r="C193" s="320">
        <f t="shared" si="37"/>
        <v>2.9244615613012521E-2</v>
      </c>
      <c r="D193" s="320">
        <f t="shared" si="37"/>
        <v>2.5414961122069604E-2</v>
      </c>
      <c r="E193" s="320">
        <f t="shared" si="37"/>
        <v>2.5066619660446911E-2</v>
      </c>
      <c r="F193" s="320">
        <f t="shared" si="37"/>
        <v>1.7556725073960971E-2</v>
      </c>
      <c r="G193" s="320">
        <f t="shared" si="37"/>
        <v>1.89773567313355E-2</v>
      </c>
      <c r="H193" s="320">
        <f t="shared" si="37"/>
        <v>1.7479589526434726E-2</v>
      </c>
      <c r="I193" s="320">
        <f t="shared" si="37"/>
        <v>1.638235242298049E-2</v>
      </c>
      <c r="J193" s="320">
        <f t="shared" si="37"/>
        <v>6.2691766369927385E-3</v>
      </c>
      <c r="K193" s="320">
        <f t="shared" si="37"/>
        <v>5.177096230771905E-3</v>
      </c>
      <c r="L193" s="320">
        <f t="shared" si="37"/>
        <v>4.654311761930709E-3</v>
      </c>
      <c r="M193" s="320">
        <f t="shared" si="37"/>
        <v>1.0593153752121248E-2</v>
      </c>
      <c r="N193" s="320">
        <f t="shared" si="37"/>
        <v>1.1034442134892661E-2</v>
      </c>
      <c r="O193" s="320">
        <f t="shared" si="37"/>
        <v>1.0333993152084006E-2</v>
      </c>
      <c r="P193" s="320">
        <f t="shared" si="37"/>
        <v>7.4847849163070948E-3</v>
      </c>
      <c r="Q193" s="320">
        <f t="shared" si="37"/>
        <v>8.4019083543772667E-3</v>
      </c>
      <c r="R193" s="320">
        <f t="shared" si="37"/>
        <v>7.8534555073305114E-3</v>
      </c>
      <c r="S193" s="320">
        <f t="shared" si="37"/>
        <v>6.011370010920134E-3</v>
      </c>
      <c r="T193" s="320">
        <f t="shared" si="37"/>
        <v>5.9886332867255055E-3</v>
      </c>
      <c r="U193" s="320">
        <f t="shared" si="37"/>
        <v>1.049435291830896E-2</v>
      </c>
      <c r="V193" s="320">
        <f t="shared" si="37"/>
        <v>1.1883270966722908E-2</v>
      </c>
      <c r="W193" s="320">
        <f t="shared" si="37"/>
        <v>1.0009711066723525E-2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3.5854967751218984E-2</v>
      </c>
      <c r="C194" s="321">
        <f t="shared" si="38"/>
        <v>3.4632851479725744E-2</v>
      </c>
      <c r="D194" s="321">
        <f t="shared" si="38"/>
        <v>3.3826556097714226E-2</v>
      </c>
      <c r="E194" s="321">
        <f t="shared" si="38"/>
        <v>3.471547168673958E-2</v>
      </c>
      <c r="F194" s="321">
        <f t="shared" si="38"/>
        <v>3.2538546135661491E-2</v>
      </c>
      <c r="G194" s="321">
        <f t="shared" si="38"/>
        <v>3.3819318784843948E-2</v>
      </c>
      <c r="H194" s="321">
        <f t="shared" si="38"/>
        <v>3.2786340079332621E-2</v>
      </c>
      <c r="I194" s="321">
        <f t="shared" si="38"/>
        <v>3.1636796602579662E-2</v>
      </c>
      <c r="J194" s="321">
        <f t="shared" si="38"/>
        <v>2.1325252531306054E-2</v>
      </c>
      <c r="K194" s="321">
        <f t="shared" si="38"/>
        <v>1.9901017969447533E-2</v>
      </c>
      <c r="L194" s="321">
        <f t="shared" si="38"/>
        <v>1.9326855001358077E-2</v>
      </c>
      <c r="M194" s="321">
        <f t="shared" si="38"/>
        <v>2.4644273067285952E-2</v>
      </c>
      <c r="N194" s="321">
        <f t="shared" si="38"/>
        <v>2.431820833198893E-2</v>
      </c>
      <c r="O194" s="321">
        <f t="shared" si="38"/>
        <v>2.323762172796788E-2</v>
      </c>
      <c r="P194" s="321">
        <f t="shared" si="38"/>
        <v>1.9918402075633286E-2</v>
      </c>
      <c r="Q194" s="321">
        <f t="shared" si="38"/>
        <v>2.1295690195231465E-2</v>
      </c>
      <c r="R194" s="321">
        <f t="shared" si="38"/>
        <v>2.1808294161531214E-2</v>
      </c>
      <c r="S194" s="321">
        <f t="shared" si="38"/>
        <v>2.0137688064017677E-2</v>
      </c>
      <c r="T194" s="321">
        <f t="shared" si="38"/>
        <v>2.017471103907837E-2</v>
      </c>
      <c r="U194" s="321">
        <f t="shared" si="38"/>
        <v>2.2737451291587767E-2</v>
      </c>
      <c r="V194" s="321">
        <f t="shared" si="38"/>
        <v>2.2188688446209231E-2</v>
      </c>
      <c r="W194" s="321">
        <f t="shared" si="38"/>
        <v>2.1458150465924353E-2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1.0000000000000002</v>
      </c>
      <c r="C197" s="234">
        <f t="shared" si="39"/>
        <v>1.0000000000000002</v>
      </c>
      <c r="D197" s="234">
        <f t="shared" si="39"/>
        <v>0.99999999999999956</v>
      </c>
      <c r="E197" s="234">
        <f t="shared" si="39"/>
        <v>1</v>
      </c>
      <c r="F197" s="234">
        <f t="shared" si="39"/>
        <v>1.0000000000000002</v>
      </c>
      <c r="G197" s="234">
        <f t="shared" si="39"/>
        <v>1</v>
      </c>
      <c r="H197" s="234">
        <f t="shared" si="39"/>
        <v>0.99999999999999989</v>
      </c>
      <c r="I197" s="234">
        <f t="shared" si="39"/>
        <v>0.99999999999999967</v>
      </c>
      <c r="J197" s="234">
        <f t="shared" si="39"/>
        <v>0.99999999999999956</v>
      </c>
      <c r="K197" s="234">
        <f t="shared" si="39"/>
        <v>1</v>
      </c>
      <c r="L197" s="234">
        <f t="shared" si="39"/>
        <v>1</v>
      </c>
      <c r="M197" s="234">
        <f t="shared" si="39"/>
        <v>1</v>
      </c>
      <c r="N197" s="234">
        <f t="shared" si="39"/>
        <v>0.99999999999999978</v>
      </c>
      <c r="O197" s="234">
        <f t="shared" si="39"/>
        <v>1.0000000000000002</v>
      </c>
      <c r="P197" s="234">
        <f t="shared" si="39"/>
        <v>1</v>
      </c>
      <c r="Q197" s="234">
        <f t="shared" si="39"/>
        <v>1.0000000000000002</v>
      </c>
      <c r="R197" s="234">
        <f t="shared" si="39"/>
        <v>1.0000000000000007</v>
      </c>
      <c r="S197" s="234">
        <f t="shared" si="39"/>
        <v>1</v>
      </c>
      <c r="T197" s="234">
        <f t="shared" si="39"/>
        <v>1.0000000000000002</v>
      </c>
      <c r="U197" s="234">
        <f t="shared" si="39"/>
        <v>1.0000000000000002</v>
      </c>
      <c r="V197" s="234">
        <f t="shared" si="39"/>
        <v>1</v>
      </c>
      <c r="W197" s="234">
        <f t="shared" si="39"/>
        <v>0.99999999999999989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2.9608570061472432E-3</v>
      </c>
      <c r="C198" s="268">
        <f t="shared" si="40"/>
        <v>2.8607365241527455E-3</v>
      </c>
      <c r="D198" s="268">
        <f t="shared" si="40"/>
        <v>2.7944586771857039E-3</v>
      </c>
      <c r="E198" s="268">
        <f t="shared" si="40"/>
        <v>2.8758942896119802E-3</v>
      </c>
      <c r="F198" s="268">
        <f t="shared" si="40"/>
        <v>2.7020046514397837E-3</v>
      </c>
      <c r="G198" s="268">
        <f t="shared" si="40"/>
        <v>2.8155209504342215E-3</v>
      </c>
      <c r="H198" s="268">
        <f t="shared" si="40"/>
        <v>2.724444144381406E-3</v>
      </c>
      <c r="I198" s="268">
        <f t="shared" si="40"/>
        <v>2.6233415535292055E-3</v>
      </c>
      <c r="J198" s="268">
        <f t="shared" si="40"/>
        <v>1.719041487237255E-3</v>
      </c>
      <c r="K198" s="268">
        <f t="shared" si="40"/>
        <v>1.6014826502037255E-3</v>
      </c>
      <c r="L198" s="268">
        <f t="shared" si="40"/>
        <v>1.5519160115910161E-3</v>
      </c>
      <c r="M198" s="268">
        <f t="shared" si="40"/>
        <v>2.55010837995275E-3</v>
      </c>
      <c r="N198" s="268">
        <f t="shared" si="40"/>
        <v>2.697769401466613E-3</v>
      </c>
      <c r="O198" s="268">
        <f t="shared" si="40"/>
        <v>2.4844418769985957E-3</v>
      </c>
      <c r="P198" s="268">
        <f t="shared" si="40"/>
        <v>2.2152369545781615E-3</v>
      </c>
      <c r="Q198" s="268">
        <f t="shared" si="40"/>
        <v>2.3946553907261609E-3</v>
      </c>
      <c r="R198" s="268">
        <f t="shared" si="40"/>
        <v>2.2350536828177536E-3</v>
      </c>
      <c r="S198" s="268">
        <f t="shared" si="40"/>
        <v>2.1307130367620923E-3</v>
      </c>
      <c r="T198" s="268">
        <f t="shared" si="40"/>
        <v>2.0092854516468046E-3</v>
      </c>
      <c r="U198" s="268">
        <f t="shared" si="40"/>
        <v>2.5452711435446258E-3</v>
      </c>
      <c r="V198" s="268">
        <f t="shared" si="40"/>
        <v>2.4254036744109512E-3</v>
      </c>
      <c r="W198" s="268">
        <f t="shared" si="40"/>
        <v>2.3929223483824245E-3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6.3675897210481109E-3</v>
      </c>
      <c r="C199" s="269">
        <f t="shared" si="41"/>
        <v>6.1522716051475718E-3</v>
      </c>
      <c r="D199" s="269">
        <f t="shared" si="41"/>
        <v>6.0097351245933491E-3</v>
      </c>
      <c r="E199" s="269">
        <f t="shared" si="41"/>
        <v>6.1848697452576455E-3</v>
      </c>
      <c r="F199" s="269">
        <f t="shared" si="41"/>
        <v>5.8109044134894454E-3</v>
      </c>
      <c r="G199" s="269">
        <f t="shared" si="41"/>
        <v>6.0550314406129079E-3</v>
      </c>
      <c r="H199" s="269">
        <f t="shared" si="41"/>
        <v>5.8591625645261014E-3</v>
      </c>
      <c r="I199" s="269">
        <f t="shared" si="41"/>
        <v>5.6417323350536177E-3</v>
      </c>
      <c r="J199" s="269">
        <f t="shared" si="41"/>
        <v>3.6969535784609456E-3</v>
      </c>
      <c r="K199" s="269">
        <f t="shared" si="41"/>
        <v>3.4441327091116543E-3</v>
      </c>
      <c r="L199" s="269">
        <f t="shared" si="41"/>
        <v>3.337535187555596E-3</v>
      </c>
      <c r="M199" s="269">
        <f t="shared" si="41"/>
        <v>5.4842377980540181E-3</v>
      </c>
      <c r="N199" s="269">
        <f t="shared" si="41"/>
        <v>5.8017961268888906E-3</v>
      </c>
      <c r="O199" s="269">
        <f t="shared" si="41"/>
        <v>5.3430160678725478E-3</v>
      </c>
      <c r="P199" s="269">
        <f t="shared" si="41"/>
        <v>4.7640666308342268E-3</v>
      </c>
      <c r="Q199" s="269">
        <f t="shared" si="41"/>
        <v>5.1499221407121402E-3</v>
      </c>
      <c r="R199" s="269">
        <f t="shared" si="41"/>
        <v>4.8066842901069509E-3</v>
      </c>
      <c r="S199" s="269">
        <f t="shared" si="41"/>
        <v>4.6019981423966591E-3</v>
      </c>
      <c r="T199" s="269">
        <f t="shared" si="41"/>
        <v>4.3211493706026812E-3</v>
      </c>
      <c r="U199" s="269">
        <f t="shared" si="41"/>
        <v>5.5631842669214022E-3</v>
      </c>
      <c r="V199" s="269">
        <f t="shared" si="41"/>
        <v>5.2553309939902424E-3</v>
      </c>
      <c r="W199" s="269">
        <f t="shared" si="41"/>
        <v>5.1461950770305053E-3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4.0958638393962445E-2</v>
      </c>
      <c r="C200" s="269">
        <f t="shared" si="42"/>
        <v>3.9573634454451709E-2</v>
      </c>
      <c r="D200" s="269">
        <f t="shared" si="42"/>
        <v>3.8656788297471711E-2</v>
      </c>
      <c r="E200" s="269">
        <f t="shared" si="42"/>
        <v>3.9783317472921131E-2</v>
      </c>
      <c r="F200" s="269">
        <f t="shared" si="42"/>
        <v>3.7377837304319636E-2</v>
      </c>
      <c r="G200" s="269">
        <f t="shared" si="42"/>
        <v>3.8948150572633865E-2</v>
      </c>
      <c r="H200" s="269">
        <f t="shared" si="42"/>
        <v>3.7688251172747454E-2</v>
      </c>
      <c r="I200" s="269">
        <f t="shared" si="42"/>
        <v>3.6289661355403846E-2</v>
      </c>
      <c r="J200" s="269">
        <f t="shared" si="42"/>
        <v>2.3780141531248494E-2</v>
      </c>
      <c r="K200" s="269">
        <f t="shared" si="42"/>
        <v>2.2153906327699577E-2</v>
      </c>
      <c r="L200" s="269">
        <f t="shared" si="42"/>
        <v>2.1468232543681243E-2</v>
      </c>
      <c r="M200" s="269">
        <f t="shared" si="42"/>
        <v>3.5276599573381702E-2</v>
      </c>
      <c r="N200" s="269">
        <f t="shared" si="42"/>
        <v>3.7319249513082506E-2</v>
      </c>
      <c r="O200" s="269">
        <f t="shared" si="42"/>
        <v>3.4368210365962645E-2</v>
      </c>
      <c r="P200" s="269">
        <f t="shared" si="42"/>
        <v>3.0644198349036141E-2</v>
      </c>
      <c r="Q200" s="269">
        <f t="shared" si="42"/>
        <v>3.3126160440464084E-2</v>
      </c>
      <c r="R200" s="269">
        <f t="shared" si="42"/>
        <v>3.0918330535910327E-2</v>
      </c>
      <c r="S200" s="269">
        <f t="shared" si="42"/>
        <v>2.9419517774139547E-2</v>
      </c>
      <c r="T200" s="269">
        <f t="shared" si="42"/>
        <v>2.779519445666816E-2</v>
      </c>
      <c r="U200" s="269">
        <f t="shared" si="42"/>
        <v>3.5145501872742825E-2</v>
      </c>
      <c r="V200" s="269">
        <f t="shared" si="42"/>
        <v>3.3438017971718963E-2</v>
      </c>
      <c r="W200" s="269">
        <f t="shared" si="42"/>
        <v>3.3026312901825255E-2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5.7122124298802597E-2</v>
      </c>
      <c r="C201" s="269">
        <f t="shared" si="43"/>
        <v>5.5190556983842134E-2</v>
      </c>
      <c r="D201" s="269">
        <f t="shared" si="43"/>
        <v>5.3911896310649174E-2</v>
      </c>
      <c r="E201" s="269">
        <f t="shared" si="43"/>
        <v>5.5482987101492791E-2</v>
      </c>
      <c r="F201" s="269">
        <f t="shared" si="43"/>
        <v>5.2128233560432363E-2</v>
      </c>
      <c r="G201" s="269">
        <f t="shared" si="43"/>
        <v>5.4318238727057398E-2</v>
      </c>
      <c r="H201" s="269">
        <f t="shared" si="43"/>
        <v>5.2561145890326143E-2</v>
      </c>
      <c r="I201" s="269">
        <f t="shared" si="43"/>
        <v>5.0610631309716506E-2</v>
      </c>
      <c r="J201" s="269">
        <f t="shared" si="43"/>
        <v>3.3164486263569916E-2</v>
      </c>
      <c r="K201" s="269">
        <f t="shared" si="43"/>
        <v>3.0896490717851187E-2</v>
      </c>
      <c r="L201" s="269">
        <f t="shared" si="43"/>
        <v>2.9940229849450401E-2</v>
      </c>
      <c r="M201" s="269">
        <f t="shared" si="43"/>
        <v>4.9197785490028137E-2</v>
      </c>
      <c r="N201" s="269">
        <f t="shared" si="43"/>
        <v>5.2046525299985547E-2</v>
      </c>
      <c r="O201" s="269">
        <f t="shared" si="43"/>
        <v>4.7930919127948786E-2</v>
      </c>
      <c r="P201" s="269">
        <f t="shared" si="43"/>
        <v>4.2737302209460967E-2</v>
      </c>
      <c r="Q201" s="269">
        <f t="shared" si="43"/>
        <v>4.6198719694285351E-2</v>
      </c>
      <c r="R201" s="269">
        <f t="shared" si="43"/>
        <v>4.3119615036911745E-2</v>
      </c>
      <c r="S201" s="269">
        <f t="shared" si="43"/>
        <v>4.1283424565483937E-2</v>
      </c>
      <c r="T201" s="269">
        <f t="shared" si="43"/>
        <v>3.8763997411037657E-2</v>
      </c>
      <c r="U201" s="269">
        <f t="shared" si="43"/>
        <v>4.9788569515181083E-2</v>
      </c>
      <c r="V201" s="269">
        <f t="shared" si="43"/>
        <v>4.7144317303886844E-2</v>
      </c>
      <c r="W201" s="269">
        <f t="shared" si="43"/>
        <v>4.6165285097488365E-2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7.4901861083092505E-2</v>
      </c>
      <c r="C202" s="270">
        <f t="shared" si="44"/>
        <v>7.3011227256367189E-2</v>
      </c>
      <c r="D202" s="270">
        <f t="shared" si="44"/>
        <v>7.2620131669571791E-2</v>
      </c>
      <c r="E202" s="270">
        <f t="shared" si="44"/>
        <v>7.3094881548673857E-2</v>
      </c>
      <c r="F202" s="270">
        <f t="shared" si="44"/>
        <v>7.0197214130999774E-2</v>
      </c>
      <c r="G202" s="270">
        <f t="shared" si="44"/>
        <v>7.098431048093258E-2</v>
      </c>
      <c r="H202" s="270">
        <f t="shared" si="44"/>
        <v>7.0339578733221636E-2</v>
      </c>
      <c r="I202" s="270">
        <f t="shared" si="44"/>
        <v>6.9520318849425847E-2</v>
      </c>
      <c r="J202" s="270">
        <f t="shared" si="44"/>
        <v>6.6833531252093237E-2</v>
      </c>
      <c r="K202" s="270">
        <f t="shared" si="44"/>
        <v>6.5480909991168762E-2</v>
      </c>
      <c r="L202" s="270">
        <f t="shared" si="44"/>
        <v>6.5602091859074105E-2</v>
      </c>
      <c r="M202" s="270">
        <f t="shared" si="44"/>
        <v>6.3157797266357493E-2</v>
      </c>
      <c r="N202" s="270">
        <f t="shared" si="44"/>
        <v>6.1238066599155254E-2</v>
      </c>
      <c r="O202" s="270">
        <f t="shared" si="44"/>
        <v>6.0521815944170269E-2</v>
      </c>
      <c r="P202" s="270">
        <f t="shared" si="44"/>
        <v>5.8226336362789004E-2</v>
      </c>
      <c r="Q202" s="270">
        <f t="shared" si="44"/>
        <v>5.9212582297157257E-2</v>
      </c>
      <c r="R202" s="270">
        <f t="shared" si="44"/>
        <v>6.1774387197289074E-2</v>
      </c>
      <c r="S202" s="270">
        <f t="shared" si="44"/>
        <v>6.2814670813796783E-2</v>
      </c>
      <c r="T202" s="270">
        <f t="shared" si="44"/>
        <v>6.3798940328845588E-2</v>
      </c>
      <c r="U202" s="270">
        <f t="shared" si="44"/>
        <v>6.0243860381477519E-2</v>
      </c>
      <c r="V202" s="270">
        <f t="shared" si="44"/>
        <v>5.7607096506606732E-2</v>
      </c>
      <c r="W202" s="270">
        <f t="shared" si="44"/>
        <v>5.8572435192491751E-2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0.39611049333964654</v>
      </c>
      <c r="C203" s="271">
        <f t="shared" si="45"/>
        <v>0.40837082170320482</v>
      </c>
      <c r="D203" s="271">
        <f t="shared" si="45"/>
        <v>0.41123020775748487</v>
      </c>
      <c r="E203" s="271">
        <f t="shared" si="45"/>
        <v>0.40586339257727011</v>
      </c>
      <c r="F203" s="271">
        <f t="shared" si="45"/>
        <v>0.42408878841438929</v>
      </c>
      <c r="G203" s="271">
        <f t="shared" si="45"/>
        <v>0.41584815616427501</v>
      </c>
      <c r="H203" s="271">
        <f t="shared" si="45"/>
        <v>0.42246622150830171</v>
      </c>
      <c r="I203" s="271">
        <f t="shared" si="45"/>
        <v>0.43066391632320022</v>
      </c>
      <c r="J203" s="271">
        <f t="shared" si="45"/>
        <v>0.48674501733609149</v>
      </c>
      <c r="K203" s="271">
        <f t="shared" si="45"/>
        <v>0.50065542867102941</v>
      </c>
      <c r="L203" s="271">
        <f t="shared" si="45"/>
        <v>0.50309282809582911</v>
      </c>
      <c r="M203" s="271">
        <f t="shared" si="45"/>
        <v>0.45702038296656317</v>
      </c>
      <c r="N203" s="271">
        <f t="shared" si="45"/>
        <v>0.45457882998852034</v>
      </c>
      <c r="O203" s="271">
        <f t="shared" si="45"/>
        <v>0.46926799639616956</v>
      </c>
      <c r="P203" s="271">
        <f t="shared" si="45"/>
        <v>0.492363315946859</v>
      </c>
      <c r="Q203" s="271">
        <f t="shared" si="45"/>
        <v>0.47882660689337631</v>
      </c>
      <c r="R203" s="271">
        <f t="shared" si="45"/>
        <v>0.4770678288787748</v>
      </c>
      <c r="S203" s="271">
        <f t="shared" si="45"/>
        <v>0.47931757891608001</v>
      </c>
      <c r="T203" s="271">
        <f t="shared" si="45"/>
        <v>0.48067252277026079</v>
      </c>
      <c r="U203" s="271">
        <f t="shared" si="45"/>
        <v>0.46434242603260428</v>
      </c>
      <c r="V203" s="271">
        <f t="shared" si="45"/>
        <v>0.48179344863268309</v>
      </c>
      <c r="W203" s="271">
        <f t="shared" si="45"/>
        <v>0.48185612194128707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0.39546361511165329</v>
      </c>
      <c r="C204" s="320">
        <f t="shared" si="46"/>
        <v>0.40774581746637151</v>
      </c>
      <c r="D204" s="320">
        <f t="shared" si="46"/>
        <v>0.41061968368504725</v>
      </c>
      <c r="E204" s="320">
        <f t="shared" si="46"/>
        <v>0.40523507672206405</v>
      </c>
      <c r="F204" s="320">
        <f t="shared" si="46"/>
        <v>0.4234984633911531</v>
      </c>
      <c r="G204" s="320">
        <f t="shared" si="46"/>
        <v>0.41523303047616728</v>
      </c>
      <c r="H204" s="320">
        <f t="shared" si="46"/>
        <v>0.42187099397900019</v>
      </c>
      <c r="I204" s="320">
        <f t="shared" si="46"/>
        <v>0.43009077735294771</v>
      </c>
      <c r="J204" s="320">
        <f t="shared" si="46"/>
        <v>0.48636944684795169</v>
      </c>
      <c r="K204" s="320">
        <f t="shared" si="46"/>
        <v>0.50030554204807698</v>
      </c>
      <c r="L204" s="320">
        <f t="shared" si="46"/>
        <v>0.50275377062784321</v>
      </c>
      <c r="M204" s="320">
        <f t="shared" si="46"/>
        <v>0.45659724221546183</v>
      </c>
      <c r="N204" s="320">
        <f t="shared" si="46"/>
        <v>0.45416617973163653</v>
      </c>
      <c r="O204" s="320">
        <f t="shared" si="46"/>
        <v>0.46887038755150656</v>
      </c>
      <c r="P204" s="320">
        <f t="shared" si="46"/>
        <v>0.49202456078112949</v>
      </c>
      <c r="Q204" s="320">
        <f t="shared" si="46"/>
        <v>0.47846550622673611</v>
      </c>
      <c r="R204" s="320">
        <f t="shared" si="46"/>
        <v>0.47669333966440453</v>
      </c>
      <c r="S204" s="320">
        <f t="shared" si="46"/>
        <v>0.47897511768537498</v>
      </c>
      <c r="T204" s="320">
        <f t="shared" si="46"/>
        <v>0.4803268485576605</v>
      </c>
      <c r="U204" s="320">
        <f t="shared" si="46"/>
        <v>0.46396041918826475</v>
      </c>
      <c r="V204" s="320">
        <f t="shared" si="46"/>
        <v>0.48141236995767794</v>
      </c>
      <c r="W204" s="320">
        <f t="shared" si="46"/>
        <v>0.48148295701532606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6.4687822799327371E-4</v>
      </c>
      <c r="C205" s="320">
        <f t="shared" si="47"/>
        <v>6.2500423683329242E-4</v>
      </c>
      <c r="D205" s="320">
        <f t="shared" si="47"/>
        <v>6.1052407243756667E-4</v>
      </c>
      <c r="E205" s="320">
        <f t="shared" si="47"/>
        <v>6.2831585520603062E-4</v>
      </c>
      <c r="F205" s="320">
        <f t="shared" si="47"/>
        <v>5.9032502323620457E-4</v>
      </c>
      <c r="G205" s="320">
        <f t="shared" si="47"/>
        <v>6.1512568810769984E-4</v>
      </c>
      <c r="H205" s="320">
        <f t="shared" si="47"/>
        <v>5.9522752930151184E-4</v>
      </c>
      <c r="I205" s="320">
        <f t="shared" si="47"/>
        <v>5.7313897025248767E-4</v>
      </c>
      <c r="J205" s="320">
        <f t="shared" si="47"/>
        <v>3.7557048813983062E-4</v>
      </c>
      <c r="K205" s="320">
        <f t="shared" si="47"/>
        <v>3.4988662295238162E-4</v>
      </c>
      <c r="L205" s="320">
        <f t="shared" si="47"/>
        <v>3.3905746798582883E-4</v>
      </c>
      <c r="M205" s="320">
        <f t="shared" si="47"/>
        <v>4.2314075110135366E-4</v>
      </c>
      <c r="N205" s="320">
        <f t="shared" si="47"/>
        <v>4.1265025688380256E-4</v>
      </c>
      <c r="O205" s="320">
        <f t="shared" si="47"/>
        <v>3.9760884466305383E-4</v>
      </c>
      <c r="P205" s="320">
        <f t="shared" si="47"/>
        <v>3.3875516572950476E-4</v>
      </c>
      <c r="Q205" s="320">
        <f t="shared" si="47"/>
        <v>3.6110066664016499E-4</v>
      </c>
      <c r="R205" s="320">
        <f t="shared" si="47"/>
        <v>3.7448921437028963E-4</v>
      </c>
      <c r="S205" s="320">
        <f t="shared" si="47"/>
        <v>3.4246123070501939E-4</v>
      </c>
      <c r="T205" s="320">
        <f t="shared" si="47"/>
        <v>3.4567421260023459E-4</v>
      </c>
      <c r="U205" s="320">
        <f t="shared" si="47"/>
        <v>3.8200684433953525E-4</v>
      </c>
      <c r="V205" s="320">
        <f t="shared" si="47"/>
        <v>3.8107867500516458E-4</v>
      </c>
      <c r="W205" s="320">
        <f t="shared" si="47"/>
        <v>3.7316492596099407E-4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0.1459135638335112</v>
      </c>
      <c r="C206" s="271">
        <f t="shared" si="48"/>
        <v>0.14551353758980759</v>
      </c>
      <c r="D206" s="271">
        <f t="shared" si="48"/>
        <v>0.15051157862454861</v>
      </c>
      <c r="E206" s="271">
        <f t="shared" si="48"/>
        <v>0.1501924532940323</v>
      </c>
      <c r="F206" s="271">
        <f t="shared" si="48"/>
        <v>0.15516775169863919</v>
      </c>
      <c r="G206" s="271">
        <f t="shared" si="48"/>
        <v>0.15376407868627948</v>
      </c>
      <c r="H206" s="271">
        <f t="shared" si="48"/>
        <v>0.15512666292175145</v>
      </c>
      <c r="I206" s="271">
        <f t="shared" si="48"/>
        <v>0.15568829138874005</v>
      </c>
      <c r="J206" s="271">
        <f t="shared" si="48"/>
        <v>0.16606873917703785</v>
      </c>
      <c r="K206" s="271">
        <f t="shared" si="48"/>
        <v>0.1631569361348458</v>
      </c>
      <c r="L206" s="271">
        <f t="shared" si="48"/>
        <v>0.16357572777494825</v>
      </c>
      <c r="M206" s="271">
        <f t="shared" si="48"/>
        <v>0.15525299598516046</v>
      </c>
      <c r="N206" s="271">
        <f t="shared" si="48"/>
        <v>0.15394581215321546</v>
      </c>
      <c r="O206" s="271">
        <f t="shared" si="48"/>
        <v>0.15355366380413749</v>
      </c>
      <c r="P206" s="271">
        <f t="shared" si="48"/>
        <v>0.15369453597891786</v>
      </c>
      <c r="Q206" s="271">
        <f t="shared" si="48"/>
        <v>0.15392023183262701</v>
      </c>
      <c r="R206" s="271">
        <f t="shared" si="48"/>
        <v>0.15844101427131796</v>
      </c>
      <c r="S206" s="271">
        <f t="shared" si="48"/>
        <v>0.16136881652790841</v>
      </c>
      <c r="T206" s="271">
        <f t="shared" si="48"/>
        <v>0.16455507592170956</v>
      </c>
      <c r="U206" s="271">
        <f t="shared" si="48"/>
        <v>0.15598787363999472</v>
      </c>
      <c r="V206" s="271">
        <f t="shared" si="48"/>
        <v>0.15166672200167353</v>
      </c>
      <c r="W206" s="271">
        <f t="shared" si="48"/>
        <v>0.15242378712318169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0.13229136081936893</v>
      </c>
      <c r="C207" s="320">
        <f t="shared" si="49"/>
        <v>0.13226524793612149</v>
      </c>
      <c r="D207" s="320">
        <f t="shared" si="49"/>
        <v>0.14074058113917728</v>
      </c>
      <c r="E207" s="320">
        <f t="shared" si="49"/>
        <v>0.1394968451618375</v>
      </c>
      <c r="F207" s="320">
        <f t="shared" si="49"/>
        <v>0.14631182547752139</v>
      </c>
      <c r="G207" s="320">
        <f t="shared" si="49"/>
        <v>0.14399848498072002</v>
      </c>
      <c r="H207" s="320">
        <f t="shared" si="49"/>
        <v>0.14641140430974525</v>
      </c>
      <c r="I207" s="320">
        <f t="shared" si="49"/>
        <v>0.14760895665672477</v>
      </c>
      <c r="J207" s="320">
        <f t="shared" si="49"/>
        <v>0.16398670416495181</v>
      </c>
      <c r="K207" s="320">
        <f t="shared" si="49"/>
        <v>0.16135947910982776</v>
      </c>
      <c r="L207" s="320">
        <f t="shared" si="49"/>
        <v>0.16195191250779908</v>
      </c>
      <c r="M207" s="320">
        <f t="shared" si="49"/>
        <v>0.15171466184679289</v>
      </c>
      <c r="N207" s="320">
        <f t="shared" si="49"/>
        <v>0.1503301965659401</v>
      </c>
      <c r="O207" s="320">
        <f t="shared" si="49"/>
        <v>0.15030279569260968</v>
      </c>
      <c r="P207" s="320">
        <f t="shared" si="49"/>
        <v>0.15149777858986027</v>
      </c>
      <c r="Q207" s="320">
        <f t="shared" si="49"/>
        <v>0.15134848618895549</v>
      </c>
      <c r="R207" s="320">
        <f t="shared" si="49"/>
        <v>0.15598659972097423</v>
      </c>
      <c r="S207" s="320">
        <f t="shared" si="49"/>
        <v>0.15955130774921714</v>
      </c>
      <c r="T207" s="320">
        <f t="shared" si="49"/>
        <v>0.16289310712181626</v>
      </c>
      <c r="U207" s="320">
        <f t="shared" si="49"/>
        <v>0.1530381131866769</v>
      </c>
      <c r="V207" s="320">
        <f t="shared" si="49"/>
        <v>0.14846228085313384</v>
      </c>
      <c r="W207" s="320">
        <f t="shared" si="49"/>
        <v>0.14966066295616021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1.3622203014142298E-2</v>
      </c>
      <c r="C208" s="320">
        <f t="shared" si="50"/>
        <v>1.3248289653686091E-2</v>
      </c>
      <c r="D208" s="320">
        <f t="shared" si="50"/>
        <v>9.7709974853713143E-3</v>
      </c>
      <c r="E208" s="320">
        <f t="shared" si="50"/>
        <v>1.0695608132194803E-2</v>
      </c>
      <c r="F208" s="320">
        <f t="shared" si="50"/>
        <v>8.8559262211178463E-3</v>
      </c>
      <c r="G208" s="320">
        <f t="shared" si="50"/>
        <v>9.7655937055594732E-3</v>
      </c>
      <c r="H208" s="320">
        <f t="shared" si="50"/>
        <v>8.7152586120061923E-3</v>
      </c>
      <c r="I208" s="320">
        <f t="shared" si="50"/>
        <v>8.0793347320152684E-3</v>
      </c>
      <c r="J208" s="320">
        <f t="shared" si="50"/>
        <v>2.0820350120860625E-3</v>
      </c>
      <c r="K208" s="320">
        <f t="shared" si="50"/>
        <v>1.7974570250180223E-3</v>
      </c>
      <c r="L208" s="320">
        <f t="shared" si="50"/>
        <v>1.623815267149183E-3</v>
      </c>
      <c r="M208" s="320">
        <f t="shared" si="50"/>
        <v>3.5383341383675715E-3</v>
      </c>
      <c r="N208" s="320">
        <f t="shared" si="50"/>
        <v>3.6156155872753512E-3</v>
      </c>
      <c r="O208" s="320">
        <f t="shared" si="50"/>
        <v>3.2508681115278001E-3</v>
      </c>
      <c r="P208" s="320">
        <f t="shared" si="50"/>
        <v>2.1967573890575671E-3</v>
      </c>
      <c r="Q208" s="320">
        <f t="shared" si="50"/>
        <v>2.5717456436715139E-3</v>
      </c>
      <c r="R208" s="320">
        <f t="shared" si="50"/>
        <v>2.4544145503437535E-3</v>
      </c>
      <c r="S208" s="320">
        <f t="shared" si="50"/>
        <v>1.8175087786912658E-3</v>
      </c>
      <c r="T208" s="320">
        <f t="shared" si="50"/>
        <v>1.6619687998932959E-3</v>
      </c>
      <c r="U208" s="320">
        <f t="shared" si="50"/>
        <v>2.9497604533178135E-3</v>
      </c>
      <c r="V208" s="320">
        <f t="shared" si="50"/>
        <v>3.204441148539708E-3</v>
      </c>
      <c r="W208" s="320">
        <f t="shared" si="50"/>
        <v>2.7631241670214805E-3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0.20190960083069429</v>
      </c>
      <c r="C209" s="271">
        <f t="shared" si="51"/>
        <v>0.198065954534453</v>
      </c>
      <c r="D209" s="271">
        <f t="shared" si="51"/>
        <v>0.19465493259864275</v>
      </c>
      <c r="E209" s="271">
        <f t="shared" si="51"/>
        <v>0.19488336302860998</v>
      </c>
      <c r="F209" s="271">
        <f t="shared" si="51"/>
        <v>0.1852200347682578</v>
      </c>
      <c r="G209" s="271">
        <f t="shared" si="51"/>
        <v>0.18713157851027493</v>
      </c>
      <c r="H209" s="271">
        <f t="shared" si="51"/>
        <v>0.18536833178604858</v>
      </c>
      <c r="I209" s="271">
        <f t="shared" si="51"/>
        <v>0.18361438218969636</v>
      </c>
      <c r="J209" s="271">
        <f t="shared" si="51"/>
        <v>0.17517057812402317</v>
      </c>
      <c r="K209" s="271">
        <f t="shared" si="51"/>
        <v>0.17271760502151556</v>
      </c>
      <c r="L209" s="271">
        <f t="shared" si="51"/>
        <v>0.17277304128423246</v>
      </c>
      <c r="M209" s="271">
        <f t="shared" si="51"/>
        <v>0.16853661419969126</v>
      </c>
      <c r="N209" s="271">
        <f t="shared" si="51"/>
        <v>0.16517022039918003</v>
      </c>
      <c r="O209" s="271">
        <f t="shared" si="51"/>
        <v>0.16464221783850158</v>
      </c>
      <c r="P209" s="271">
        <f t="shared" si="51"/>
        <v>0.16017321301708412</v>
      </c>
      <c r="Q209" s="271">
        <f t="shared" si="51"/>
        <v>0.16151999391452221</v>
      </c>
      <c r="R209" s="271">
        <f t="shared" si="51"/>
        <v>0.16596165469102986</v>
      </c>
      <c r="S209" s="271">
        <f t="shared" si="51"/>
        <v>0.16613952536312621</v>
      </c>
      <c r="T209" s="271">
        <f t="shared" si="51"/>
        <v>0.16803231417675543</v>
      </c>
      <c r="U209" s="271">
        <f t="shared" si="51"/>
        <v>0.16315695748884179</v>
      </c>
      <c r="V209" s="271">
        <f t="shared" si="51"/>
        <v>0.16056492448492493</v>
      </c>
      <c r="W209" s="271">
        <f t="shared" si="51"/>
        <v>0.1610947743784302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5.4510899429260136E-2</v>
      </c>
      <c r="C210" s="320">
        <f t="shared" si="52"/>
        <v>5.5769134338579378E-2</v>
      </c>
      <c r="D210" s="320">
        <f t="shared" si="52"/>
        <v>6.6059477155746102E-2</v>
      </c>
      <c r="E210" s="320">
        <f t="shared" si="52"/>
        <v>6.777415075704861E-2</v>
      </c>
      <c r="F210" s="320">
        <f t="shared" si="52"/>
        <v>8.3821381974277701E-2</v>
      </c>
      <c r="G210" s="320">
        <f t="shared" si="52"/>
        <v>8.107124111691795E-2</v>
      </c>
      <c r="H210" s="320">
        <f t="shared" si="52"/>
        <v>8.4350943708708506E-2</v>
      </c>
      <c r="I210" s="320">
        <f t="shared" si="52"/>
        <v>8.6030177463317675E-2</v>
      </c>
      <c r="J210" s="320">
        <f t="shared" si="52"/>
        <v>0.11031918177556363</v>
      </c>
      <c r="K210" s="320">
        <f t="shared" si="52"/>
        <v>0.11056466034834209</v>
      </c>
      <c r="L210" s="320">
        <f t="shared" si="52"/>
        <v>0.11229869535052238</v>
      </c>
      <c r="M210" s="320">
        <f t="shared" si="52"/>
        <v>9.184879903901047E-2</v>
      </c>
      <c r="N210" s="320">
        <f t="shared" si="52"/>
        <v>8.7612693557579405E-2</v>
      </c>
      <c r="O210" s="320">
        <f t="shared" si="52"/>
        <v>8.7903845921866466E-2</v>
      </c>
      <c r="P210" s="320">
        <f t="shared" si="52"/>
        <v>9.1415689049409374E-2</v>
      </c>
      <c r="Q210" s="320">
        <f t="shared" si="52"/>
        <v>9.0883102344692851E-2</v>
      </c>
      <c r="R210" s="320">
        <f t="shared" si="52"/>
        <v>9.7017018406364022E-2</v>
      </c>
      <c r="S210" s="320">
        <f t="shared" si="52"/>
        <v>0.10358774166227781</v>
      </c>
      <c r="T210" s="320">
        <f t="shared" si="52"/>
        <v>0.1052854781850984</v>
      </c>
      <c r="U210" s="320">
        <f t="shared" si="52"/>
        <v>8.6363307115512877E-2</v>
      </c>
      <c r="V210" s="320">
        <f t="shared" si="52"/>
        <v>7.7319892088167863E-2</v>
      </c>
      <c r="W210" s="320">
        <f t="shared" si="52"/>
        <v>8.4667402392415061E-2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3.4592299924915748E-2</v>
      </c>
      <c r="C211" s="320">
        <f t="shared" si="53"/>
        <v>3.5666658251086836E-2</v>
      </c>
      <c r="D211" s="320">
        <f t="shared" si="53"/>
        <v>3.5918043304936718E-2</v>
      </c>
      <c r="E211" s="320">
        <f t="shared" si="53"/>
        <v>3.5447036790244559E-2</v>
      </c>
      <c r="F211" s="320">
        <f t="shared" si="53"/>
        <v>3.7044585907686028E-2</v>
      </c>
      <c r="G211" s="320">
        <f t="shared" si="53"/>
        <v>3.6321585551954826E-2</v>
      </c>
      <c r="H211" s="320">
        <f t="shared" si="53"/>
        <v>3.6902226641567629E-2</v>
      </c>
      <c r="I211" s="320">
        <f t="shared" si="53"/>
        <v>3.7621233905255229E-2</v>
      </c>
      <c r="J211" s="320">
        <f t="shared" si="53"/>
        <v>4.2544085313460579E-2</v>
      </c>
      <c r="K211" s="320">
        <f t="shared" si="53"/>
        <v>4.3763114236788477E-2</v>
      </c>
      <c r="L211" s="320">
        <f t="shared" si="53"/>
        <v>4.3977267585111314E-2</v>
      </c>
      <c r="M211" s="320">
        <f t="shared" si="53"/>
        <v>3.9939827948892975E-2</v>
      </c>
      <c r="N211" s="320">
        <f t="shared" si="53"/>
        <v>3.9727176166622274E-2</v>
      </c>
      <c r="O211" s="320">
        <f t="shared" si="53"/>
        <v>4.1013394032505174E-2</v>
      </c>
      <c r="P211" s="320">
        <f t="shared" si="53"/>
        <v>4.3038753823560608E-2</v>
      </c>
      <c r="Q211" s="320">
        <f t="shared" si="53"/>
        <v>4.1852705691897613E-2</v>
      </c>
      <c r="R211" s="320">
        <f t="shared" si="53"/>
        <v>4.1697689364482066E-2</v>
      </c>
      <c r="S211" s="320">
        <f t="shared" si="53"/>
        <v>4.1897282820484841E-2</v>
      </c>
      <c r="T211" s="320">
        <f t="shared" si="53"/>
        <v>4.2015522471277163E-2</v>
      </c>
      <c r="U211" s="320">
        <f t="shared" si="53"/>
        <v>4.058390547337401E-2</v>
      </c>
      <c r="V211" s="320">
        <f t="shared" si="53"/>
        <v>4.2110476040731905E-2</v>
      </c>
      <c r="W211" s="320">
        <f t="shared" si="53"/>
        <v>4.211665048656122E-2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0.11280640147651841</v>
      </c>
      <c r="C212" s="320">
        <f t="shared" si="54"/>
        <v>0.10663016194478678</v>
      </c>
      <c r="D212" s="320">
        <f t="shared" si="54"/>
        <v>9.2677412137959922E-2</v>
      </c>
      <c r="E212" s="320">
        <f t="shared" si="54"/>
        <v>9.1662175481316804E-2</v>
      </c>
      <c r="F212" s="320">
        <f t="shared" si="54"/>
        <v>6.435406688629404E-2</v>
      </c>
      <c r="G212" s="320">
        <f t="shared" si="54"/>
        <v>6.9738751841402144E-2</v>
      </c>
      <c r="H212" s="320">
        <f t="shared" si="54"/>
        <v>6.411516143577245E-2</v>
      </c>
      <c r="I212" s="320">
        <f t="shared" si="54"/>
        <v>5.9962970821123465E-2</v>
      </c>
      <c r="J212" s="320">
        <f t="shared" si="54"/>
        <v>2.2307311034998976E-2</v>
      </c>
      <c r="K212" s="320">
        <f t="shared" si="54"/>
        <v>1.8389830436384993E-2</v>
      </c>
      <c r="L212" s="320">
        <f t="shared" si="54"/>
        <v>1.6497078348598759E-2</v>
      </c>
      <c r="M212" s="320">
        <f t="shared" si="54"/>
        <v>3.6747987211787812E-2</v>
      </c>
      <c r="N212" s="320">
        <f t="shared" si="54"/>
        <v>3.7830350674978377E-2</v>
      </c>
      <c r="O212" s="320">
        <f t="shared" si="54"/>
        <v>3.5724977884129941E-2</v>
      </c>
      <c r="P212" s="320">
        <f t="shared" si="54"/>
        <v>2.5718770144114132E-2</v>
      </c>
      <c r="Q212" s="320">
        <f t="shared" si="54"/>
        <v>2.8784185877931766E-2</v>
      </c>
      <c r="R212" s="320">
        <f t="shared" si="54"/>
        <v>2.7246946920183764E-2</v>
      </c>
      <c r="S212" s="320">
        <f t="shared" si="54"/>
        <v>2.0654500880363535E-2</v>
      </c>
      <c r="T212" s="320">
        <f t="shared" si="54"/>
        <v>2.0731313520379893E-2</v>
      </c>
      <c r="U212" s="320">
        <f t="shared" si="54"/>
        <v>3.6209744899954883E-2</v>
      </c>
      <c r="V212" s="320">
        <f t="shared" si="54"/>
        <v>4.1134556356025163E-2</v>
      </c>
      <c r="W212" s="320">
        <f t="shared" si="54"/>
        <v>3.4310721499453918E-2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7.3755271493095312E-2</v>
      </c>
      <c r="C213" s="321">
        <f t="shared" si="55"/>
        <v>7.1261259348573497E-2</v>
      </c>
      <c r="D213" s="321">
        <f t="shared" si="55"/>
        <v>6.9610270939851657E-2</v>
      </c>
      <c r="E213" s="321">
        <f t="shared" si="55"/>
        <v>7.1638840942130189E-2</v>
      </c>
      <c r="F213" s="321">
        <f t="shared" si="55"/>
        <v>6.7307231058032782E-2</v>
      </c>
      <c r="G213" s="321">
        <f t="shared" si="55"/>
        <v>7.0134934467499563E-2</v>
      </c>
      <c r="H213" s="321">
        <f t="shared" si="55"/>
        <v>6.7866201278695457E-2</v>
      </c>
      <c r="I213" s="321">
        <f t="shared" si="55"/>
        <v>6.5347724695234047E-2</v>
      </c>
      <c r="J213" s="321">
        <f t="shared" si="55"/>
        <v>4.2821511250237303E-2</v>
      </c>
      <c r="K213" s="321">
        <f t="shared" si="55"/>
        <v>3.9893107776574475E-2</v>
      </c>
      <c r="L213" s="321">
        <f t="shared" si="55"/>
        <v>3.8658397393637911E-2</v>
      </c>
      <c r="M213" s="321">
        <f t="shared" si="55"/>
        <v>6.3523478340810915E-2</v>
      </c>
      <c r="N213" s="321">
        <f t="shared" si="55"/>
        <v>6.7201730518505254E-2</v>
      </c>
      <c r="O213" s="321">
        <f t="shared" si="55"/>
        <v>6.1887718578238639E-2</v>
      </c>
      <c r="P213" s="321">
        <f t="shared" si="55"/>
        <v>5.5181794550440644E-2</v>
      </c>
      <c r="Q213" s="321">
        <f t="shared" si="55"/>
        <v>5.9651127396129724E-2</v>
      </c>
      <c r="R213" s="321">
        <f t="shared" si="55"/>
        <v>5.567543141584199E-2</v>
      </c>
      <c r="S213" s="321">
        <f t="shared" si="55"/>
        <v>5.2923754860306454E-2</v>
      </c>
      <c r="T213" s="321">
        <f t="shared" si="55"/>
        <v>5.0051520112473505E-2</v>
      </c>
      <c r="U213" s="321">
        <f t="shared" si="55"/>
        <v>6.3226355658691849E-2</v>
      </c>
      <c r="V213" s="321">
        <f t="shared" si="55"/>
        <v>6.0104738430104797E-2</v>
      </c>
      <c r="W213" s="321">
        <f t="shared" si="55"/>
        <v>5.932216593988264E-2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0.40757203267770109</v>
      </c>
      <c r="C217" s="324">
        <f>IF(C$5=0,0,(C$5-C$16)/(CHI_fec!C$5-CHI_fec!C$16))</f>
        <v>0.40900748643462348</v>
      </c>
      <c r="D217" s="324">
        <f>IF(D$5=0,0,(D$5-D$16)/(CHI_fec!D$5-CHI_fec!D$16))</f>
        <v>0.4095688762633134</v>
      </c>
      <c r="E217" s="324">
        <f>IF(E$5=0,0,(E$5-E$16)/(CHI_fec!E$5-CHI_fec!E$16))</f>
        <v>0.41226715626018118</v>
      </c>
      <c r="F217" s="324">
        <f>IF(F$5=0,0,(F$5-F$16)/(CHI_fec!F$5-CHI_fec!F$16))</f>
        <v>0.42057260201963043</v>
      </c>
      <c r="G217" s="324">
        <f>IF(G$5=0,0,(G$5-G$16)/(CHI_fec!G$5-CHI_fec!G$16))</f>
        <v>0.42121266677221725</v>
      </c>
      <c r="H217" s="324">
        <f>IF(H$5=0,0,(H$5-H$16)/(CHI_fec!H$5-CHI_fec!H$16))</f>
        <v>0.41985964593893765</v>
      </c>
      <c r="I217" s="324">
        <f>IF(I$5=0,0,(I$5-I$16)/(CHI_fec!I$5-CHI_fec!I$16))</f>
        <v>0.41860346888992828</v>
      </c>
      <c r="J217" s="324">
        <f>IF(J$5=0,0,(J$5-J$16)/(CHI_fec!J$5-CHI_fec!J$16))</f>
        <v>0.43795730107561226</v>
      </c>
      <c r="K217" s="324">
        <f>IF(K$5=0,0,(K$5-K$16)/(CHI_fec!K$5-CHI_fec!K$16))</f>
        <v>0.4625804275678318</v>
      </c>
      <c r="L217" s="324">
        <f>IF(L$5=0,0,(L$5-L$16)/(CHI_fec!L$5-CHI_fec!L$16))</f>
        <v>0.46026334490781784</v>
      </c>
      <c r="M217" s="324">
        <f>IF(M$5=0,0,(M$5-M$16)/(CHI_fec!M$5-CHI_fec!M$16))</f>
        <v>0.45064561739024167</v>
      </c>
      <c r="N217" s="324">
        <f>IF(N$5=0,0,(N$5-N$16)/(CHI_fec!N$5-CHI_fec!N$16))</f>
        <v>0.44962316080555409</v>
      </c>
      <c r="O217" s="324">
        <f>IF(O$5=0,0,(O$5-O$16)/(CHI_fec!O$5-CHI_fec!O$16))</f>
        <v>0.45194451156372772</v>
      </c>
      <c r="P217" s="324">
        <f>IF(P$5=0,0,(P$5-P$16)/(CHI_fec!P$5-CHI_fec!P$16))</f>
        <v>0.46763255096440964</v>
      </c>
      <c r="Q217" s="324">
        <f>IF(Q$5=0,0,(Q$5-Q$16)/(CHI_fec!Q$5-CHI_fec!Q$16))</f>
        <v>0.46977041619061866</v>
      </c>
      <c r="R217" s="324">
        <f>IF(R$5=0,0,(R$5-R$16)/(CHI_fec!R$5-CHI_fec!R$16))</f>
        <v>0.47936588653240442</v>
      </c>
      <c r="S217" s="324">
        <f>IF(S$5=0,0,(S$5-S$16)/(CHI_fec!S$5-CHI_fec!S$16))</f>
        <v>0.49649217923045785</v>
      </c>
      <c r="T217" s="324">
        <f>IF(T$5=0,0,(T$5-T$16)/(CHI_fec!T$5-CHI_fec!T$16))</f>
        <v>0.49798340913800082</v>
      </c>
      <c r="U217" s="324">
        <f>IF(U$5=0,0,(U$5-U$16)/(CHI_fec!U$5-CHI_fec!U$16))</f>
        <v>0.49385198704678013</v>
      </c>
      <c r="V217" s="324">
        <f>IF(V$5=0,0,(V$5-V$16)/(CHI_fec!V$5-CHI_fec!V$16))</f>
        <v>0.49284004119737451</v>
      </c>
      <c r="W217" s="324">
        <f>IF(W$5=0,0,(W$5-W$16)/(CHI_fec!W$5-CHI_fec!W$16))</f>
        <v>0.50039608964715576</v>
      </c>
      <c r="DA217" s="95"/>
    </row>
    <row r="218" spans="1:105" ht="12" customHeight="1" x14ac:dyDescent="0.25">
      <c r="A218" s="55" t="s">
        <v>92</v>
      </c>
      <c r="B218" s="307">
        <f>IF(B$6=0,0,B$6/CHI_fec!B$6)</f>
        <v>0.35730563851063257</v>
      </c>
      <c r="C218" s="307">
        <f>IF(C$6=0,0,C$6/CHI_fec!C$6)</f>
        <v>0.35730563851063257</v>
      </c>
      <c r="D218" s="307">
        <f>IF(D$6=0,0,D$6/CHI_fec!D$6)</f>
        <v>0.35730563851063246</v>
      </c>
      <c r="E218" s="307">
        <f>IF(E$6=0,0,E$6/CHI_fec!E$6)</f>
        <v>0.35730563851063257</v>
      </c>
      <c r="F218" s="307">
        <f>IF(F$6=0,0,F$6/CHI_fec!F$6)</f>
        <v>0.35730563851063252</v>
      </c>
      <c r="G218" s="307">
        <f>IF(G$6=0,0,G$6/CHI_fec!G$6)</f>
        <v>0.35730563851063252</v>
      </c>
      <c r="H218" s="307">
        <f>IF(H$6=0,0,H$6/CHI_fec!H$6)</f>
        <v>0.35730563851063241</v>
      </c>
      <c r="I218" s="307">
        <f>IF(I$6=0,0,I$6/CHI_fec!I$6)</f>
        <v>0.35730563851063263</v>
      </c>
      <c r="J218" s="307">
        <f>IF(J$6=0,0,J$6/CHI_fec!J$6)</f>
        <v>0.37604719756787719</v>
      </c>
      <c r="K218" s="307">
        <f>IF(K$6=0,0,K$6/CHI_fec!K$6)</f>
        <v>0.38478630231890348</v>
      </c>
      <c r="L218" s="307">
        <f>IF(L$6=0,0,L$6/CHI_fec!L$6)</f>
        <v>0.38478630231890365</v>
      </c>
      <c r="M218" s="307">
        <f>IF(M$6=0,0,M$6/CHI_fec!M$6)</f>
        <v>0.38478630231890365</v>
      </c>
      <c r="N218" s="307">
        <f>IF(N$6=0,0,N$6/CHI_fec!N$6)</f>
        <v>0.38478630231890371</v>
      </c>
      <c r="O218" s="307">
        <f>IF(O$6=0,0,O$6/CHI_fec!O$6)</f>
        <v>0.38478630231890371</v>
      </c>
      <c r="P218" s="307">
        <f>IF(P$6=0,0,P$6/CHI_fec!P$6)</f>
        <v>0.3987459507965358</v>
      </c>
      <c r="Q218" s="307">
        <f>IF(Q$6=0,0,Q$6/CHI_fec!Q$6)</f>
        <v>0.39874595079653591</v>
      </c>
      <c r="R218" s="307">
        <f>IF(R$6=0,0,R$6/CHI_fec!R$6)</f>
        <v>0.40527358765599969</v>
      </c>
      <c r="S218" s="307">
        <f>IF(S$6=0,0,S$6/CHI_fec!S$6)</f>
        <v>0.4186156410662612</v>
      </c>
      <c r="T218" s="307">
        <f>IF(T$6=0,0,T$6/CHI_fec!T$6)</f>
        <v>0.4186156410662612</v>
      </c>
      <c r="U218" s="307">
        <f>IF(U$6=0,0,U$6/CHI_fec!U$6)</f>
        <v>0.41861564106626165</v>
      </c>
      <c r="V218" s="307">
        <f>IF(V$6=0,0,V$6/CHI_fec!V$6)</f>
        <v>0.41861564106626142</v>
      </c>
      <c r="W218" s="307">
        <f>IF(W$6=0,0,W$6/CHI_fec!W$6)</f>
        <v>0.41861564106626126</v>
      </c>
      <c r="DA218" s="76"/>
    </row>
    <row r="219" spans="1:105" ht="12" customHeight="1" x14ac:dyDescent="0.25">
      <c r="A219" s="202" t="s">
        <v>93</v>
      </c>
      <c r="B219" s="308">
        <f>IF(B$7=0,0,B$7/CHI_fec!B$7)</f>
        <v>9.3620846123414286E-2</v>
      </c>
      <c r="C219" s="308">
        <f>IF(C$7=0,0,C$7/CHI_fec!C$7)</f>
        <v>9.36208461234143E-2</v>
      </c>
      <c r="D219" s="308">
        <f>IF(D$7=0,0,D$7/CHI_fec!D$7)</f>
        <v>9.3620846123414286E-2</v>
      </c>
      <c r="E219" s="308">
        <f>IF(E$7=0,0,E$7/CHI_fec!E$7)</f>
        <v>9.3620846123414286E-2</v>
      </c>
      <c r="F219" s="308">
        <f>IF(F$7=0,0,F$7/CHI_fec!F$7)</f>
        <v>9.3620846123414272E-2</v>
      </c>
      <c r="G219" s="308">
        <f>IF(G$7=0,0,G$7/CHI_fec!G$7)</f>
        <v>9.36208461234143E-2</v>
      </c>
      <c r="H219" s="308">
        <f>IF(H$7=0,0,H$7/CHI_fec!H$7)</f>
        <v>9.3620846123414272E-2</v>
      </c>
      <c r="I219" s="308">
        <f>IF(I$7=0,0,I$7/CHI_fec!I$7)</f>
        <v>9.3620846123414259E-2</v>
      </c>
      <c r="J219" s="308">
        <f>IF(J$7=0,0,J$7/CHI_fec!J$7)</f>
        <v>9.8531489638375158E-2</v>
      </c>
      <c r="K219" s="308">
        <f>IF(K$7=0,0,K$7/CHI_fec!K$7)</f>
        <v>0.10082130063761548</v>
      </c>
      <c r="L219" s="308">
        <f>IF(L$7=0,0,L$7/CHI_fec!L$7)</f>
        <v>0.10082130063761549</v>
      </c>
      <c r="M219" s="308">
        <f>IF(M$7=0,0,M$7/CHI_fec!M$7)</f>
        <v>0.10082130063761545</v>
      </c>
      <c r="N219" s="308">
        <f>IF(N$7=0,0,N$7/CHI_fec!N$7)</f>
        <v>0.10082130063761545</v>
      </c>
      <c r="O219" s="308">
        <f>IF(O$7=0,0,O$7/CHI_fec!O$7)</f>
        <v>0.10082130063761548</v>
      </c>
      <c r="P219" s="308">
        <f>IF(P$7=0,0,P$7/CHI_fec!P$7)</f>
        <v>0.10447899299172728</v>
      </c>
      <c r="Q219" s="308">
        <f>IF(Q$7=0,0,Q$7/CHI_fec!Q$7)</f>
        <v>0.10447899299172728</v>
      </c>
      <c r="R219" s="308">
        <f>IF(R$7=0,0,R$7/CHI_fec!R$7)</f>
        <v>0.10618935750911006</v>
      </c>
      <c r="S219" s="308">
        <f>IF(S$7=0,0,S$7/CHI_fec!S$7)</f>
        <v>0.10968522825578822</v>
      </c>
      <c r="T219" s="308">
        <f>IF(T$7=0,0,T$7/CHI_fec!T$7)</f>
        <v>0.10968522825578819</v>
      </c>
      <c r="U219" s="308">
        <f>IF(U$7=0,0,U$7/CHI_fec!U$7)</f>
        <v>0.10968522825578821</v>
      </c>
      <c r="V219" s="308">
        <f>IF(V$7=0,0,V$7/CHI_fec!V$7)</f>
        <v>0.10968522825578819</v>
      </c>
      <c r="W219" s="308">
        <f>IF(W$7=0,0,W$7/CHI_fec!W$7)</f>
        <v>0.10968522825578822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0.50743600159582203</v>
      </c>
      <c r="C220" s="308">
        <f>IF(C$8=0,0,C$8/CHI_fec!C$8)</f>
        <v>0.50743600159582214</v>
      </c>
      <c r="D220" s="308">
        <f>IF(D$8=0,0,D$8/CHI_fec!D$8)</f>
        <v>0.50743600159582203</v>
      </c>
      <c r="E220" s="308">
        <f>IF(E$8=0,0,E$8/CHI_fec!E$8)</f>
        <v>0.50743600159582214</v>
      </c>
      <c r="F220" s="308">
        <f>IF(F$8=0,0,F$8/CHI_fec!F$8)</f>
        <v>0.50743600159582203</v>
      </c>
      <c r="G220" s="308">
        <f>IF(G$8=0,0,G$8/CHI_fec!G$8)</f>
        <v>0.50743600159582225</v>
      </c>
      <c r="H220" s="308">
        <f>IF(H$8=0,0,H$8/CHI_fec!H$8)</f>
        <v>0.50743600159582214</v>
      </c>
      <c r="I220" s="308">
        <f>IF(I$8=0,0,I$8/CHI_fec!I$8)</f>
        <v>0.50743600159582214</v>
      </c>
      <c r="J220" s="308">
        <f>IF(J$8=0,0,J$8/CHI_fec!J$8)</f>
        <v>0.53330840335197294</v>
      </c>
      <c r="K220" s="308">
        <f>IF(K$8=0,0,K$8/CHI_fec!K$8)</f>
        <v>0.5464633122819732</v>
      </c>
      <c r="L220" s="308">
        <f>IF(L$8=0,0,L$8/CHI_fec!L$8)</f>
        <v>0.54646331228197309</v>
      </c>
      <c r="M220" s="308">
        <f>IF(M$8=0,0,M$8/CHI_fec!M$8)</f>
        <v>0.54646331228197331</v>
      </c>
      <c r="N220" s="308">
        <f>IF(N$8=0,0,N$8/CHI_fec!N$8)</f>
        <v>0.54646331228197353</v>
      </c>
      <c r="O220" s="308">
        <f>IF(O$8=0,0,O$8/CHI_fec!O$8)</f>
        <v>0.54646331228197342</v>
      </c>
      <c r="P220" s="308">
        <f>IF(P$8=0,0,P$8/CHI_fec!P$8)</f>
        <v>0.5662884352123021</v>
      </c>
      <c r="Q220" s="308">
        <f>IF(Q$8=0,0,Q$8/CHI_fec!Q$8)</f>
        <v>0.56628843521230221</v>
      </c>
      <c r="R220" s="308">
        <f>IF(R$8=0,0,R$8/CHI_fec!R$8)</f>
        <v>0.57555881214126103</v>
      </c>
      <c r="S220" s="308">
        <f>IF(S$8=0,0,S$8/CHI_fec!S$8)</f>
        <v>0.5945068429190612</v>
      </c>
      <c r="T220" s="308">
        <f>IF(T$8=0,0,T$8/CHI_fec!T$8)</f>
        <v>0.5945068429190612</v>
      </c>
      <c r="U220" s="308">
        <f>IF(U$8=0,0,U$8/CHI_fec!U$8)</f>
        <v>0.59450684291906108</v>
      </c>
      <c r="V220" s="308">
        <f>IF(V$8=0,0,V$8/CHI_fec!V$8)</f>
        <v>0.59450684291906108</v>
      </c>
      <c r="W220" s="308">
        <f>IF(W$8=0,0,W$8/CHI_fec!W$8)</f>
        <v>0.59450684291906108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0.36020459304123326</v>
      </c>
      <c r="C221" s="308">
        <f>IF(C$9=0,0,C$9/CHI_fec!C$9)</f>
        <v>0.36020459304123337</v>
      </c>
      <c r="D221" s="308">
        <f>IF(D$9=0,0,D$9/CHI_fec!D$9)</f>
        <v>0.3602045930412332</v>
      </c>
      <c r="E221" s="308">
        <f>IF(E$9=0,0,E$9/CHI_fec!E$9)</f>
        <v>0.36020459304123342</v>
      </c>
      <c r="F221" s="308">
        <f>IF(F$9=0,0,F$9/CHI_fec!F$9)</f>
        <v>0.36020459304123331</v>
      </c>
      <c r="G221" s="308">
        <f>IF(G$9=0,0,G$9/CHI_fec!G$9)</f>
        <v>0.36020459304123337</v>
      </c>
      <c r="H221" s="308">
        <f>IF(H$9=0,0,H$9/CHI_fec!H$9)</f>
        <v>0.36020459304123342</v>
      </c>
      <c r="I221" s="308">
        <f>IF(I$9=0,0,I$9/CHI_fec!I$9)</f>
        <v>0.36020459304123331</v>
      </c>
      <c r="J221" s="308">
        <f>IF(J$9=0,0,J$9/CHI_fec!J$9)</f>
        <v>0.37909820938972588</v>
      </c>
      <c r="K221" s="308">
        <f>IF(K$9=0,0,K$9/CHI_fec!K$9)</f>
        <v>0.38790821777221185</v>
      </c>
      <c r="L221" s="308">
        <f>IF(L$9=0,0,L$9/CHI_fec!L$9)</f>
        <v>0.38790821777221179</v>
      </c>
      <c r="M221" s="308">
        <f>IF(M$9=0,0,M$9/CHI_fec!M$9)</f>
        <v>0.38790821777221174</v>
      </c>
      <c r="N221" s="308">
        <f>IF(N$9=0,0,N$9/CHI_fec!N$9)</f>
        <v>0.38790821777221174</v>
      </c>
      <c r="O221" s="308">
        <f>IF(O$9=0,0,O$9/CHI_fec!O$9)</f>
        <v>0.38790821777221157</v>
      </c>
      <c r="P221" s="308">
        <f>IF(P$9=0,0,P$9/CHI_fec!P$9)</f>
        <v>0.40198112610873848</v>
      </c>
      <c r="Q221" s="308">
        <f>IF(Q$9=0,0,Q$9/CHI_fec!Q$9)</f>
        <v>0.40198112610873821</v>
      </c>
      <c r="R221" s="308">
        <f>IF(R$9=0,0,R$9/CHI_fec!R$9)</f>
        <v>0.40856172413200237</v>
      </c>
      <c r="S221" s="308">
        <f>IF(S$9=0,0,S$9/CHI_fec!S$9)</f>
        <v>0.42201202662095844</v>
      </c>
      <c r="T221" s="308">
        <f>IF(T$9=0,0,T$9/CHI_fec!T$9)</f>
        <v>0.42201202662095855</v>
      </c>
      <c r="U221" s="308">
        <f>IF(U$9=0,0,U$9/CHI_fec!U$9)</f>
        <v>0.42201202662095871</v>
      </c>
      <c r="V221" s="308">
        <f>IF(V$9=0,0,V$9/CHI_fec!V$9)</f>
        <v>0.4220120266209586</v>
      </c>
      <c r="W221" s="308">
        <f>IF(W$9=0,0,W$9/CHI_fec!W$9)</f>
        <v>0.42201202662095855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0.57808513313691257</v>
      </c>
      <c r="C222" s="309">
        <f>IF(C$10=0,0,C$10/CHI_fec!C$10)</f>
        <v>0.5756504329067833</v>
      </c>
      <c r="D222" s="309">
        <f>IF(D$10=0,0,D$10/CHI_fec!D$10)</f>
        <v>0.56601593191247845</v>
      </c>
      <c r="E222" s="309">
        <f>IF(E$10=0,0,E$10/CHI_fec!E$10)</f>
        <v>0.56487804123265495</v>
      </c>
      <c r="F222" s="309">
        <f>IF(F$10=0,0,F$10/CHI_fec!F$10)</f>
        <v>0.54812158531866284</v>
      </c>
      <c r="G222" s="309">
        <f>IF(G$10=0,0,G$10/CHI_fec!G$10)</f>
        <v>0.55130706674149499</v>
      </c>
      <c r="H222" s="309">
        <f>IF(H$10=0,0,H$10/CHI_fec!H$10)</f>
        <v>0.54740544019052972</v>
      </c>
      <c r="I222" s="309">
        <f>IF(I$10=0,0,I$10/CHI_fec!I$10)</f>
        <v>0.54524925898791909</v>
      </c>
      <c r="J222" s="309">
        <f>IF(J$10=0,0,J$10/CHI_fec!J$10)</f>
        <v>0.54343342978748765</v>
      </c>
      <c r="K222" s="309">
        <f>IF(K$10=0,0,K$10/CHI_fec!K$10)</f>
        <v>0.54920792469838298</v>
      </c>
      <c r="L222" s="309">
        <f>IF(L$10=0,0,L$10/CHI_fec!L$10)</f>
        <v>0.54899941423340792</v>
      </c>
      <c r="M222" s="309">
        <f>IF(M$10=0,0,M$10/CHI_fec!M$10)</f>
        <v>0.56047285702883698</v>
      </c>
      <c r="N222" s="309">
        <f>IF(N$10=0,0,N$10/CHI_fec!N$10)</f>
        <v>0.57515200090212593</v>
      </c>
      <c r="O222" s="309">
        <f>IF(O$10=0,0,O$10/CHI_fec!O$10)</f>
        <v>0.57380082878266736</v>
      </c>
      <c r="P222" s="309">
        <f>IF(P$10=0,0,P$10/CHI_fec!P$10)</f>
        <v>0.58715862232919658</v>
      </c>
      <c r="Q222" s="309">
        <f>IF(Q$10=0,0,Q$10/CHI_fec!Q$10)</f>
        <v>0.58936858221399668</v>
      </c>
      <c r="R222" s="309">
        <f>IF(R$10=0,0,R$10/CHI_fec!R$10)</f>
        <v>0.59673883767990177</v>
      </c>
      <c r="S222" s="309">
        <f>IF(S$10=0,0,S$10/CHI_fec!S$10)</f>
        <v>0.61029530095855389</v>
      </c>
      <c r="T222" s="309">
        <f>IF(T$10=0,0,T$10/CHI_fec!T$10)</f>
        <v>0.60744422354239735</v>
      </c>
      <c r="U222" s="309">
        <f>IF(U$10=0,0,U$10/CHI_fec!U$10)</f>
        <v>0.62299171145483256</v>
      </c>
      <c r="V222" s="309">
        <f>IF(V$10=0,0,V$10/CHI_fec!V$10)</f>
        <v>0.62763066373614151</v>
      </c>
      <c r="W222" s="309">
        <f>IF(W$10=0,0,W$10/CHI_fec!W$10)</f>
        <v>0.62235859719601971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0.47809226133013882</v>
      </c>
      <c r="C224" s="310">
        <f>IF(C$25=0,0,C$25/CHI_fec!C$25)</f>
        <v>0.47767162081735842</v>
      </c>
      <c r="D224" s="310">
        <f>IF(D$25=0,0,D$25/CHI_fec!D$25)</f>
        <v>0.48402761589089782</v>
      </c>
      <c r="E224" s="310">
        <f>IF(E$25=0,0,E$25/CHI_fec!E$25)</f>
        <v>0.49158007465372416</v>
      </c>
      <c r="F224" s="310">
        <f>IF(F$25=0,0,F$25/CHI_fec!F$25)</f>
        <v>0.50400913585868212</v>
      </c>
      <c r="G224" s="310">
        <f>IF(G$25=0,0,G$25/CHI_fec!G$25)</f>
        <v>0.5095488953560231</v>
      </c>
      <c r="H224" s="310">
        <f>IF(H$25=0,0,H$25/CHI_fec!H$25)</f>
        <v>0.50300663700363479</v>
      </c>
      <c r="I224" s="310">
        <f>IF(I$25=0,0,I$25/CHI_fec!I$25)</f>
        <v>0.4956933336688974</v>
      </c>
      <c r="J224" s="310">
        <f>IF(J$25=0,0,J$25/CHI_fec!J$25)</f>
        <v>0.50050853894688607</v>
      </c>
      <c r="K224" s="310">
        <f>IF(K$25=0,0,K$25/CHI_fec!K$25)</f>
        <v>0.53858610773752624</v>
      </c>
      <c r="L224" s="310">
        <f>IF(L$25=0,0,L$25/CHI_fec!L$25)</f>
        <v>0.53123948464352266</v>
      </c>
      <c r="M224" s="310">
        <f>IF(M$25=0,0,M$25/CHI_fec!M$25)</f>
        <v>0.5209143622501734</v>
      </c>
      <c r="N224" s="310">
        <f>IF(N$25=0,0,N$25/CHI_fec!N$25)</f>
        <v>0.51492495004374594</v>
      </c>
      <c r="O224" s="310">
        <f>IF(O$25=0,0,O$25/CHI_fec!O$25)</f>
        <v>0.51871264727129418</v>
      </c>
      <c r="P224" s="310">
        <f>IF(P$25=0,0,P$25/CHI_fec!P$25)</f>
        <v>0.52730435590121449</v>
      </c>
      <c r="Q224" s="310">
        <f>IF(Q$25=0,0,Q$25/CHI_fec!Q$25)</f>
        <v>0.53514451417203079</v>
      </c>
      <c r="R224" s="310">
        <f>IF(R$25=0,0,R$25/CHI_fec!R$25)</f>
        <v>0.55151053322447263</v>
      </c>
      <c r="S224" s="310">
        <f>IF(S$25=0,0,S$25/CHI_fec!S$25)</f>
        <v>0.57065483237697212</v>
      </c>
      <c r="T224" s="310">
        <f>IF(T$25=0,0,T$25/CHI_fec!T$25)</f>
        <v>0.57687992174670266</v>
      </c>
      <c r="U224" s="310">
        <f>IF(U$25=0,0,U$25/CHI_fec!U$25)</f>
        <v>0.56908230785550284</v>
      </c>
      <c r="V224" s="310">
        <f>IF(V$25=0,0,V$25/CHI_fec!V$25)</f>
        <v>0.56235562566352693</v>
      </c>
      <c r="W224" s="310">
        <f>IF(W$25=0,0,W$25/CHI_fec!W$25)</f>
        <v>0.58084301368984836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0.32427776809803716</v>
      </c>
      <c r="C225" s="310">
        <f>IF(C$36=0,0,C$36/CHI_fec!C$36)</f>
        <v>0.32563316882364385</v>
      </c>
      <c r="D225" s="310">
        <f>IF(D$36=0,0,D$36/CHI_fec!D$36)</f>
        <v>0.32187044845919732</v>
      </c>
      <c r="E225" s="310">
        <f>IF(E$36=0,0,E$36/CHI_fec!E$36)</f>
        <v>0.32666635641439168</v>
      </c>
      <c r="F225" s="310">
        <f>IF(F$36=0,0,F$36/CHI_fec!F$36)</f>
        <v>0.33968790139887106</v>
      </c>
      <c r="G225" s="310">
        <f>IF(G$36=0,0,G$36/CHI_fec!G$36)</f>
        <v>0.34011838422914825</v>
      </c>
      <c r="H225" s="310">
        <f>IF(H$36=0,0,H$36/CHI_fec!H$36)</f>
        <v>0.33944981893799625</v>
      </c>
      <c r="I225" s="310">
        <f>IF(I$36=0,0,I$36/CHI_fec!I$36)</f>
        <v>0.33923700107014093</v>
      </c>
      <c r="J225" s="310">
        <f>IF(J$36=0,0,J$36/CHI_fec!J$36)</f>
        <v>0.34507841464632955</v>
      </c>
      <c r="K225" s="310">
        <f>IF(K$36=0,0,K$36/CHI_fec!K$36)</f>
        <v>0.35810523672810707</v>
      </c>
      <c r="L225" s="310">
        <f>IF(L$36=0,0,L$36/CHI_fec!L$36)</f>
        <v>0.35849749185500551</v>
      </c>
      <c r="M225" s="310">
        <f>IF(M$36=0,0,M$36/CHI_fec!M$36)</f>
        <v>0.35741930193077648</v>
      </c>
      <c r="N225" s="310">
        <f>IF(N$36=0,0,N$36/CHI_fec!N$36)</f>
        <v>0.35977601118241148</v>
      </c>
      <c r="O225" s="310">
        <f>IF(O$36=0,0,O$36/CHI_fec!O$36)</f>
        <v>0.35711007812228684</v>
      </c>
      <c r="P225" s="310">
        <f>IF(P$36=0,0,P$36/CHI_fec!P$36)</f>
        <v>0.37021693187785909</v>
      </c>
      <c r="Q225" s="310">
        <f>IF(Q$36=0,0,Q$36/CHI_fec!Q$36)</f>
        <v>0.37198273900064427</v>
      </c>
      <c r="R225" s="310">
        <f>IF(R$36=0,0,R$36/CHI_fec!R$36)</f>
        <v>0.37836931337414392</v>
      </c>
      <c r="S225" s="310">
        <f>IF(S$36=0,0,S$36/CHI_fec!S$36)</f>
        <v>0.39037716624136803</v>
      </c>
      <c r="T225" s="310">
        <f>IF(T$36=0,0,T$36/CHI_fec!T$36)</f>
        <v>0.38872914110384515</v>
      </c>
      <c r="U225" s="310">
        <f>IF(U$36=0,0,U$36/CHI_fec!U$36)</f>
        <v>0.38893890429052852</v>
      </c>
      <c r="V225" s="310">
        <f>IF(V$36=0,0,V$36/CHI_fec!V$36)</f>
        <v>0.38796637034010861</v>
      </c>
      <c r="W225" s="310">
        <f>IF(W$36=0,0,W$36/CHI_fec!W$36)</f>
        <v>0.3879126137468753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0.53127634097641796</v>
      </c>
      <c r="C226" s="310">
        <f>IF(C$44=0,0,C$44/CHI_fec!C$44)</f>
        <v>0.52548654931124472</v>
      </c>
      <c r="D226" s="310">
        <f>IF(D$44=0,0,D$44/CHI_fec!D$44)</f>
        <v>0.51326660487622322</v>
      </c>
      <c r="E226" s="310">
        <f>IF(E$44=0,0,E$44/CHI_fec!E$44)</f>
        <v>0.51441089655492767</v>
      </c>
      <c r="F226" s="310">
        <f>IF(F$44=0,0,F$44/CHI_fec!F$44)</f>
        <v>0.49120742156806285</v>
      </c>
      <c r="G226" s="310">
        <f>IF(G$44=0,0,G$44/CHI_fec!G$44)</f>
        <v>0.49800026882624254</v>
      </c>
      <c r="H226" s="310">
        <f>IF(H$44=0,0,H$44/CHI_fec!H$44)</f>
        <v>0.49069731294404018</v>
      </c>
      <c r="I226" s="310">
        <f>IF(I$44=0,0,I$44/CHI_fec!I$44)</f>
        <v>0.48463926975821392</v>
      </c>
      <c r="J226" s="310">
        <f>IF(J$44=0,0,J$44/CHI_fec!J$44)</f>
        <v>0.46491164463261803</v>
      </c>
      <c r="K226" s="310">
        <f>IF(K$44=0,0,K$44/CHI_fec!K$44)</f>
        <v>0.47889449959176561</v>
      </c>
      <c r="L226" s="310">
        <f>IF(L$44=0,0,L$44/CHI_fec!L$44)</f>
        <v>0.47492654891135577</v>
      </c>
      <c r="M226" s="310">
        <f>IF(M$44=0,0,M$44/CHI_fec!M$44)</f>
        <v>0.4946997726344064</v>
      </c>
      <c r="N226" s="310">
        <f>IF(N$44=0,0,N$44/CHI_fec!N$44)</f>
        <v>0.49459604601739077</v>
      </c>
      <c r="O226" s="310">
        <f>IF(O$44=0,0,O$44/CHI_fec!O$44)</f>
        <v>0.49283630750334045</v>
      </c>
      <c r="P226" s="310">
        <f>IF(P$44=0,0,P$44/CHI_fec!P$44)</f>
        <v>0.49543165261866984</v>
      </c>
      <c r="Q226" s="310">
        <f>IF(Q$44=0,0,Q$44/CHI_fec!Q$44)</f>
        <v>0.50194754363631955</v>
      </c>
      <c r="R226" s="310">
        <f>IF(R$44=0,0,R$44/CHI_fec!R$44)</f>
        <v>0.51054992423686096</v>
      </c>
      <c r="S226" s="310">
        <f>IF(S$44=0,0,S$44/CHI_fec!S$44)</f>
        <v>0.52006723010229161</v>
      </c>
      <c r="T226" s="310">
        <f>IF(T$44=0,0,T$44/CHI_fec!T$44)</f>
        <v>0.52182879837974405</v>
      </c>
      <c r="U226" s="310">
        <f>IF(U$44=0,0,U$44/CHI_fec!U$44)</f>
        <v>0.53831371802682448</v>
      </c>
      <c r="V226" s="310">
        <f>IF(V$44=0,0,V$44/CHI_fec!V$44)</f>
        <v>0.54203487734089195</v>
      </c>
      <c r="W226" s="310">
        <f>IF(W$44=0,0,W$44/CHI_fec!W$44)</f>
        <v>0.53945253830335627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0.50963963270900692</v>
      </c>
      <c r="C227" s="311">
        <f>IF(C$58=0,0,C$58/CHI_fec!C$58)</f>
        <v>0.50963963270900714</v>
      </c>
      <c r="D227" s="311">
        <f>IF(D$58=0,0,D$58/CHI_fec!D$58)</f>
        <v>0.50963963270900714</v>
      </c>
      <c r="E227" s="311">
        <f>IF(E$58=0,0,E$58/CHI_fec!E$58)</f>
        <v>0.50963963270900692</v>
      </c>
      <c r="F227" s="311">
        <f>IF(F$58=0,0,F$58/CHI_fec!F$58)</f>
        <v>0.50963963270900703</v>
      </c>
      <c r="G227" s="311">
        <f>IF(G$58=0,0,G$58/CHI_fec!G$58)</f>
        <v>0.50963963270900725</v>
      </c>
      <c r="H227" s="311">
        <f>IF(H$58=0,0,H$58/CHI_fec!H$58)</f>
        <v>0.50963963270900692</v>
      </c>
      <c r="I227" s="311">
        <f>IF(I$58=0,0,I$58/CHI_fec!I$58)</f>
        <v>0.50963963270900703</v>
      </c>
      <c r="J227" s="311">
        <f>IF(J$58=0,0,J$58/CHI_fec!J$58)</f>
        <v>0.53637148422453829</v>
      </c>
      <c r="K227" s="311">
        <f>IF(K$58=0,0,K$58/CHI_fec!K$58)</f>
        <v>0.54883642643503205</v>
      </c>
      <c r="L227" s="311">
        <f>IF(L$58=0,0,L$58/CHI_fec!L$58)</f>
        <v>0.54883642643503194</v>
      </c>
      <c r="M227" s="311">
        <f>IF(M$58=0,0,M$58/CHI_fec!M$58)</f>
        <v>0.54883642643503205</v>
      </c>
      <c r="N227" s="311">
        <f>IF(N$58=0,0,N$58/CHI_fec!N$58)</f>
        <v>0.54883642643503217</v>
      </c>
      <c r="O227" s="311">
        <f>IF(O$58=0,0,O$58/CHI_fec!O$58)</f>
        <v>0.54883642643503228</v>
      </c>
      <c r="P227" s="311">
        <f>IF(P$58=0,0,P$58/CHI_fec!P$58)</f>
        <v>0.56874764348870799</v>
      </c>
      <c r="Q227" s="311">
        <f>IF(Q$58=0,0,Q$58/CHI_fec!Q$58)</f>
        <v>0.56874764348870765</v>
      </c>
      <c r="R227" s="311">
        <f>IF(R$58=0,0,R$58/CHI_fec!R$58)</f>
        <v>0.57805827867874271</v>
      </c>
      <c r="S227" s="311">
        <f>IF(S$58=0,0,S$58/CHI_fec!S$58)</f>
        <v>0.5970885946511767</v>
      </c>
      <c r="T227" s="311">
        <f>IF(T$58=0,0,T$58/CHI_fec!T$58)</f>
        <v>0.59708859465117659</v>
      </c>
      <c r="U227" s="311">
        <f>IF(U$58=0,0,U$58/CHI_fec!U$58)</f>
        <v>0.5970885946511767</v>
      </c>
      <c r="V227" s="311">
        <f>IF(V$58=0,0,V$58/CHI_fec!V$58)</f>
        <v>0.59708859465117692</v>
      </c>
      <c r="W227" s="311">
        <f>IF(W$58=0,0,W$58/CHI_fec!W$58)</f>
        <v>0.5970885946511767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0.4586951261254224</v>
      </c>
      <c r="C229" s="324">
        <f>IF(C$61=0,0,C$61/CHI_fec!C$61)</f>
        <v>0.46103736983697452</v>
      </c>
      <c r="D229" s="324">
        <f>IF(D$61=0,0,D$61/CHI_fec!D$61)</f>
        <v>0.46302732798982632</v>
      </c>
      <c r="E229" s="324">
        <f>IF(E$61=0,0,E$61/CHI_fec!E$61)</f>
        <v>0.4658591608643125</v>
      </c>
      <c r="F229" s="324">
        <f>IF(F$61=0,0,F$61/CHI_fec!F$61)</f>
        <v>0.47750214276417663</v>
      </c>
      <c r="G229" s="324">
        <f>IF(G$61=0,0,G$61/CHI_fec!G$61)</f>
        <v>0.48533271825560387</v>
      </c>
      <c r="H229" s="324">
        <f>IF(H$61=0,0,H$61/CHI_fec!H$61)</f>
        <v>0.49177363088288478</v>
      </c>
      <c r="I229" s="324">
        <f>IF(I$61=0,0,I$61/CHI_fec!I$61)</f>
        <v>0.49037998968188917</v>
      </c>
      <c r="J229" s="324">
        <f>IF(J$61=0,0,J$61/CHI_fec!J$61)</f>
        <v>0.50435870214438783</v>
      </c>
      <c r="K229" s="324">
        <f>IF(K$61=0,0,K$61/CHI_fec!K$61)</f>
        <v>0.52201092918773595</v>
      </c>
      <c r="L229" s="324">
        <f>IF(L$61=0,0,L$61/CHI_fec!L$61)</f>
        <v>0.51917833947188885</v>
      </c>
      <c r="M229" s="324">
        <f>IF(M$61=0,0,M$61/CHI_fec!M$61)</f>
        <v>0.50706301224258532</v>
      </c>
      <c r="N229" s="324">
        <f>IF(N$61=0,0,N$61/CHI_fec!N$61)</f>
        <v>0.50578523797793473</v>
      </c>
      <c r="O229" s="324">
        <f>IF(O$61=0,0,O$61/CHI_fec!O$61)</f>
        <v>0.50895806852675141</v>
      </c>
      <c r="P229" s="324">
        <f>IF(P$61=0,0,P$61/CHI_fec!P$61)</f>
        <v>0.50833303577092226</v>
      </c>
      <c r="Q229" s="324">
        <f>IF(Q$61=0,0,Q$61/CHI_fec!Q$61)</f>
        <v>0.51066003158017359</v>
      </c>
      <c r="R229" s="324">
        <f>IF(R$61=0,0,R$61/CHI_fec!R$61)</f>
        <v>0.51269771946386666</v>
      </c>
      <c r="S229" s="324">
        <f>IF(S$61=0,0,S$61/CHI_fec!S$61)</f>
        <v>0.51427797466255454</v>
      </c>
      <c r="T229" s="324">
        <f>IF(T$61=0,0,T$61/CHI_fec!T$61)</f>
        <v>0.51593007222224085</v>
      </c>
      <c r="U229" s="324">
        <f>IF(U$61=0,0,U$61/CHI_fec!U$61)</f>
        <v>0.51137586793483403</v>
      </c>
      <c r="V229" s="324">
        <f>IF(V$61=0,0,V$61/CHI_fec!V$61)</f>
        <v>0.52685265208499954</v>
      </c>
      <c r="W229" s="324">
        <f>IF(W$61=0,0,W$61/CHI_fec!W$61)</f>
        <v>0.5583406472190432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0.39228469470126642</v>
      </c>
      <c r="C230" s="307">
        <f>IF(C$62=0,0,C$62/CHI_fec!C$62)</f>
        <v>0.39285023486230136</v>
      </c>
      <c r="D230" s="307">
        <f>IF(D$62=0,0,D$62/CHI_fec!D$62)</f>
        <v>0.39393638843971679</v>
      </c>
      <c r="E230" s="307">
        <f>IF(E$62=0,0,E$62/CHI_fec!E$62)</f>
        <v>0.39393638843971673</v>
      </c>
      <c r="F230" s="307">
        <f>IF(F$62=0,0,F$62/CHI_fec!F$62)</f>
        <v>0.39609438547640097</v>
      </c>
      <c r="G230" s="307">
        <f>IF(G$62=0,0,G$62/CHI_fec!G$62)</f>
        <v>0.40206278085213998</v>
      </c>
      <c r="H230" s="307">
        <f>IF(H$62=0,0,H$62/CHI_fec!H$62)</f>
        <v>0.40869384395675001</v>
      </c>
      <c r="I230" s="307">
        <f>IF(I$62=0,0,I$62/CHI_fec!I$62)</f>
        <v>0.40869384395674985</v>
      </c>
      <c r="J230" s="307">
        <f>IF(J$62=0,0,J$62/CHI_fec!J$62)</f>
        <v>0.4219974506063307</v>
      </c>
      <c r="K230" s="307">
        <f>IF(K$62=0,0,K$62/CHI_fec!K$62)</f>
        <v>0.42199745060633076</v>
      </c>
      <c r="L230" s="307">
        <f>IF(L$62=0,0,L$62/CHI_fec!L$62)</f>
        <v>0.42199745060633076</v>
      </c>
      <c r="M230" s="307">
        <f>IF(M$62=0,0,M$62/CHI_fec!M$62)</f>
        <v>0.42199745060633076</v>
      </c>
      <c r="N230" s="307">
        <f>IF(N$62=0,0,N$62/CHI_fec!N$62)</f>
        <v>0.42199745060633087</v>
      </c>
      <c r="O230" s="307">
        <f>IF(O$62=0,0,O$62/CHI_fec!O$62)</f>
        <v>0.42199745060633076</v>
      </c>
      <c r="P230" s="307">
        <f>IF(P$62=0,0,P$62/CHI_fec!P$62)</f>
        <v>0.4219974506063307</v>
      </c>
      <c r="Q230" s="307">
        <f>IF(Q$62=0,0,Q$62/CHI_fec!Q$62)</f>
        <v>0.42199745060633087</v>
      </c>
      <c r="R230" s="307">
        <f>IF(R$62=0,0,R$62/CHI_fec!R$62)</f>
        <v>0.42199745060633059</v>
      </c>
      <c r="S230" s="307">
        <f>IF(S$62=0,0,S$62/CHI_fec!S$62)</f>
        <v>0.42199745060633082</v>
      </c>
      <c r="T230" s="307">
        <f>IF(T$62=0,0,T$62/CHI_fec!T$62)</f>
        <v>0.42199745060633093</v>
      </c>
      <c r="U230" s="307">
        <f>IF(U$62=0,0,U$62/CHI_fec!U$62)</f>
        <v>0.42199745060633082</v>
      </c>
      <c r="V230" s="307">
        <f>IF(V$62=0,0,V$62/CHI_fec!V$62)</f>
        <v>0.43479770554569758</v>
      </c>
      <c r="W230" s="307">
        <f>IF(W$62=0,0,W$62/CHI_fec!W$62)</f>
        <v>0.44631793499112787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0.1043479527490722</v>
      </c>
      <c r="C231" s="308">
        <f>IF(C$63=0,0,C$63/CHI_fec!C$63)</f>
        <v>0.10449838675477897</v>
      </c>
      <c r="D231" s="308">
        <f>IF(D$63=0,0,D$63/CHI_fec!D$63)</f>
        <v>0.1047873042264654</v>
      </c>
      <c r="E231" s="308">
        <f>IF(E$63=0,0,E$63/CHI_fec!E$63)</f>
        <v>0.10478730422646541</v>
      </c>
      <c r="F231" s="308">
        <f>IF(F$63=0,0,F$63/CHI_fec!F$63)</f>
        <v>0.10536133267024154</v>
      </c>
      <c r="G231" s="308">
        <f>IF(G$63=0,0,G$63/CHI_fec!G$63)</f>
        <v>0.1069489292475938</v>
      </c>
      <c r="H231" s="308">
        <f>IF(H$63=0,0,H$63/CHI_fec!H$63)</f>
        <v>0.10871279581914811</v>
      </c>
      <c r="I231" s="308">
        <f>IF(I$63=0,0,I$63/CHI_fec!I$63)</f>
        <v>0.10871279581914808</v>
      </c>
      <c r="J231" s="308">
        <f>IF(J$63=0,0,J$63/CHI_fec!J$63)</f>
        <v>0.11225156278307429</v>
      </c>
      <c r="K231" s="308">
        <f>IF(K$63=0,0,K$63/CHI_fec!K$63)</f>
        <v>0.11225156278307424</v>
      </c>
      <c r="L231" s="308">
        <f>IF(L$63=0,0,L$63/CHI_fec!L$63)</f>
        <v>0.11225156278307423</v>
      </c>
      <c r="M231" s="308">
        <f>IF(M$63=0,0,M$63/CHI_fec!M$63)</f>
        <v>0.11225156278307426</v>
      </c>
      <c r="N231" s="308">
        <f>IF(N$63=0,0,N$63/CHI_fec!N$63)</f>
        <v>0.11225156278307424</v>
      </c>
      <c r="O231" s="308">
        <f>IF(O$63=0,0,O$63/CHI_fec!O$63)</f>
        <v>0.11225156278307426</v>
      </c>
      <c r="P231" s="308">
        <f>IF(P$63=0,0,P$63/CHI_fec!P$63)</f>
        <v>0.11225156278307427</v>
      </c>
      <c r="Q231" s="308">
        <f>IF(Q$63=0,0,Q$63/CHI_fec!Q$63)</f>
        <v>0.11225156278307429</v>
      </c>
      <c r="R231" s="308">
        <f>IF(R$63=0,0,R$63/CHI_fec!R$63)</f>
        <v>0.11225156278307423</v>
      </c>
      <c r="S231" s="308">
        <f>IF(S$63=0,0,S$63/CHI_fec!S$63)</f>
        <v>0.1122515627830743</v>
      </c>
      <c r="T231" s="308">
        <f>IF(T$63=0,0,T$63/CHI_fec!T$63)</f>
        <v>0.11225156278307422</v>
      </c>
      <c r="U231" s="308">
        <f>IF(U$63=0,0,U$63/CHI_fec!U$63)</f>
        <v>0.11225156278307427</v>
      </c>
      <c r="V231" s="308">
        <f>IF(V$63=0,0,V$63/CHI_fec!V$63)</f>
        <v>0.11593408594190996</v>
      </c>
      <c r="W231" s="308">
        <f>IF(W$63=0,0,W$63/CHI_fec!W$63)</f>
        <v>0.12111606350297639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0.55494500297005578</v>
      </c>
      <c r="C232" s="308">
        <f>IF(C$64=0,0,C$64/CHI_fec!C$64)</f>
        <v>0.5557450435798077</v>
      </c>
      <c r="D232" s="308">
        <f>IF(D$64=0,0,D$64/CHI_fec!D$64)</f>
        <v>0.55728156924187511</v>
      </c>
      <c r="E232" s="308">
        <f>IF(E$64=0,0,E$64/CHI_fec!E$64)</f>
        <v>0.55728156924187511</v>
      </c>
      <c r="F232" s="308">
        <f>IF(F$64=0,0,F$64/CHI_fec!F$64)</f>
        <v>0.56033437677708642</v>
      </c>
      <c r="G232" s="308">
        <f>IF(G$64=0,0,G$64/CHI_fec!G$64)</f>
        <v>0.56877755907365335</v>
      </c>
      <c r="H232" s="308">
        <f>IF(H$64=0,0,H$64/CHI_fec!H$64)</f>
        <v>0.57815818336001445</v>
      </c>
      <c r="I232" s="308">
        <f>IF(I$64=0,0,I$64/CHI_fec!I$64)</f>
        <v>0.57815818336001468</v>
      </c>
      <c r="J232" s="308">
        <f>IF(J$64=0,0,J$64/CHI_fec!J$64)</f>
        <v>0.59695836693974624</v>
      </c>
      <c r="K232" s="308">
        <f>IF(K$64=0,0,K$64/CHI_fec!K$64)</f>
        <v>0.59697811218055186</v>
      </c>
      <c r="L232" s="308">
        <f>IF(L$64=0,0,L$64/CHI_fec!L$64)</f>
        <v>0.59697811218055186</v>
      </c>
      <c r="M232" s="308">
        <f>IF(M$64=0,0,M$64/CHI_fec!M$64)</f>
        <v>0.59697811218055186</v>
      </c>
      <c r="N232" s="308">
        <f>IF(N$64=0,0,N$64/CHI_fec!N$64)</f>
        <v>0.59697811218055163</v>
      </c>
      <c r="O232" s="308">
        <f>IF(O$64=0,0,O$64/CHI_fec!O$64)</f>
        <v>0.59697811218055175</v>
      </c>
      <c r="P232" s="308">
        <f>IF(P$64=0,0,P$64/CHI_fec!P$64)</f>
        <v>0.59697811218055163</v>
      </c>
      <c r="Q232" s="308">
        <f>IF(Q$64=0,0,Q$64/CHI_fec!Q$64)</f>
        <v>0.59697811218055175</v>
      </c>
      <c r="R232" s="308">
        <f>IF(R$64=0,0,R$64/CHI_fec!R$64)</f>
        <v>0.59697811218055186</v>
      </c>
      <c r="S232" s="308">
        <f>IF(S$64=0,0,S$64/CHI_fec!S$64)</f>
        <v>0.59697811218055186</v>
      </c>
      <c r="T232" s="308">
        <f>IF(T$64=0,0,T$64/CHI_fec!T$64)</f>
        <v>0.59697811218055186</v>
      </c>
      <c r="U232" s="308">
        <f>IF(U$64=0,0,U$64/CHI_fec!U$64)</f>
        <v>0.59697811218055186</v>
      </c>
      <c r="V232" s="308">
        <f>IF(V$64=0,0,V$64/CHI_fec!V$64)</f>
        <v>0.61389630287822983</v>
      </c>
      <c r="W232" s="308">
        <f>IF(W$64=0,0,W$64/CHI_fec!W$64)</f>
        <v>0.62912267450613979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0.40794702914475256</v>
      </c>
      <c r="C233" s="308">
        <f>IF(C$65=0,0,C$65/CHI_fec!C$65)</f>
        <v>0.40853514902725757</v>
      </c>
      <c r="D233" s="308">
        <f>IF(D$65=0,0,D$65/CHI_fec!D$65)</f>
        <v>0.4096646683051865</v>
      </c>
      <c r="E233" s="308">
        <f>IF(E$65=0,0,E$65/CHI_fec!E$65)</f>
        <v>0.40966466830518639</v>
      </c>
      <c r="F233" s="308">
        <f>IF(F$65=0,0,F$65/CHI_fec!F$65)</f>
        <v>0.41190882539800638</v>
      </c>
      <c r="G233" s="308">
        <f>IF(G$65=0,0,G$65/CHI_fec!G$65)</f>
        <v>0.41811551455815371</v>
      </c>
      <c r="H233" s="308">
        <f>IF(H$65=0,0,H$65/CHI_fec!H$65)</f>
        <v>0.42501132907790445</v>
      </c>
      <c r="I233" s="308">
        <f>IF(I$65=0,0,I$65/CHI_fec!I$65)</f>
        <v>0.4250113290779044</v>
      </c>
      <c r="J233" s="308">
        <f>IF(J$65=0,0,J$65/CHI_fec!J$65)</f>
        <v>0.43884609470326169</v>
      </c>
      <c r="K233" s="308">
        <f>IF(K$65=0,0,K$65/CHI_fec!K$65)</f>
        <v>0.43884609470326158</v>
      </c>
      <c r="L233" s="308">
        <f>IF(L$65=0,0,L$65/CHI_fec!L$65)</f>
        <v>0.43884609470326169</v>
      </c>
      <c r="M233" s="308">
        <f>IF(M$65=0,0,M$65/CHI_fec!M$65)</f>
        <v>0.43884609470326175</v>
      </c>
      <c r="N233" s="308">
        <f>IF(N$65=0,0,N$65/CHI_fec!N$65)</f>
        <v>0.43884609470326186</v>
      </c>
      <c r="O233" s="308">
        <f>IF(O$65=0,0,O$65/CHI_fec!O$65)</f>
        <v>0.43884609470326191</v>
      </c>
      <c r="P233" s="308">
        <f>IF(P$65=0,0,P$65/CHI_fec!P$65)</f>
        <v>0.43884609470326186</v>
      </c>
      <c r="Q233" s="308">
        <f>IF(Q$65=0,0,Q$65/CHI_fec!Q$65)</f>
        <v>0.43884609470326169</v>
      </c>
      <c r="R233" s="308">
        <f>IF(R$65=0,0,R$65/CHI_fec!R$65)</f>
        <v>0.43884609470326175</v>
      </c>
      <c r="S233" s="308">
        <f>IF(S$65=0,0,S$65/CHI_fec!S$65)</f>
        <v>0.43884609470326186</v>
      </c>
      <c r="T233" s="308">
        <f>IF(T$65=0,0,T$65/CHI_fec!T$65)</f>
        <v>0.43884609470326152</v>
      </c>
      <c r="U233" s="308">
        <f>IF(U$65=0,0,U$65/CHI_fec!U$65)</f>
        <v>0.43884609470326164</v>
      </c>
      <c r="V233" s="308">
        <f>IF(V$65=0,0,V$65/CHI_fec!V$65)</f>
        <v>0.45324287339250274</v>
      </c>
      <c r="W233" s="308">
        <f>IF(W$65=0,0,W$65/CHI_fec!W$65)</f>
        <v>0.47307080397848089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0.63278540613191858</v>
      </c>
      <c r="C234" s="309">
        <f>IF(C$66=0,0,C$66/CHI_fec!C$66)</f>
        <v>0.63102874441895007</v>
      </c>
      <c r="D234" s="309">
        <f>IF(D$66=0,0,D$66/CHI_fec!D$66)</f>
        <v>0.62218286226277963</v>
      </c>
      <c r="E234" s="309">
        <f>IF(E$66=0,0,E$66/CHI_fec!E$66)</f>
        <v>0.62093205633983917</v>
      </c>
      <c r="F234" s="309">
        <f>IF(F$66=0,0,F$66/CHI_fec!F$66)</f>
        <v>0.60581340857726884</v>
      </c>
      <c r="G234" s="309">
        <f>IF(G$66=0,0,G$66/CHI_fec!G$66)</f>
        <v>0.61851569052164668</v>
      </c>
      <c r="H234" s="309">
        <f>IF(H$66=0,0,H$66/CHI_fec!H$66)</f>
        <v>0.62426716850633079</v>
      </c>
      <c r="I234" s="309">
        <f>IF(I$66=0,0,I$66/CHI_fec!I$66)</f>
        <v>0.62180823581163225</v>
      </c>
      <c r="J234" s="309">
        <f>IF(J$66=0,0,J$66/CHI_fec!J$66)</f>
        <v>0.60801876260890186</v>
      </c>
      <c r="K234" s="309">
        <f>IF(K$66=0,0,K$66/CHI_fec!K$66)</f>
        <v>0.60052373689022831</v>
      </c>
      <c r="L234" s="309">
        <f>IF(L$66=0,0,L$66/CHI_fec!L$66)</f>
        <v>0.60029574403364916</v>
      </c>
      <c r="M234" s="309">
        <f>IF(M$66=0,0,M$66/CHI_fec!M$66)</f>
        <v>0.61284121985920526</v>
      </c>
      <c r="N234" s="309">
        <f>IF(N$66=0,0,N$66/CHI_fec!N$66)</f>
        <v>0.62889192476842148</v>
      </c>
      <c r="O234" s="309">
        <f>IF(O$66=0,0,O$66/CHI_fec!O$66)</f>
        <v>0.62741450448027702</v>
      </c>
      <c r="P234" s="309">
        <f>IF(P$66=0,0,P$66/CHI_fec!P$66)</f>
        <v>0.61954398334628225</v>
      </c>
      <c r="Q234" s="309">
        <f>IF(Q$66=0,0,Q$66/CHI_fec!Q$66)</f>
        <v>0.6218758359292067</v>
      </c>
      <c r="R234" s="309">
        <f>IF(R$66=0,0,R$66/CHI_fec!R$66)</f>
        <v>0.61951095403670653</v>
      </c>
      <c r="S234" s="309">
        <f>IF(S$66=0,0,S$66/CHI_fec!S$66)</f>
        <v>0.61339122906674215</v>
      </c>
      <c r="T234" s="309">
        <f>IF(T$66=0,0,T$66/CHI_fec!T$66)</f>
        <v>0.61052568860179979</v>
      </c>
      <c r="U234" s="309">
        <f>IF(U$66=0,0,U$66/CHI_fec!U$66)</f>
        <v>0.62615204637406252</v>
      </c>
      <c r="V234" s="309">
        <f>IF(V$66=0,0,V$66/CHI_fec!V$66)</f>
        <v>0.65150902376771802</v>
      </c>
      <c r="W234" s="309">
        <f>IF(W$66=0,0,W$66/CHI_fec!W$66)</f>
        <v>0.67809934438792452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0.54431419149156868</v>
      </c>
      <c r="C235" s="310">
        <f>IF(C$72=0,0,C$72/CHI_fec!C$72)</f>
        <v>0.54480287593424015</v>
      </c>
      <c r="D235" s="310">
        <f>IF(D$72=0,0,D$72/CHI_fec!D$72)</f>
        <v>0.55356519810775173</v>
      </c>
      <c r="E235" s="310">
        <f>IF(E$72=0,0,E$72/CHI_fec!E$72)</f>
        <v>0.56210153555232067</v>
      </c>
      <c r="F235" s="310">
        <f>IF(F$72=0,0,F$72/CHI_fec!F$72)</f>
        <v>0.57931131233332567</v>
      </c>
      <c r="G235" s="310">
        <f>IF(G$72=0,0,G$72/CHI_fec!G$72)</f>
        <v>0.59448235234258884</v>
      </c>
      <c r="H235" s="310">
        <f>IF(H$72=0,0,H$72/CHI_fec!H$72)</f>
        <v>0.59642025633355611</v>
      </c>
      <c r="I235" s="310">
        <f>IF(I$72=0,0,I$72/CHI_fec!I$72)</f>
        <v>0.58778675332377528</v>
      </c>
      <c r="J235" s="310">
        <f>IF(J$72=0,0,J$72/CHI_fec!J$72)</f>
        <v>0.58225201802739901</v>
      </c>
      <c r="K235" s="310">
        <f>IF(K$72=0,0,K$72/CHI_fec!K$72)</f>
        <v>0.61425746035513318</v>
      </c>
      <c r="L235" s="310">
        <f>IF(L$72=0,0,L$72/CHI_fec!L$72)</f>
        <v>0.60551763092774114</v>
      </c>
      <c r="M235" s="310">
        <f>IF(M$72=0,0,M$72/CHI_fec!M$72)</f>
        <v>0.59264709363053591</v>
      </c>
      <c r="N235" s="310">
        <f>IF(N$72=0,0,N$72/CHI_fec!N$72)</f>
        <v>0.58557261538926031</v>
      </c>
      <c r="O235" s="310">
        <f>IF(O$72=0,0,O$72/CHI_fec!O$72)</f>
        <v>0.59062278437920213</v>
      </c>
      <c r="P235" s="310">
        <f>IF(P$72=0,0,P$72/CHI_fec!P$72)</f>
        <v>0.57924655401206082</v>
      </c>
      <c r="Q235" s="310">
        <f>IF(Q$72=0,0,Q$72/CHI_fec!Q$72)</f>
        <v>0.58799178493851478</v>
      </c>
      <c r="R235" s="310">
        <f>IF(R$72=0,0,R$72/CHI_fec!R$72)</f>
        <v>0.59618837295007887</v>
      </c>
      <c r="S235" s="310">
        <f>IF(S$72=0,0,S$72/CHI_fec!S$72)</f>
        <v>0.59713514014887825</v>
      </c>
      <c r="T235" s="310">
        <f>IF(T$72=0,0,T$72/CHI_fec!T$72)</f>
        <v>0.60362365098597459</v>
      </c>
      <c r="U235" s="310">
        <f>IF(U$72=0,0,U$72/CHI_fec!U$72)</f>
        <v>0.59563324589144206</v>
      </c>
      <c r="V235" s="310">
        <f>IF(V$72=0,0,V$72/CHI_fec!V$72)</f>
        <v>0.60778414148001003</v>
      </c>
      <c r="W235" s="310">
        <f>IF(W$72=0,0,W$72/CHI_fec!W$72)</f>
        <v>0.65515206702051032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0.37104375560797215</v>
      </c>
      <c r="C236" s="310">
        <f>IF(C$85=0,0,C$85/CHI_fec!C$85)</f>
        <v>0.37313178040155043</v>
      </c>
      <c r="D236" s="310">
        <f>IF(D$85=0,0,D$85/CHI_fec!D$85)</f>
        <v>0.36983992462232679</v>
      </c>
      <c r="E236" s="310">
        <f>IF(E$85=0,0,E$85/CHI_fec!E$85)</f>
        <v>0.3753505834763331</v>
      </c>
      <c r="F236" s="310">
        <f>IF(F$85=0,0,F$85/CHI_fec!F$85)</f>
        <v>0.39245092150776295</v>
      </c>
      <c r="G236" s="310">
        <f>IF(G$85=0,0,G$85/CHI_fec!G$85)</f>
        <v>0.39886925970106446</v>
      </c>
      <c r="H236" s="310">
        <f>IF(H$85=0,0,H$85/CHI_fec!H$85)</f>
        <v>0.40465067132403187</v>
      </c>
      <c r="I236" s="310">
        <f>IF(I$85=0,0,I$85/CHI_fec!I$85)</f>
        <v>0.40439697581944489</v>
      </c>
      <c r="J236" s="310">
        <f>IF(J$85=0,0,J$85/CHI_fec!J$85)</f>
        <v>0.4035819388381317</v>
      </c>
      <c r="K236" s="310">
        <f>IF(K$85=0,0,K$85/CHI_fec!K$85)</f>
        <v>0.40930528574303332</v>
      </c>
      <c r="L236" s="310">
        <f>IF(L$85=0,0,L$85/CHI_fec!L$85)</f>
        <v>0.40975362349499173</v>
      </c>
      <c r="M236" s="310">
        <f>IF(M$85=0,0,M$85/CHI_fec!M$85)</f>
        <v>0.40852127950847611</v>
      </c>
      <c r="N236" s="310">
        <f>IF(N$85=0,0,N$85/CHI_fec!N$85)</f>
        <v>0.41121493895469619</v>
      </c>
      <c r="O236" s="310">
        <f>IF(O$85=0,0,O$85/CHI_fec!O$85)</f>
        <v>0.40816784446672977</v>
      </c>
      <c r="P236" s="310">
        <f>IF(P$85=0,0,P$85/CHI_fec!P$85)</f>
        <v>0.40833468934331157</v>
      </c>
      <c r="Q236" s="310">
        <f>IF(Q$85=0,0,Q$85/CHI_fec!Q$85)</f>
        <v>0.41028230502708196</v>
      </c>
      <c r="R236" s="310">
        <f>IF(R$85=0,0,R$85/CHI_fec!R$85)</f>
        <v>0.41060467581620019</v>
      </c>
      <c r="S236" s="310">
        <f>IF(S$85=0,0,S$85/CHI_fec!S$85)</f>
        <v>0.41013349672391025</v>
      </c>
      <c r="T236" s="310">
        <f>IF(T$85=0,0,T$85/CHI_fec!T$85)</f>
        <v>0.40840206781158661</v>
      </c>
      <c r="U236" s="310">
        <f>IF(U$85=0,0,U$85/CHI_fec!U$85)</f>
        <v>0.40862244675963511</v>
      </c>
      <c r="V236" s="310">
        <f>IF(V$85=0,0,V$85/CHI_fec!V$85)</f>
        <v>0.42097243704342596</v>
      </c>
      <c r="W236" s="310">
        <f>IF(W$85=0,0,W$85/CHI_fec!W$85)</f>
        <v>0.44180419066870269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0.61548755163649949</v>
      </c>
      <c r="C237" s="310">
        <f>IF(C$93=0,0,C$93/CHI_fec!C$93)</f>
        <v>0.60983733868817325</v>
      </c>
      <c r="D237" s="310">
        <f>IF(D$93=0,0,D$93/CHI_fec!D$93)</f>
        <v>0.59574592512134728</v>
      </c>
      <c r="E237" s="310">
        <f>IF(E$93=0,0,E$93/CHI_fec!E$93)</f>
        <v>0.59624490856349399</v>
      </c>
      <c r="F237" s="310">
        <f>IF(F$93=0,0,F$93/CHI_fec!F$93)</f>
        <v>0.56993717014535994</v>
      </c>
      <c r="G237" s="310">
        <f>IF(G$93=0,0,G$93/CHI_fec!G$93)</f>
        <v>0.58642722158713478</v>
      </c>
      <c r="H237" s="310">
        <f>IF(H$93=0,0,H$93/CHI_fec!H$93)</f>
        <v>0.58744637660076338</v>
      </c>
      <c r="I237" s="310">
        <f>IF(I$93=0,0,I$93/CHI_fec!I$93)</f>
        <v>0.58053473585982929</v>
      </c>
      <c r="J237" s="310">
        <f>IF(J$93=0,0,J$93/CHI_fec!J$93)</f>
        <v>0.54497831767260585</v>
      </c>
      <c r="K237" s="310">
        <f>IF(K$93=0,0,K$93/CHI_fec!K$93)</f>
        <v>0.54686126613826713</v>
      </c>
      <c r="L237" s="310">
        <f>IF(L$93=0,0,L$93/CHI_fec!L$93)</f>
        <v>0.54256961550197891</v>
      </c>
      <c r="M237" s="310">
        <f>IF(M$93=0,0,M$93/CHI_fec!M$93)</f>
        <v>0.56785697726737805</v>
      </c>
      <c r="N237" s="310">
        <f>IF(N$93=0,0,N$93/CHI_fec!N$93)</f>
        <v>0.56844572523316572</v>
      </c>
      <c r="O237" s="310">
        <f>IF(O$93=0,0,O$93/CHI_fec!O$93)</f>
        <v>0.56622506108480164</v>
      </c>
      <c r="P237" s="310">
        <f>IF(P$93=0,0,P$93/CHI_fec!P$93)</f>
        <v>0.54919599770928595</v>
      </c>
      <c r="Q237" s="310">
        <f>IF(Q$93=0,0,Q$93/CHI_fec!Q$93)</f>
        <v>0.55606300140395493</v>
      </c>
      <c r="R237" s="310">
        <f>IF(R$93=0,0,R$93/CHI_fec!R$93)</f>
        <v>0.55550909454836628</v>
      </c>
      <c r="S237" s="310">
        <f>IF(S$93=0,0,S$93/CHI_fec!S$93)</f>
        <v>0.5469799473505228</v>
      </c>
      <c r="T237" s="310">
        <f>IF(T$93=0,0,T$93/CHI_fec!T$93)</f>
        <v>0.54837738583564644</v>
      </c>
      <c r="U237" s="310">
        <f>IF(U$93=0,0,U$93/CHI_fec!U$93)</f>
        <v>0.5683005332219081</v>
      </c>
      <c r="V237" s="310">
        <f>IF(V$93=0,0,V$93/CHI_fec!V$93)</f>
        <v>0.59257427762210824</v>
      </c>
      <c r="W237" s="310">
        <f>IF(W$93=0,0,W$93/CHI_fec!W$93)</f>
        <v>0.61573614858632408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0.56419341392131606</v>
      </c>
      <c r="C238" s="311">
        <f>IF(C$107=0,0,C$107/CHI_fec!C$107)</f>
        <v>0.56500678757181477</v>
      </c>
      <c r="D238" s="311">
        <f>IF(D$107=0,0,D$107/CHI_fec!D$107)</f>
        <v>0.56656892013309545</v>
      </c>
      <c r="E238" s="311">
        <f>IF(E$107=0,0,E$107/CHI_fec!E$107)</f>
        <v>0.56656892013309501</v>
      </c>
      <c r="F238" s="311">
        <f>IF(F$107=0,0,F$107/CHI_fec!F$107)</f>
        <v>0.5696726040947806</v>
      </c>
      <c r="G238" s="311">
        <f>IF(G$107=0,0,G$107/CHI_fec!G$107)</f>
        <v>0.57825649586561467</v>
      </c>
      <c r="H238" s="311">
        <f>IF(H$107=0,0,H$107/CHI_fec!H$107)</f>
        <v>0.58779345252350002</v>
      </c>
      <c r="I238" s="311">
        <f>IF(I$107=0,0,I$107/CHI_fec!I$107)</f>
        <v>0.5877934525234999</v>
      </c>
      <c r="J238" s="311">
        <f>IF(J$107=0,0,J$107/CHI_fec!J$107)</f>
        <v>0.60692702402011178</v>
      </c>
      <c r="K238" s="311">
        <f>IF(K$107=0,0,K$107/CHI_fec!K$107)</f>
        <v>0.60692702402011156</v>
      </c>
      <c r="L238" s="311">
        <f>IF(L$107=0,0,L$107/CHI_fec!L$107)</f>
        <v>0.60692702402011145</v>
      </c>
      <c r="M238" s="311">
        <f>IF(M$107=0,0,M$107/CHI_fec!M$107)</f>
        <v>0.60692702402011189</v>
      </c>
      <c r="N238" s="311">
        <f>IF(N$107=0,0,N$107/CHI_fec!N$107)</f>
        <v>0.60692702402011156</v>
      </c>
      <c r="O238" s="311">
        <f>IF(O$107=0,0,O$107/CHI_fec!O$107)</f>
        <v>0.60692702402011167</v>
      </c>
      <c r="P238" s="311">
        <f>IF(P$107=0,0,P$107/CHI_fec!P$107)</f>
        <v>0.60692702402011189</v>
      </c>
      <c r="Q238" s="311">
        <f>IF(Q$107=0,0,Q$107/CHI_fec!Q$107)</f>
        <v>0.60692702402011156</v>
      </c>
      <c r="R238" s="311">
        <f>IF(R$107=0,0,R$107/CHI_fec!R$107)</f>
        <v>0.60692702402011189</v>
      </c>
      <c r="S238" s="311">
        <f>IF(S$107=0,0,S$107/CHI_fec!S$107)</f>
        <v>0.60692702402011178</v>
      </c>
      <c r="T238" s="311">
        <f>IF(T$107=0,0,T$107/CHI_fec!T$107)</f>
        <v>0.60692702402011167</v>
      </c>
      <c r="U238" s="311">
        <f>IF(U$107=0,0,U$107/CHI_fec!U$107)</f>
        <v>0.60692702402011178</v>
      </c>
      <c r="V238" s="311">
        <f>IF(V$107=0,0,V$107/CHI_fec!V$107)</f>
        <v>0.62532182161810046</v>
      </c>
      <c r="W238" s="311">
        <f>IF(W$107=0,0,W$107/CHI_fec!W$107)</f>
        <v>0.64187713945629077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0.5116501229120608</v>
      </c>
      <c r="C240" s="324">
        <f>IF(C$110=0,0,C$110/CHI_fec!C$110)</f>
        <v>0.51323569203318065</v>
      </c>
      <c r="D240" s="324">
        <f>IF(D$110=0,0,D$110/CHI_fec!D$110)</f>
        <v>0.5129021774762047</v>
      </c>
      <c r="E240" s="324">
        <f>IF(E$110=0,0,E$110/CHI_fec!E$110)</f>
        <v>0.51694643717561961</v>
      </c>
      <c r="F240" s="324">
        <f>IF(F$110=0,0,F$110/CHI_fec!F$110)</f>
        <v>0.52292568577047127</v>
      </c>
      <c r="G240" s="324">
        <f>IF(G$110=0,0,G$110/CHI_fec!G$110)</f>
        <v>0.53188810419424093</v>
      </c>
      <c r="H240" s="324">
        <f>IF(H$110=0,0,H$110/CHI_fec!H$110)</f>
        <v>0.53541311304880634</v>
      </c>
      <c r="I240" s="324">
        <f>IF(I$110=0,0,I$110/CHI_fec!I$110)</f>
        <v>0.5319793500952652</v>
      </c>
      <c r="J240" s="324">
        <f>IF(J$110=0,0,J$110/CHI_fec!J$110)</f>
        <v>0.52475719037057866</v>
      </c>
      <c r="K240" s="324">
        <f>IF(K$110=0,0,K$110/CHI_fec!K$110)</f>
        <v>0.54076374079260203</v>
      </c>
      <c r="L240" s="324">
        <f>IF(L$110=0,0,L$110/CHI_fec!L$110)</f>
        <v>0.53707041760595209</v>
      </c>
      <c r="M240" s="324">
        <f>IF(M$110=0,0,M$110/CHI_fec!M$110)</f>
        <v>0.53047019304991183</v>
      </c>
      <c r="N240" s="324">
        <f>IF(N$110=0,0,N$110/CHI_fec!N$110)</f>
        <v>0.52864579919787225</v>
      </c>
      <c r="O240" s="324">
        <f>IF(O$110=0,0,O$110/CHI_fec!O$110)</f>
        <v>0.53102267566697414</v>
      </c>
      <c r="P240" s="324">
        <f>IF(P$110=0,0,P$110/CHI_fec!P$110)</f>
        <v>0.52586116733819355</v>
      </c>
      <c r="Q240" s="324">
        <f>IF(Q$110=0,0,Q$110/CHI_fec!Q$110)</f>
        <v>0.52957722756555936</v>
      </c>
      <c r="R240" s="324">
        <f>IF(R$110=0,0,R$110/CHI_fec!R$110)</f>
        <v>0.53265018987673962</v>
      </c>
      <c r="S240" s="324">
        <f>IF(S$110=0,0,S$110/CHI_fec!S$110)</f>
        <v>0.55022235875124248</v>
      </c>
      <c r="T240" s="324">
        <f>IF(T$110=0,0,T$110/CHI_fec!T$110)</f>
        <v>0.55292180860277251</v>
      </c>
      <c r="U240" s="324">
        <f>IF(U$110=0,0,U$110/CHI_fec!U$110)</f>
        <v>0.57846683831047652</v>
      </c>
      <c r="V240" s="324">
        <f>IF(V$110=0,0,V$110/CHI_fec!V$110)</f>
        <v>0.58326610993115391</v>
      </c>
      <c r="W240" s="324">
        <f>IF(W$110=0,0,W$110/CHI_fec!W$110)</f>
        <v>0.59821002714803828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0.39407895523015307</v>
      </c>
      <c r="C241" s="307">
        <f>IF(C$111=0,0,C$111/CHI_fec!C$111)</f>
        <v>0.39542089709730688</v>
      </c>
      <c r="D241" s="307">
        <f>IF(D$111=0,0,D$111/CHI_fec!D$111)</f>
        <v>0.39691254357530992</v>
      </c>
      <c r="E241" s="307">
        <f>IF(E$111=0,0,E$111/CHI_fec!E$111)</f>
        <v>0.39691254357530997</v>
      </c>
      <c r="F241" s="307">
        <f>IF(F$111=0,0,F$111/CHI_fec!F$111)</f>
        <v>0.39841955059541106</v>
      </c>
      <c r="G241" s="307">
        <f>IF(G$111=0,0,G$111/CHI_fec!G$111)</f>
        <v>0.40300037242477699</v>
      </c>
      <c r="H241" s="307">
        <f>IF(H$111=0,0,H$111/CHI_fec!H$111)</f>
        <v>0.40858122361333954</v>
      </c>
      <c r="I241" s="307">
        <f>IF(I$111=0,0,I$111/CHI_fec!I$111)</f>
        <v>0.40858122361333954</v>
      </c>
      <c r="J241" s="307">
        <f>IF(J$111=0,0,J$111/CHI_fec!J$111)</f>
        <v>0.41711416847013</v>
      </c>
      <c r="K241" s="307">
        <f>IF(K$111=0,0,K$111/CHI_fec!K$111)</f>
        <v>0.41711416847013005</v>
      </c>
      <c r="L241" s="307">
        <f>IF(L$111=0,0,L$111/CHI_fec!L$111)</f>
        <v>0.41711416847012994</v>
      </c>
      <c r="M241" s="307">
        <f>IF(M$111=0,0,M$111/CHI_fec!M$111)</f>
        <v>0.41711416847013016</v>
      </c>
      <c r="N241" s="307">
        <f>IF(N$111=0,0,N$111/CHI_fec!N$111)</f>
        <v>0.41711416847013011</v>
      </c>
      <c r="O241" s="307">
        <f>IF(O$111=0,0,O$111/CHI_fec!O$111)</f>
        <v>0.41711416847013011</v>
      </c>
      <c r="P241" s="307">
        <f>IF(P$111=0,0,P$111/CHI_fec!P$111)</f>
        <v>0.41711416847013011</v>
      </c>
      <c r="Q241" s="307">
        <f>IF(Q$111=0,0,Q$111/CHI_fec!Q$111)</f>
        <v>0.41711416847013</v>
      </c>
      <c r="R241" s="307">
        <f>IF(R$111=0,0,R$111/CHI_fec!R$111)</f>
        <v>0.41711416847013005</v>
      </c>
      <c r="S241" s="307">
        <f>IF(S$111=0,0,S$111/CHI_fec!S$111)</f>
        <v>0.43040275162311703</v>
      </c>
      <c r="T241" s="307">
        <f>IF(T$111=0,0,T$111/CHI_fec!T$111)</f>
        <v>0.43225385566637181</v>
      </c>
      <c r="U241" s="307">
        <f>IF(U$111=0,0,U$111/CHI_fec!U$111)</f>
        <v>0.4440284700997344</v>
      </c>
      <c r="V241" s="307">
        <f>IF(V$111=0,0,V$111/CHI_fec!V$111)</f>
        <v>0.45462562308976118</v>
      </c>
      <c r="W241" s="307">
        <f>IF(W$111=0,0,W$111/CHI_fec!W$111)</f>
        <v>0.46303089514179557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0.1062016443979337</v>
      </c>
      <c r="C242" s="308">
        <f>IF(C$112=0,0,C$112/CHI_fec!C$112)</f>
        <v>0.10656328876154846</v>
      </c>
      <c r="D242" s="308">
        <f>IF(D$112=0,0,D$112/CHI_fec!D$112)</f>
        <v>0.10696527751715658</v>
      </c>
      <c r="E242" s="308">
        <f>IF(E$112=0,0,E$112/CHI_fec!E$112)</f>
        <v>0.10696527751715662</v>
      </c>
      <c r="F242" s="308">
        <f>IF(F$112=0,0,F$112/CHI_fec!F$112)</f>
        <v>0.10737140583618975</v>
      </c>
      <c r="G242" s="308">
        <f>IF(G$112=0,0,G$112/CHI_fec!G$112)</f>
        <v>0.10860590670084126</v>
      </c>
      <c r="H242" s="308">
        <f>IF(H$112=0,0,H$112/CHI_fec!H$112)</f>
        <v>0.11010990879356754</v>
      </c>
      <c r="I242" s="308">
        <f>IF(I$112=0,0,I$112/CHI_fec!I$112)</f>
        <v>0.11010990879356752</v>
      </c>
      <c r="J242" s="308">
        <f>IF(J$112=0,0,J$112/CHI_fec!J$112)</f>
        <v>0.11240948039799083</v>
      </c>
      <c r="K242" s="308">
        <f>IF(K$112=0,0,K$112/CHI_fec!K$112)</f>
        <v>0.11240948039799073</v>
      </c>
      <c r="L242" s="308">
        <f>IF(L$112=0,0,L$112/CHI_fec!L$112)</f>
        <v>0.11240948039799074</v>
      </c>
      <c r="M242" s="308">
        <f>IF(M$112=0,0,M$112/CHI_fec!M$112)</f>
        <v>0.11240948039799074</v>
      </c>
      <c r="N242" s="308">
        <f>IF(N$112=0,0,N$112/CHI_fec!N$112)</f>
        <v>0.11240948039799076</v>
      </c>
      <c r="O242" s="308">
        <f>IF(O$112=0,0,O$112/CHI_fec!O$112)</f>
        <v>0.11240948039799074</v>
      </c>
      <c r="P242" s="308">
        <f>IF(P$112=0,0,P$112/CHI_fec!P$112)</f>
        <v>0.11240948039799079</v>
      </c>
      <c r="Q242" s="308">
        <f>IF(Q$112=0,0,Q$112/CHI_fec!Q$112)</f>
        <v>0.11240948039799077</v>
      </c>
      <c r="R242" s="308">
        <f>IF(R$112=0,0,R$112/CHI_fec!R$112)</f>
        <v>0.1124094803979908</v>
      </c>
      <c r="S242" s="308">
        <f>IF(S$112=0,0,S$112/CHI_fec!S$112)</f>
        <v>0.11648952490321478</v>
      </c>
      <c r="T242" s="308">
        <f>IF(T$112=0,0,T$112/CHI_fec!T$112)</f>
        <v>0.11648952490321483</v>
      </c>
      <c r="U242" s="308">
        <f>IF(U$112=0,0,U$112/CHI_fec!U$112)</f>
        <v>0.12161595856815073</v>
      </c>
      <c r="V242" s="308">
        <f>IF(V$112=0,0,V$112/CHI_fec!V$112)</f>
        <v>0.12344125010545544</v>
      </c>
      <c r="W242" s="308">
        <f>IF(W$112=0,0,W$112/CHI_fec!W$112)</f>
        <v>0.12478373132710557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0.55715853912163715</v>
      </c>
      <c r="C243" s="308">
        <f>IF(C$113=0,0,C$113/CHI_fec!C$113)</f>
        <v>0.55905580960605772</v>
      </c>
      <c r="D243" s="308">
        <f>IF(D$113=0,0,D$113/CHI_fec!D$113)</f>
        <v>0.56116473615882101</v>
      </c>
      <c r="E243" s="308">
        <f>IF(E$113=0,0,E$113/CHI_fec!E$113)</f>
        <v>0.56116473615882134</v>
      </c>
      <c r="F243" s="308">
        <f>IF(F$113=0,0,F$113/CHI_fec!F$113)</f>
        <v>0.56329537982456879</v>
      </c>
      <c r="G243" s="308">
        <f>IF(G$113=0,0,G$113/CHI_fec!G$113)</f>
        <v>0.56977185862292379</v>
      </c>
      <c r="H243" s="308">
        <f>IF(H$113=0,0,H$113/CHI_fec!H$113)</f>
        <v>0.577662203575394</v>
      </c>
      <c r="I243" s="308">
        <f>IF(I$113=0,0,I$113/CHI_fec!I$113)</f>
        <v>0.57766220357539355</v>
      </c>
      <c r="J243" s="308">
        <f>IF(J$113=0,0,J$113/CHI_fec!J$113)</f>
        <v>0.58972629131141174</v>
      </c>
      <c r="K243" s="308">
        <f>IF(K$113=0,0,K$113/CHI_fec!K$113)</f>
        <v>0.58972629131141174</v>
      </c>
      <c r="L243" s="308">
        <f>IF(L$113=0,0,L$113/CHI_fec!L$113)</f>
        <v>0.58972629131141174</v>
      </c>
      <c r="M243" s="308">
        <f>IF(M$113=0,0,M$113/CHI_fec!M$113)</f>
        <v>0.58972629131141185</v>
      </c>
      <c r="N243" s="308">
        <f>IF(N$113=0,0,N$113/CHI_fec!N$113)</f>
        <v>0.58972629131141141</v>
      </c>
      <c r="O243" s="308">
        <f>IF(O$113=0,0,O$113/CHI_fec!O$113)</f>
        <v>0.58972629131141163</v>
      </c>
      <c r="P243" s="308">
        <f>IF(P$113=0,0,P$113/CHI_fec!P$113)</f>
        <v>0.58972629131141163</v>
      </c>
      <c r="Q243" s="308">
        <f>IF(Q$113=0,0,Q$113/CHI_fec!Q$113)</f>
        <v>0.58972629131141174</v>
      </c>
      <c r="R243" s="308">
        <f>IF(R$113=0,0,R$113/CHI_fec!R$113)</f>
        <v>0.58972629131141141</v>
      </c>
      <c r="S243" s="308">
        <f>IF(S$113=0,0,S$113/CHI_fec!S$113)</f>
        <v>0.60736966409600324</v>
      </c>
      <c r="T243" s="308">
        <f>IF(T$113=0,0,T$113/CHI_fec!T$113)</f>
        <v>0.61113115419248121</v>
      </c>
      <c r="U243" s="308">
        <f>IF(U$113=0,0,U$113/CHI_fec!U$113)</f>
        <v>0.62663404068896633</v>
      </c>
      <c r="V243" s="308">
        <f>IF(V$113=0,0,V$113/CHI_fec!V$113)</f>
        <v>0.64058663853580255</v>
      </c>
      <c r="W243" s="308">
        <f>IF(W$113=0,0,W$113/CHI_fec!W$113)</f>
        <v>0.65314397659795576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0.41962373436795242</v>
      </c>
      <c r="C244" s="308">
        <f>IF(C$114=0,0,C$114/CHI_fec!C$114)</f>
        <v>0.42105266288627669</v>
      </c>
      <c r="D244" s="308">
        <f>IF(D$114=0,0,D$114/CHI_fec!D$114)</f>
        <v>0.42264100008913719</v>
      </c>
      <c r="E244" s="308">
        <f>IF(E$114=0,0,E$114/CHI_fec!E$114)</f>
        <v>0.42264100008913702</v>
      </c>
      <c r="F244" s="308">
        <f>IF(F$114=0,0,F$114/CHI_fec!F$114)</f>
        <v>0.42424569352709079</v>
      </c>
      <c r="G244" s="308">
        <f>IF(G$114=0,0,G$114/CHI_fec!G$114)</f>
        <v>0.42912345098407084</v>
      </c>
      <c r="H244" s="308">
        <f>IF(H$114=0,0,H$114/CHI_fec!H$114)</f>
        <v>0.43506606117833718</v>
      </c>
      <c r="I244" s="308">
        <f>IF(I$114=0,0,I$114/CHI_fec!I$114)</f>
        <v>0.43506606117833718</v>
      </c>
      <c r="J244" s="308">
        <f>IF(J$114=0,0,J$114/CHI_fec!J$114)</f>
        <v>0.44415212410669369</v>
      </c>
      <c r="K244" s="308">
        <f>IF(K$114=0,0,K$114/CHI_fec!K$114)</f>
        <v>0.44415212410669364</v>
      </c>
      <c r="L244" s="308">
        <f>IF(L$114=0,0,L$114/CHI_fec!L$114)</f>
        <v>0.44415212410669391</v>
      </c>
      <c r="M244" s="308">
        <f>IF(M$114=0,0,M$114/CHI_fec!M$114)</f>
        <v>0.44415212410669364</v>
      </c>
      <c r="N244" s="308">
        <f>IF(N$114=0,0,N$114/CHI_fec!N$114)</f>
        <v>0.44415212410669364</v>
      </c>
      <c r="O244" s="308">
        <f>IF(O$114=0,0,O$114/CHI_fec!O$114)</f>
        <v>0.44415212410669375</v>
      </c>
      <c r="P244" s="308">
        <f>IF(P$114=0,0,P$114/CHI_fec!P$114)</f>
        <v>0.4441521241066938</v>
      </c>
      <c r="Q244" s="308">
        <f>IF(Q$114=0,0,Q$114/CHI_fec!Q$114)</f>
        <v>0.44415212410669369</v>
      </c>
      <c r="R244" s="308">
        <f>IF(R$114=0,0,R$114/CHI_fec!R$114)</f>
        <v>0.4441521241066938</v>
      </c>
      <c r="S244" s="308">
        <f>IF(S$114=0,0,S$114/CHI_fec!S$114)</f>
        <v>0.46027318815777807</v>
      </c>
      <c r="T244" s="308">
        <f>IF(T$114=0,0,T$114/CHI_fec!T$114)</f>
        <v>0.46027318815777818</v>
      </c>
      <c r="U244" s="308">
        <f>IF(U$114=0,0,U$114/CHI_fec!U$114)</f>
        <v>0.47939808726722871</v>
      </c>
      <c r="V244" s="308">
        <f>IF(V$114=0,0,V$114/CHI_fec!V$114)</f>
        <v>0.48774083149043401</v>
      </c>
      <c r="W244" s="308">
        <f>IF(W$114=0,0,W$114/CHI_fec!W$114)</f>
        <v>0.49304524072761008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0.63532959101257991</v>
      </c>
      <c r="C245" s="309">
        <f>IF(C$115=0,0,C$115/CHI_fec!C$115)</f>
        <v>0.63480814794349194</v>
      </c>
      <c r="D245" s="309">
        <f>IF(D$115=0,0,D$115/CHI_fec!D$115)</f>
        <v>0.62653814867673085</v>
      </c>
      <c r="E245" s="309">
        <f>IF(E$115=0,0,E$115/CHI_fec!E$115)</f>
        <v>0.62527858709950812</v>
      </c>
      <c r="F245" s="309">
        <f>IF(F$115=0,0,F$115/CHI_fec!F$115)</f>
        <v>0.60903406715743014</v>
      </c>
      <c r="G245" s="309">
        <f>IF(G$115=0,0,G$115/CHI_fec!G$115)</f>
        <v>0.61961660325686285</v>
      </c>
      <c r="H245" s="309">
        <f>IF(H$115=0,0,H$115/CHI_fec!H$115)</f>
        <v>0.62375142906432079</v>
      </c>
      <c r="I245" s="309">
        <f>IF(I$115=0,0,I$115/CHI_fec!I$115)</f>
        <v>0.62129452782128225</v>
      </c>
      <c r="J245" s="309">
        <f>IF(J$115=0,0,J$115/CHI_fec!J$115)</f>
        <v>0.60065188728368002</v>
      </c>
      <c r="K245" s="309">
        <f>IF(K$115=0,0,K$115/CHI_fec!K$115)</f>
        <v>0.59324767277581825</v>
      </c>
      <c r="L245" s="309">
        <f>IF(L$115=0,0,L$115/CHI_fec!L$115)</f>
        <v>0.59302244232568613</v>
      </c>
      <c r="M245" s="309">
        <f>IF(M$115=0,0,M$115/CHI_fec!M$115)</f>
        <v>0.60541591469018774</v>
      </c>
      <c r="N245" s="309">
        <f>IF(N$115=0,0,N$115/CHI_fec!N$115)</f>
        <v>0.62127214609098669</v>
      </c>
      <c r="O245" s="309">
        <f>IF(O$115=0,0,O$115/CHI_fec!O$115)</f>
        <v>0.61981262651863445</v>
      </c>
      <c r="P245" s="309">
        <f>IF(P$115=0,0,P$115/CHI_fec!P$115)</f>
        <v>0.61203746617201038</v>
      </c>
      <c r="Q245" s="309">
        <f>IF(Q$115=0,0,Q$115/CHI_fec!Q$115)</f>
        <v>0.61434106556883017</v>
      </c>
      <c r="R245" s="309">
        <f>IF(R$115=0,0,R$115/CHI_fec!R$115)</f>
        <v>0.61200483705206798</v>
      </c>
      <c r="S245" s="309">
        <f>IF(S$115=0,0,S$115/CHI_fec!S$115)</f>
        <v>0.62795331891872186</v>
      </c>
      <c r="T245" s="309">
        <f>IF(T$115=0,0,T$115/CHI_fec!T$115)</f>
        <v>0.62501974967255869</v>
      </c>
      <c r="U245" s="309">
        <f>IF(U$115=0,0,U$115/CHI_fec!U$115)</f>
        <v>0.6792709471873275</v>
      </c>
      <c r="V245" s="309">
        <f>IF(V$115=0,0,V$115/CHI_fec!V$115)</f>
        <v>0.68432896875028326</v>
      </c>
      <c r="W245" s="309">
        <f>IF(W$115=0,0,W$115/CHI_fec!W$115)</f>
        <v>0.68596052048904699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0.56201908313013382</v>
      </c>
      <c r="C246" s="310">
        <f>IF(C$121=0,0,C$121/CHI_fec!C$121)</f>
        <v>0.56362496061515255</v>
      </c>
      <c r="D246" s="310">
        <f>IF(D$121=0,0,D$121/CHI_fec!D$121)</f>
        <v>0.57326270939097446</v>
      </c>
      <c r="E246" s="310">
        <f>IF(E$121=0,0,E$121/CHI_fec!E$121)</f>
        <v>0.58209888493018158</v>
      </c>
      <c r="F246" s="310">
        <f>IF(F$121=0,0,F$121/CHI_fec!F$121)</f>
        <v>0.59891745273450858</v>
      </c>
      <c r="G246" s="310">
        <f>IF(G$121=0,0,G$121/CHI_fec!G$121)</f>
        <v>0.6124344619484019</v>
      </c>
      <c r="H246" s="310">
        <f>IF(H$121=0,0,H$121/CHI_fec!H$121)</f>
        <v>0.61284066488157907</v>
      </c>
      <c r="I246" s="310">
        <f>IF(I$121=0,0,I$121/CHI_fec!I$121)</f>
        <v>0.60397494419465281</v>
      </c>
      <c r="J246" s="310">
        <f>IF(J$121=0,0,J$121/CHI_fec!J$121)</f>
        <v>0.59155302241303365</v>
      </c>
      <c r="K246" s="310">
        <f>IF(K$121=0,0,K$121/CHI_fec!K$121)</f>
        <v>0.6240210315521113</v>
      </c>
      <c r="L246" s="310">
        <f>IF(L$121=0,0,L$121/CHI_fec!L$121)</f>
        <v>0.61515181973937472</v>
      </c>
      <c r="M246" s="310">
        <f>IF(M$121=0,0,M$121/CHI_fec!M$121)</f>
        <v>0.60209518362408332</v>
      </c>
      <c r="N246" s="310">
        <f>IF(N$121=0,0,N$121/CHI_fec!N$121)</f>
        <v>0.59491534486617847</v>
      </c>
      <c r="O246" s="310">
        <f>IF(O$121=0,0,O$121/CHI_fec!O$121)</f>
        <v>0.60003166141826858</v>
      </c>
      <c r="P246" s="310">
        <f>IF(P$121=0,0,P$121/CHI_fec!P$121)</f>
        <v>0.58848243143870527</v>
      </c>
      <c r="Q246" s="310">
        <f>IF(Q$121=0,0,Q$121/CHI_fec!Q$121)</f>
        <v>0.59736136668789008</v>
      </c>
      <c r="R246" s="310">
        <f>IF(R$121=0,0,R$121/CHI_fec!R$121)</f>
        <v>0.60568628742041863</v>
      </c>
      <c r="S246" s="310">
        <f>IF(S$121=0,0,S$121/CHI_fec!S$121)</f>
        <v>0.62827750976937857</v>
      </c>
      <c r="T246" s="310">
        <f>IF(T$121=0,0,T$121/CHI_fec!T$121)</f>
        <v>0.63550013268329864</v>
      </c>
      <c r="U246" s="310">
        <f>IF(U$121=0,0,U$121/CHI_fec!U$121)</f>
        <v>0.6567373758611621</v>
      </c>
      <c r="V246" s="310">
        <f>IF(V$121=0,0,V$121/CHI_fec!V$121)</f>
        <v>0.65581924816332848</v>
      </c>
      <c r="W246" s="310">
        <f>IF(W$121=0,0,W$121/CHI_fec!W$121)</f>
        <v>0.68627622084556972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0.36188734745336548</v>
      </c>
      <c r="C247" s="310">
        <f>IF(C$134=0,0,C$134/CHI_fec!C$134)</f>
        <v>0.36463741872564071</v>
      </c>
      <c r="D247" s="310">
        <f>IF(D$134=0,0,D$134/CHI_fec!D$134)</f>
        <v>0.36178362843395545</v>
      </c>
      <c r="E247" s="310">
        <f>IF(E$134=0,0,E$134/CHI_fec!E$134)</f>
        <v>0.36717424751679245</v>
      </c>
      <c r="F247" s="310">
        <f>IF(F$134=0,0,F$134/CHI_fec!F$134)</f>
        <v>0.38326018169654369</v>
      </c>
      <c r="G247" s="310">
        <f>IF(G$134=0,0,G$134/CHI_fec!G$134)</f>
        <v>0.38815799480451324</v>
      </c>
      <c r="H247" s="310">
        <f>IF(H$134=0,0,H$134/CHI_fec!H$134)</f>
        <v>0.39275974283980736</v>
      </c>
      <c r="I247" s="310">
        <f>IF(I$134=0,0,I$134/CHI_fec!I$134)</f>
        <v>0.39251350234596349</v>
      </c>
      <c r="J247" s="310">
        <f>IF(J$134=0,0,J$134/CHI_fec!J$134)</f>
        <v>0.38729619511503244</v>
      </c>
      <c r="K247" s="310">
        <f>IF(K$134=0,0,K$134/CHI_fec!K$134)</f>
        <v>0.39278858777753156</v>
      </c>
      <c r="L247" s="310">
        <f>IF(L$134=0,0,L$134/CHI_fec!L$134)</f>
        <v>0.3932188337542466</v>
      </c>
      <c r="M247" s="310">
        <f>IF(M$134=0,0,M$134/CHI_fec!M$134)</f>
        <v>0.39203621854994758</v>
      </c>
      <c r="N247" s="310">
        <f>IF(N$134=0,0,N$134/CHI_fec!N$134)</f>
        <v>0.39462118074488661</v>
      </c>
      <c r="O247" s="310">
        <f>IF(O$134=0,0,O$134/CHI_fec!O$134)</f>
        <v>0.39169704567396935</v>
      </c>
      <c r="P247" s="310">
        <f>IF(P$134=0,0,P$134/CHI_fec!P$134)</f>
        <v>0.39185715785852493</v>
      </c>
      <c r="Q247" s="310">
        <f>IF(Q$134=0,0,Q$134/CHI_fec!Q$134)</f>
        <v>0.39372618139818644</v>
      </c>
      <c r="R247" s="310">
        <f>IF(R$134=0,0,R$134/CHI_fec!R$134)</f>
        <v>0.39403554355745729</v>
      </c>
      <c r="S247" s="310">
        <f>IF(S$134=0,0,S$134/CHI_fec!S$134)</f>
        <v>0.40786898529998328</v>
      </c>
      <c r="T247" s="310">
        <f>IF(T$134=0,0,T$134/CHI_fec!T$134)</f>
        <v>0.40614711630067107</v>
      </c>
      <c r="U247" s="310">
        <f>IF(U$134=0,0,U$134/CHI_fec!U$134)</f>
        <v>0.43061692846654392</v>
      </c>
      <c r="V247" s="310">
        <f>IF(V$134=0,0,V$134/CHI_fec!V$134)</f>
        <v>0.42954017945033746</v>
      </c>
      <c r="W247" s="310">
        <f>IF(W$134=0,0,W$134/CHI_fec!W$134)</f>
        <v>0.43415146509334018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0.62274489338252581</v>
      </c>
      <c r="C248" s="310">
        <f>IF(C$142=0,0,C$142/CHI_fec!C$142)</f>
        <v>0.61806662033165338</v>
      </c>
      <c r="D248" s="310">
        <f>IF(D$142=0,0,D$142/CHI_fec!D$142)</f>
        <v>0.60543312373779901</v>
      </c>
      <c r="E248" s="310">
        <f>IF(E$142=0,0,E$142/CHI_fec!E$142)</f>
        <v>0.6065236695924402</v>
      </c>
      <c r="F248" s="310">
        <f>IF(F$142=0,0,F$142/CHI_fec!F$142)</f>
        <v>0.58038710978881258</v>
      </c>
      <c r="G248" s="310">
        <f>IF(G$142=0,0,G$142/CHI_fec!G$142)</f>
        <v>0.5951916762722349</v>
      </c>
      <c r="H248" s="310">
        <f>IF(H$142=0,0,H$142/CHI_fec!H$142)</f>
        <v>0.59455713425117929</v>
      </c>
      <c r="I248" s="310">
        <f>IF(I$142=0,0,I$142/CHI_fec!I$142)</f>
        <v>0.58728446226413933</v>
      </c>
      <c r="J248" s="310">
        <f>IF(J$142=0,0,J$142/CHI_fec!J$142)</f>
        <v>0.54575697634082143</v>
      </c>
      <c r="K248" s="310">
        <f>IF(K$142=0,0,K$142/CHI_fec!K$142)</f>
        <v>0.54909550944136576</v>
      </c>
      <c r="L248" s="310">
        <f>IF(L$142=0,0,L$142/CHI_fec!L$142)</f>
        <v>0.5445537244247699</v>
      </c>
      <c r="M248" s="310">
        <f>IF(M$142=0,0,M$142/CHI_fec!M$142)</f>
        <v>0.56800629389354607</v>
      </c>
      <c r="N248" s="310">
        <f>IF(N$142=0,0,N$142/CHI_fec!N$142)</f>
        <v>0.56803846496235877</v>
      </c>
      <c r="O248" s="310">
        <f>IF(O$142=0,0,O$142/CHI_fec!O$142)</f>
        <v>0.5660208967805499</v>
      </c>
      <c r="P248" s="310">
        <f>IF(P$142=0,0,P$142/CHI_fec!P$142)</f>
        <v>0.54889553545859127</v>
      </c>
      <c r="Q248" s="310">
        <f>IF(Q$142=0,0,Q$142/CHI_fec!Q$142)</f>
        <v>0.5560944944338313</v>
      </c>
      <c r="R248" s="310">
        <f>IF(R$142=0,0,R$142/CHI_fec!R$142)</f>
        <v>0.55625903123786402</v>
      </c>
      <c r="S248" s="310">
        <f>IF(S$142=0,0,S$142/CHI_fec!S$142)</f>
        <v>0.56809063513071356</v>
      </c>
      <c r="T248" s="310">
        <f>IF(T$142=0,0,T$142/CHI_fec!T$142)</f>
        <v>0.5699679453409271</v>
      </c>
      <c r="U248" s="310">
        <f>IF(U$142=0,0,U$142/CHI_fec!U$142)</f>
        <v>0.62215450591985888</v>
      </c>
      <c r="V248" s="310">
        <f>IF(V$142=0,0,V$142/CHI_fec!V$142)</f>
        <v>0.62852782239773319</v>
      </c>
      <c r="W248" s="310">
        <f>IF(W$142=0,0,W$142/CHI_fec!W$142)</f>
        <v>0.63191539074002234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0.57970535084639674</v>
      </c>
      <c r="C249" s="311">
        <f>IF(C$156=0,0,C$156/CHI_fec!C$156)</f>
        <v>0.58167939911918376</v>
      </c>
      <c r="D249" s="311">
        <f>IF(D$156=0,0,D$156/CHI_fec!D$156)</f>
        <v>0.58387366865170554</v>
      </c>
      <c r="E249" s="311">
        <f>IF(E$156=0,0,E$156/CHI_fec!E$156)</f>
        <v>0.58387366865170598</v>
      </c>
      <c r="F249" s="311">
        <f>IF(F$156=0,0,F$156/CHI_fec!F$156)</f>
        <v>0.5860905341344248</v>
      </c>
      <c r="G249" s="311">
        <f>IF(G$156=0,0,G$156/CHI_fec!G$156)</f>
        <v>0.59282909982161425</v>
      </c>
      <c r="H249" s="311">
        <f>IF(H$156=0,0,H$156/CHI_fec!H$156)</f>
        <v>0.60103874728781237</v>
      </c>
      <c r="I249" s="311">
        <f>IF(I$156=0,0,I$156/CHI_fec!I$156)</f>
        <v>0.60103874728781226</v>
      </c>
      <c r="J249" s="311">
        <f>IF(J$156=0,0,J$156/CHI_fec!J$156)</f>
        <v>0.61359103846273599</v>
      </c>
      <c r="K249" s="311">
        <f>IF(K$156=0,0,K$156/CHI_fec!K$156)</f>
        <v>0.6135910384627361</v>
      </c>
      <c r="L249" s="311">
        <f>IF(L$156=0,0,L$156/CHI_fec!L$156)</f>
        <v>0.61359103846273622</v>
      </c>
      <c r="M249" s="311">
        <f>IF(M$156=0,0,M$156/CHI_fec!M$156)</f>
        <v>0.61359103846273633</v>
      </c>
      <c r="N249" s="311">
        <f>IF(N$156=0,0,N$156/CHI_fec!N$156)</f>
        <v>0.61359103846273644</v>
      </c>
      <c r="O249" s="311">
        <f>IF(O$156=0,0,O$156/CHI_fec!O$156)</f>
        <v>0.61359103846273633</v>
      </c>
      <c r="P249" s="311">
        <f>IF(P$156=0,0,P$156/CHI_fec!P$156)</f>
        <v>0.61359103846273622</v>
      </c>
      <c r="Q249" s="311">
        <f>IF(Q$156=0,0,Q$156/CHI_fec!Q$156)</f>
        <v>0.61359103846273633</v>
      </c>
      <c r="R249" s="311">
        <f>IF(R$156=0,0,R$156/CHI_fec!R$156)</f>
        <v>0.61359103846273622</v>
      </c>
      <c r="S249" s="311">
        <f>IF(S$156=0,0,S$156/CHI_fec!S$156)</f>
        <v>0.63131943461646278</v>
      </c>
      <c r="T249" s="311">
        <f>IF(T$156=0,0,T$156/CHI_fec!T$156)</f>
        <v>0.63586210257646525</v>
      </c>
      <c r="U249" s="311">
        <f>IF(U$156=0,0,U$156/CHI_fec!U$156)</f>
        <v>0.65136339231881868</v>
      </c>
      <c r="V249" s="311">
        <f>IF(V$156=0,0,V$156/CHI_fec!V$156)</f>
        <v>0.66531455308693677</v>
      </c>
      <c r="W249" s="311">
        <f>IF(W$156=0,0,W$156/CHI_fec!W$156)</f>
        <v>0.67787059777824321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LV: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11.970401707793414</v>
      </c>
      <c r="C5" s="225">
        <f t="shared" si="0"/>
        <v>12.844547111622539</v>
      </c>
      <c r="D5" s="225">
        <f t="shared" si="0"/>
        <v>14.301670030726893</v>
      </c>
      <c r="E5" s="225">
        <f t="shared" si="0"/>
        <v>13.192650304185433</v>
      </c>
      <c r="F5" s="225">
        <f t="shared" si="0"/>
        <v>9.9289049863722152</v>
      </c>
      <c r="G5" s="225">
        <f t="shared" si="0"/>
        <v>9.0326411346967124</v>
      </c>
      <c r="H5" s="225">
        <f t="shared" si="0"/>
        <v>8.0811496341832001</v>
      </c>
      <c r="I5" s="225">
        <f t="shared" si="0"/>
        <v>6.9917828230004933</v>
      </c>
      <c r="J5" s="225">
        <f t="shared" si="0"/>
        <v>14.851368106446063</v>
      </c>
      <c r="K5" s="225">
        <f t="shared" si="0"/>
        <v>17.058180019977371</v>
      </c>
      <c r="L5" s="225">
        <f t="shared" si="0"/>
        <v>13.819136707526798</v>
      </c>
      <c r="M5" s="225">
        <f t="shared" si="0"/>
        <v>12.827410967026466</v>
      </c>
      <c r="N5" s="225">
        <f t="shared" si="0"/>
        <v>14.48909980506105</v>
      </c>
      <c r="O5" s="225">
        <f t="shared" si="0"/>
        <v>15.05500096021089</v>
      </c>
      <c r="P5" s="225">
        <f t="shared" si="0"/>
        <v>15.394119533223208</v>
      </c>
      <c r="Q5" s="225">
        <f t="shared" si="0"/>
        <v>14.382680212575183</v>
      </c>
      <c r="R5" s="225">
        <f t="shared" si="0"/>
        <v>16.820005788865025</v>
      </c>
      <c r="S5" s="225">
        <f t="shared" si="0"/>
        <v>16.584775141184537</v>
      </c>
      <c r="T5" s="225">
        <f t="shared" si="0"/>
        <v>18.815873234665119</v>
      </c>
      <c r="U5" s="225">
        <f t="shared" si="0"/>
        <v>6.4460675019244267</v>
      </c>
      <c r="V5" s="225">
        <f t="shared" si="0"/>
        <v>6.0445365055456097</v>
      </c>
      <c r="W5" s="225">
        <f t="shared" si="0"/>
        <v>7.270846210495411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0.2395013100276448</v>
      </c>
      <c r="C10" s="262">
        <v>0.25320853157808682</v>
      </c>
      <c r="D10" s="262">
        <v>0.3123731033363204</v>
      </c>
      <c r="E10" s="262">
        <v>0.30401054146249828</v>
      </c>
      <c r="F10" s="262">
        <v>0.32633675288859559</v>
      </c>
      <c r="G10" s="262">
        <v>0.28095666366164213</v>
      </c>
      <c r="H10" s="262">
        <v>0.2664705217748698</v>
      </c>
      <c r="I10" s="262">
        <v>0.2457483421963802</v>
      </c>
      <c r="J10" s="262">
        <v>0.58699635241388814</v>
      </c>
      <c r="K10" s="262">
        <v>0.80195386399610225</v>
      </c>
      <c r="L10" s="262">
        <v>0.67035150422461776</v>
      </c>
      <c r="M10" s="262">
        <v>0.53908742595701997</v>
      </c>
      <c r="N10" s="262">
        <v>0.54763003720005488</v>
      </c>
      <c r="O10" s="262">
        <v>0.56897501979346676</v>
      </c>
      <c r="P10" s="262">
        <v>0.6394384719892422</v>
      </c>
      <c r="Q10" s="262">
        <v>0.58414622844414221</v>
      </c>
      <c r="R10" s="262">
        <v>0.67474695814935393</v>
      </c>
      <c r="S10" s="262">
        <v>0.67853304276004334</v>
      </c>
      <c r="T10" s="262">
        <v>0.75209976230795328</v>
      </c>
      <c r="U10" s="262">
        <v>0.24024157364231399</v>
      </c>
      <c r="V10" s="262">
        <v>0.22827039106804869</v>
      </c>
      <c r="W10" s="262">
        <v>0.27711799917072388</v>
      </c>
      <c r="DA10" s="68" t="s">
        <v>1274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6.4716274030044457E-2</v>
      </c>
      <c r="K11" s="228">
        <v>0.15824980333352209</v>
      </c>
      <c r="L11" s="228">
        <v>0.12049485299377399</v>
      </c>
      <c r="M11" s="228">
        <v>0.1284920714660665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9.1563678374332047E-3</v>
      </c>
      <c r="T11" s="228">
        <v>5.9755577319210898E-2</v>
      </c>
      <c r="U11" s="228">
        <v>1.3542025440562671E-2</v>
      </c>
      <c r="V11" s="228">
        <v>1.7974609484329562E-2</v>
      </c>
      <c r="W11" s="228">
        <v>1.468686982905559E-2</v>
      </c>
      <c r="DA11" s="69" t="s">
        <v>1275</v>
      </c>
    </row>
    <row r="12" spans="1:105" ht="12" customHeight="1" x14ac:dyDescent="0.25">
      <c r="A12" s="37" t="s">
        <v>162</v>
      </c>
      <c r="B12" s="228">
        <v>0.2395013100276448</v>
      </c>
      <c r="C12" s="228">
        <v>0.25320853157808682</v>
      </c>
      <c r="D12" s="228">
        <v>0.3123731033363204</v>
      </c>
      <c r="E12" s="228">
        <v>0.30401054146249828</v>
      </c>
      <c r="F12" s="228">
        <v>0.32633675288859559</v>
      </c>
      <c r="G12" s="228">
        <v>0.28095666366164213</v>
      </c>
      <c r="H12" s="228">
        <v>0.2664705217748698</v>
      </c>
      <c r="I12" s="228">
        <v>0.2457483421963802</v>
      </c>
      <c r="J12" s="228">
        <v>0.52228007838384372</v>
      </c>
      <c r="K12" s="228">
        <v>0.64370406066258012</v>
      </c>
      <c r="L12" s="228">
        <v>0.54985665123084382</v>
      </c>
      <c r="M12" s="228">
        <v>0.41059535449095341</v>
      </c>
      <c r="N12" s="228">
        <v>0.54763003720005488</v>
      </c>
      <c r="O12" s="228">
        <v>0.56897501979346676</v>
      </c>
      <c r="P12" s="228">
        <v>0.6394384719892422</v>
      </c>
      <c r="Q12" s="228">
        <v>0.58414622844414221</v>
      </c>
      <c r="R12" s="228">
        <v>0.67474695814935393</v>
      </c>
      <c r="S12" s="228">
        <v>0.6693766749226101</v>
      </c>
      <c r="T12" s="228">
        <v>0.69234418498874239</v>
      </c>
      <c r="U12" s="228">
        <v>0.22669954820175131</v>
      </c>
      <c r="V12" s="228">
        <v>0.2102957815837192</v>
      </c>
      <c r="W12" s="228">
        <v>0.26243112934166829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6.7803037568653473</v>
      </c>
      <c r="C25" s="296">
        <v>7.5350736882482412</v>
      </c>
      <c r="D25" s="296">
        <v>8.2629772804635628</v>
      </c>
      <c r="E25" s="296">
        <v>7.716847568446763</v>
      </c>
      <c r="F25" s="296">
        <v>5.5028086590075</v>
      </c>
      <c r="G25" s="296">
        <v>5.1563548591190838</v>
      </c>
      <c r="H25" s="296">
        <v>4.4888773320296647</v>
      </c>
      <c r="I25" s="296">
        <v>3.7187488278178038</v>
      </c>
      <c r="J25" s="296">
        <v>7.6296733719813972</v>
      </c>
      <c r="K25" s="296">
        <v>8.0377303573314869</v>
      </c>
      <c r="L25" s="296">
        <v>6.3330733172144136</v>
      </c>
      <c r="M25" s="296">
        <v>6.2083882162291024</v>
      </c>
      <c r="N25" s="296">
        <v>6.8298645026830664</v>
      </c>
      <c r="O25" s="296">
        <v>6.9096731607402209</v>
      </c>
      <c r="P25" s="296">
        <v>6.3748324824585536</v>
      </c>
      <c r="Q25" s="296">
        <v>6.3127037935476569</v>
      </c>
      <c r="R25" s="296">
        <v>7.8842578696208783</v>
      </c>
      <c r="S25" s="296">
        <v>7.9639193497016851</v>
      </c>
      <c r="T25" s="296">
        <v>9.4132873477189349</v>
      </c>
      <c r="U25" s="296">
        <v>3.0498916497280222</v>
      </c>
      <c r="V25" s="296">
        <v>2.6041529709283888</v>
      </c>
      <c r="W25" s="296">
        <v>3.3179322608776411</v>
      </c>
      <c r="DA25" s="70" t="s">
        <v>1280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0.52864533958582527</v>
      </c>
      <c r="P26" s="231">
        <v>0.28925527162697678</v>
      </c>
      <c r="Q26" s="231">
        <v>0</v>
      </c>
      <c r="R26" s="231">
        <v>0</v>
      </c>
      <c r="S26" s="231">
        <v>0</v>
      </c>
      <c r="T26" s="231">
        <v>6.7008520448318704E-2</v>
      </c>
      <c r="U26" s="231">
        <v>1.790873629574684E-3</v>
      </c>
      <c r="V26" s="231">
        <v>9.8544233056891677E-3</v>
      </c>
      <c r="W26" s="231">
        <v>9.512251140973059E-2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0.6490047087477695</v>
      </c>
      <c r="N28" s="231">
        <v>2.3021298332311262</v>
      </c>
      <c r="O28" s="231">
        <v>2.142000650128248</v>
      </c>
      <c r="P28" s="231">
        <v>2.366318316846427</v>
      </c>
      <c r="Q28" s="231">
        <v>2.3567944006010531</v>
      </c>
      <c r="R28" s="231">
        <v>2.633806089316971</v>
      </c>
      <c r="S28" s="231">
        <v>2.3593144616606518</v>
      </c>
      <c r="T28" s="231">
        <v>3.0614059679048808</v>
      </c>
      <c r="U28" s="231">
        <v>1.293777584144463</v>
      </c>
      <c r="V28" s="231">
        <v>1.255284721461883</v>
      </c>
      <c r="W28" s="231">
        <v>1.361772853827067</v>
      </c>
      <c r="DA28" s="73" t="s">
        <v>1283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0.58862053975102924</v>
      </c>
      <c r="K29" s="231">
        <v>1.5860878105349101</v>
      </c>
      <c r="L29" s="231">
        <v>1.138362088467616</v>
      </c>
      <c r="M29" s="231">
        <v>1.3250850762887489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7.392770587777231E-2</v>
      </c>
      <c r="T29" s="231">
        <v>0.49808490758429841</v>
      </c>
      <c r="U29" s="231">
        <v>9.8687521548989215E-2</v>
      </c>
      <c r="V29" s="231">
        <v>0.1051448878253603</v>
      </c>
      <c r="W29" s="231">
        <v>9.8404561474034827E-2</v>
      </c>
      <c r="DA29" s="73" t="s">
        <v>1284</v>
      </c>
    </row>
    <row r="30" spans="1:105" ht="12" customHeight="1" x14ac:dyDescent="0.25">
      <c r="A30" s="46" t="s">
        <v>70</v>
      </c>
      <c r="B30" s="231">
        <v>3.279196537106865</v>
      </c>
      <c r="C30" s="231">
        <v>2.7065795374810122</v>
      </c>
      <c r="D30" s="231">
        <v>4.0268528324519357</v>
      </c>
      <c r="E30" s="231">
        <v>2.9711863362224999</v>
      </c>
      <c r="F30" s="231">
        <v>0</v>
      </c>
      <c r="G30" s="231">
        <v>0</v>
      </c>
      <c r="H30" s="231">
        <v>0</v>
      </c>
      <c r="I30" s="231">
        <v>0</v>
      </c>
      <c r="J30" s="231">
        <v>1.2655689446322029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1.4836307641949831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1.025136525251773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0.12618898075957749</v>
      </c>
      <c r="T31" s="231">
        <v>1.5842295035535518E-2</v>
      </c>
      <c r="U31" s="231">
        <v>3.5625262138798061E-3</v>
      </c>
      <c r="V31" s="231">
        <v>3.7155720526644521E-3</v>
      </c>
      <c r="W31" s="231">
        <v>4.2984958077896072E-3</v>
      </c>
      <c r="DA31" s="73" t="s">
        <v>1286</v>
      </c>
    </row>
    <row r="32" spans="1:105" ht="12" customHeight="1" x14ac:dyDescent="0.25">
      <c r="A32" s="46" t="s">
        <v>162</v>
      </c>
      <c r="B32" s="231">
        <v>3.5011072197584818</v>
      </c>
      <c r="C32" s="231">
        <v>3.3448633865722468</v>
      </c>
      <c r="D32" s="231">
        <v>4.2361244480116271</v>
      </c>
      <c r="E32" s="231">
        <v>4.7456612322242622</v>
      </c>
      <c r="F32" s="231">
        <v>5.5028086590075</v>
      </c>
      <c r="G32" s="231">
        <v>5.1563548591190838</v>
      </c>
      <c r="H32" s="231">
        <v>4.4888773320296647</v>
      </c>
      <c r="I32" s="231">
        <v>3.7187488278178038</v>
      </c>
      <c r="J32" s="231">
        <v>4.7503473623463917</v>
      </c>
      <c r="K32" s="231">
        <v>6.4516425467965766</v>
      </c>
      <c r="L32" s="231">
        <v>5.1947112287467982</v>
      </c>
      <c r="M32" s="231">
        <v>4.2342984311925838</v>
      </c>
      <c r="N32" s="231">
        <v>4.5277346694519407</v>
      </c>
      <c r="O32" s="231">
        <v>4.2390271710261471</v>
      </c>
      <c r="P32" s="231">
        <v>3.7192588939851521</v>
      </c>
      <c r="Q32" s="231">
        <v>3.9559093929466038</v>
      </c>
      <c r="R32" s="231">
        <v>5.2504517803039068</v>
      </c>
      <c r="S32" s="231">
        <v>5.4044882014036837</v>
      </c>
      <c r="T32" s="231">
        <v>5.7709456567459014</v>
      </c>
      <c r="U32" s="231">
        <v>1.6520731441911161</v>
      </c>
      <c r="V32" s="231">
        <v>1.2301533662827919</v>
      </c>
      <c r="W32" s="231">
        <v>1.758333838359019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4.55161312970999</v>
      </c>
      <c r="C36" s="263">
        <v>4.6252876086332169</v>
      </c>
      <c r="D36" s="263">
        <v>5.2204337596496302</v>
      </c>
      <c r="E36" s="263">
        <v>4.687564533042524</v>
      </c>
      <c r="F36" s="263">
        <v>3.649422000496672</v>
      </c>
      <c r="G36" s="263">
        <v>3.1971567117104009</v>
      </c>
      <c r="H36" s="263">
        <v>2.9570186990016731</v>
      </c>
      <c r="I36" s="263">
        <v>2.698135302793959</v>
      </c>
      <c r="J36" s="263">
        <v>5.9070441030873972</v>
      </c>
      <c r="K36" s="263">
        <v>7.309500727092634</v>
      </c>
      <c r="L36" s="263">
        <v>6.0615451997525884</v>
      </c>
      <c r="M36" s="263">
        <v>5.4678951122380051</v>
      </c>
      <c r="N36" s="263">
        <v>6.4159411043764329</v>
      </c>
      <c r="O36" s="263">
        <v>6.8582291502601418</v>
      </c>
      <c r="P36" s="263">
        <v>7.6075205361718048</v>
      </c>
      <c r="Q36" s="263">
        <v>6.7680696742526996</v>
      </c>
      <c r="R36" s="263">
        <v>7.4171191942589134</v>
      </c>
      <c r="S36" s="263">
        <v>7.0880709719220123</v>
      </c>
      <c r="T36" s="263">
        <v>7.7178294882459983</v>
      </c>
      <c r="U36" s="263">
        <v>2.8554710839799822</v>
      </c>
      <c r="V36" s="263">
        <v>2.9366643753425512</v>
      </c>
      <c r="W36" s="263">
        <v>3.333749037784409</v>
      </c>
      <c r="DA36" s="70" t="s">
        <v>1291</v>
      </c>
    </row>
    <row r="37" spans="1:105" ht="12" customHeight="1" x14ac:dyDescent="0.25">
      <c r="A37" s="60" t="s">
        <v>1014</v>
      </c>
      <c r="B37" s="264">
        <v>4.55161312970999</v>
      </c>
      <c r="C37" s="264">
        <v>4.6252876086332169</v>
      </c>
      <c r="D37" s="264">
        <v>5.2204337596496302</v>
      </c>
      <c r="E37" s="264">
        <v>4.687564533042524</v>
      </c>
      <c r="F37" s="264">
        <v>3.649422000496672</v>
      </c>
      <c r="G37" s="264">
        <v>3.1971567117104009</v>
      </c>
      <c r="H37" s="264">
        <v>2.9570186990016731</v>
      </c>
      <c r="I37" s="264">
        <v>2.698135302793959</v>
      </c>
      <c r="J37" s="264">
        <v>5.9070441030873972</v>
      </c>
      <c r="K37" s="264">
        <v>7.309500727092634</v>
      </c>
      <c r="L37" s="264">
        <v>6.0615451997525884</v>
      </c>
      <c r="M37" s="264">
        <v>5.4678951122380051</v>
      </c>
      <c r="N37" s="264">
        <v>6.4159411043764329</v>
      </c>
      <c r="O37" s="264">
        <v>6.8582291502601418</v>
      </c>
      <c r="P37" s="264">
        <v>7.6075205361718048</v>
      </c>
      <c r="Q37" s="264">
        <v>6.7680696742526996</v>
      </c>
      <c r="R37" s="264">
        <v>7.4171191942589134</v>
      </c>
      <c r="S37" s="264">
        <v>7.0880709719220123</v>
      </c>
      <c r="T37" s="264">
        <v>7.7178294882459983</v>
      </c>
      <c r="U37" s="264">
        <v>2.8554710839799822</v>
      </c>
      <c r="V37" s="264">
        <v>2.9366643753425512</v>
      </c>
      <c r="W37" s="264">
        <v>3.333749037784409</v>
      </c>
      <c r="DA37" s="72" t="s">
        <v>1292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0.52470946074506908</v>
      </c>
      <c r="P38" s="232">
        <v>0.34518795986455719</v>
      </c>
      <c r="Q38" s="232">
        <v>0</v>
      </c>
      <c r="R38" s="232">
        <v>0</v>
      </c>
      <c r="S38" s="232">
        <v>0</v>
      </c>
      <c r="T38" s="232">
        <v>5.5032014784922458E-2</v>
      </c>
      <c r="U38" s="232">
        <v>1.678672151620207E-3</v>
      </c>
      <c r="V38" s="232">
        <v>1.1128563938464481E-2</v>
      </c>
      <c r="W38" s="232">
        <v>9.5699948566024179E-2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0.57159596841977289</v>
      </c>
      <c r="N39" s="297">
        <v>2.162609436663995</v>
      </c>
      <c r="O39" s="297">
        <v>2.1260529922101239</v>
      </c>
      <c r="P39" s="297">
        <v>2.8238883515862998</v>
      </c>
      <c r="Q39" s="297">
        <v>2.5268013885682929</v>
      </c>
      <c r="R39" s="297">
        <v>2.477754282276956</v>
      </c>
      <c r="S39" s="297">
        <v>2.1336519071387561</v>
      </c>
      <c r="T39" s="297">
        <v>2.51423755309342</v>
      </c>
      <c r="U39" s="297">
        <v>1.2127200741738371</v>
      </c>
      <c r="V39" s="297">
        <v>1.4175884118658919</v>
      </c>
      <c r="W39" s="297">
        <v>1.370039437967645</v>
      </c>
      <c r="DA39" s="122" t="s">
        <v>1294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0.52645742903442982</v>
      </c>
      <c r="K40" s="297">
        <v>1.4423860329878879</v>
      </c>
      <c r="L40" s="297">
        <v>1.089555245503814</v>
      </c>
      <c r="M40" s="297">
        <v>1.1670382005105271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6.6856704860562027E-2</v>
      </c>
      <c r="T40" s="297">
        <v>0.40906165089060081</v>
      </c>
      <c r="U40" s="297">
        <v>9.2504569502232806E-2</v>
      </c>
      <c r="V40" s="297">
        <v>0.1187397344999038</v>
      </c>
      <c r="W40" s="297">
        <v>9.9001922175531928E-2</v>
      </c>
      <c r="DA40" s="122" t="s">
        <v>1295</v>
      </c>
    </row>
    <row r="41" spans="1:105" ht="12" customHeight="1" x14ac:dyDescent="0.25">
      <c r="A41" s="59" t="s">
        <v>70</v>
      </c>
      <c r="B41" s="297">
        <v>2.2013223224818348</v>
      </c>
      <c r="C41" s="297">
        <v>2.0687146774088898</v>
      </c>
      <c r="D41" s="297">
        <v>2.5441094363620791</v>
      </c>
      <c r="E41" s="297">
        <v>1.8048338479155019</v>
      </c>
      <c r="F41" s="297">
        <v>0</v>
      </c>
      <c r="G41" s="297">
        <v>0</v>
      </c>
      <c r="H41" s="297">
        <v>0</v>
      </c>
      <c r="I41" s="297">
        <v>0</v>
      </c>
      <c r="J41" s="297">
        <v>1.131914583100855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1296</v>
      </c>
    </row>
    <row r="42" spans="1:105" ht="12" customHeight="1" x14ac:dyDescent="0.25">
      <c r="A42" s="59" t="s">
        <v>162</v>
      </c>
      <c r="B42" s="297">
        <v>2.3502908072281552</v>
      </c>
      <c r="C42" s="297">
        <v>2.556572931224327</v>
      </c>
      <c r="D42" s="297">
        <v>2.6763243232875511</v>
      </c>
      <c r="E42" s="297">
        <v>2.8827306851270218</v>
      </c>
      <c r="F42" s="297">
        <v>3.649422000496672</v>
      </c>
      <c r="G42" s="297">
        <v>3.1971567117104009</v>
      </c>
      <c r="H42" s="297">
        <v>2.9570186990016731</v>
      </c>
      <c r="I42" s="297">
        <v>2.698135302793959</v>
      </c>
      <c r="J42" s="297">
        <v>4.2486720909521134</v>
      </c>
      <c r="K42" s="297">
        <v>5.8671146941047461</v>
      </c>
      <c r="L42" s="297">
        <v>4.971989954248774</v>
      </c>
      <c r="M42" s="297">
        <v>3.7292609433077049</v>
      </c>
      <c r="N42" s="297">
        <v>4.2533316677124384</v>
      </c>
      <c r="O42" s="297">
        <v>4.207466697304949</v>
      </c>
      <c r="P42" s="297">
        <v>4.4384442247209472</v>
      </c>
      <c r="Q42" s="297">
        <v>4.2412682856844066</v>
      </c>
      <c r="R42" s="297">
        <v>4.9393649119819578</v>
      </c>
      <c r="S42" s="297">
        <v>4.8875623599226943</v>
      </c>
      <c r="T42" s="297">
        <v>4.739498269477056</v>
      </c>
      <c r="U42" s="297">
        <v>1.5485677681522909</v>
      </c>
      <c r="V42" s="297">
        <v>1.389207665038291</v>
      </c>
      <c r="W42" s="297">
        <v>1.769007729075208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0.39898351119043179</v>
      </c>
      <c r="C44" s="263">
        <f t="shared" si="1"/>
        <v>0.43097728316299433</v>
      </c>
      <c r="D44" s="263">
        <f t="shared" si="1"/>
        <v>0.50588588727738037</v>
      </c>
      <c r="E44" s="263">
        <f t="shared" si="1"/>
        <v>0.48422766123364813</v>
      </c>
      <c r="F44" s="263">
        <f t="shared" si="1"/>
        <v>0.45033757397944796</v>
      </c>
      <c r="G44" s="263">
        <f t="shared" si="1"/>
        <v>0.39817290020558621</v>
      </c>
      <c r="H44" s="263">
        <f t="shared" si="1"/>
        <v>0.36878308137699339</v>
      </c>
      <c r="I44" s="263">
        <f t="shared" si="1"/>
        <v>0.32915035019234995</v>
      </c>
      <c r="J44" s="263">
        <f t="shared" si="1"/>
        <v>0.7276542789633822</v>
      </c>
      <c r="K44" s="263">
        <f t="shared" si="1"/>
        <v>0.90899507155714543</v>
      </c>
      <c r="L44" s="263">
        <f t="shared" si="1"/>
        <v>0.75416668633517792</v>
      </c>
      <c r="M44" s="263">
        <f t="shared" si="1"/>
        <v>0.61204021260233787</v>
      </c>
      <c r="N44" s="263">
        <f t="shared" si="1"/>
        <v>0.69566416080149573</v>
      </c>
      <c r="O44" s="263">
        <f t="shared" si="1"/>
        <v>0.71812362941706187</v>
      </c>
      <c r="P44" s="263">
        <f t="shared" si="1"/>
        <v>0.77232804260360688</v>
      </c>
      <c r="Q44" s="263">
        <f t="shared" si="1"/>
        <v>0.71776051633068327</v>
      </c>
      <c r="R44" s="263">
        <f t="shared" si="1"/>
        <v>0.84388176683587757</v>
      </c>
      <c r="S44" s="263">
        <f t="shared" si="1"/>
        <v>0.854251776800798</v>
      </c>
      <c r="T44" s="263">
        <f t="shared" si="1"/>
        <v>0.93265663639223106</v>
      </c>
      <c r="U44" s="263">
        <f t="shared" si="1"/>
        <v>0.30046319457410847</v>
      </c>
      <c r="V44" s="263">
        <f t="shared" si="1"/>
        <v>0.27544876820662101</v>
      </c>
      <c r="W44" s="263">
        <f t="shared" si="1"/>
        <v>0.34204691266263676</v>
      </c>
      <c r="DA44" s="70"/>
    </row>
    <row r="45" spans="1:105" ht="12" customHeight="1" x14ac:dyDescent="0.25">
      <c r="A45" s="60" t="s">
        <v>1024</v>
      </c>
      <c r="B45" s="264">
        <v>0.2296408616631577</v>
      </c>
      <c r="C45" s="264">
        <v>0.24278374663313121</v>
      </c>
      <c r="D45" s="264">
        <v>0.29951246864690317</v>
      </c>
      <c r="E45" s="264">
        <v>0.29149419971052742</v>
      </c>
      <c r="F45" s="264">
        <v>0.31290122428576239</v>
      </c>
      <c r="G45" s="264">
        <v>0.26938946733033842</v>
      </c>
      <c r="H45" s="264">
        <v>0.25667034895860691</v>
      </c>
      <c r="I45" s="264">
        <v>0.23627209546940031</v>
      </c>
      <c r="J45" s="264">
        <v>0.53709805166592706</v>
      </c>
      <c r="K45" s="264">
        <v>0.70824734642490261</v>
      </c>
      <c r="L45" s="264">
        <v>0.59599391802790835</v>
      </c>
      <c r="M45" s="264">
        <v>0.45698153860626323</v>
      </c>
      <c r="N45" s="264">
        <v>0.52508369829263912</v>
      </c>
      <c r="O45" s="264">
        <v>0.54554989196135195</v>
      </c>
      <c r="P45" s="264">
        <v>0.61311231104010722</v>
      </c>
      <c r="Q45" s="264">
        <v>0.5600964905858461</v>
      </c>
      <c r="R45" s="264">
        <v>0.64696712037243942</v>
      </c>
      <c r="S45" s="264">
        <v>0.65534753125951783</v>
      </c>
      <c r="T45" s="264">
        <v>0.697553449664022</v>
      </c>
      <c r="U45" s="264">
        <v>0.22429009802027081</v>
      </c>
      <c r="V45" s="264">
        <v>0.21040829514155951</v>
      </c>
      <c r="W45" s="264">
        <v>0.25917932145182648</v>
      </c>
      <c r="DA45" s="72" t="s">
        <v>1299</v>
      </c>
    </row>
    <row r="46" spans="1:105" ht="12" customHeight="1" x14ac:dyDescent="0.25">
      <c r="A46" s="60" t="s">
        <v>1026</v>
      </c>
      <c r="B46" s="264">
        <v>0.1693426495272741</v>
      </c>
      <c r="C46" s="264">
        <v>0.18819353652986309</v>
      </c>
      <c r="D46" s="264">
        <v>0.2063734186304772</v>
      </c>
      <c r="E46" s="264">
        <v>0.19273346152312071</v>
      </c>
      <c r="F46" s="264">
        <v>0.13743634969368559</v>
      </c>
      <c r="G46" s="264">
        <v>0.12878343287524779</v>
      </c>
      <c r="H46" s="264">
        <v>0.1121127324183865</v>
      </c>
      <c r="I46" s="264">
        <v>9.2878254722949652E-2</v>
      </c>
      <c r="J46" s="264">
        <v>0.19055622729745511</v>
      </c>
      <c r="K46" s="264">
        <v>0.20074772513224279</v>
      </c>
      <c r="L46" s="264">
        <v>0.15817276830726959</v>
      </c>
      <c r="M46" s="264">
        <v>0.15505867399607459</v>
      </c>
      <c r="N46" s="264">
        <v>0.17058046250885661</v>
      </c>
      <c r="O46" s="264">
        <v>0.17257373745570989</v>
      </c>
      <c r="P46" s="264">
        <v>0.15921573156349969</v>
      </c>
      <c r="Q46" s="264">
        <v>0.15766402574483721</v>
      </c>
      <c r="R46" s="264">
        <v>0.19691464646343809</v>
      </c>
      <c r="S46" s="264">
        <v>0.19890424554128019</v>
      </c>
      <c r="T46" s="264">
        <v>0.2351031867282091</v>
      </c>
      <c r="U46" s="264">
        <v>7.6173096553837652E-2</v>
      </c>
      <c r="V46" s="264">
        <v>6.5040473065061499E-2</v>
      </c>
      <c r="W46" s="264">
        <v>8.2867591210810276E-2</v>
      </c>
      <c r="DA46" s="72" t="s">
        <v>1300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1.3203273138768181E-2</v>
      </c>
      <c r="P47" s="231">
        <v>7.2243450800336152E-3</v>
      </c>
      <c r="Q47" s="231">
        <v>0</v>
      </c>
      <c r="R47" s="231">
        <v>0</v>
      </c>
      <c r="S47" s="231">
        <v>0</v>
      </c>
      <c r="T47" s="231">
        <v>1.6735828954758979E-3</v>
      </c>
      <c r="U47" s="231">
        <v>4.4728274171142843E-5</v>
      </c>
      <c r="V47" s="231">
        <v>2.4612085416660247E-4</v>
      </c>
      <c r="W47" s="231">
        <v>2.375748740681684E-3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1.6209329386421889E-2</v>
      </c>
      <c r="N49" s="231">
        <v>5.74972419370448E-2</v>
      </c>
      <c r="O49" s="231">
        <v>5.3497907820808113E-2</v>
      </c>
      <c r="P49" s="231">
        <v>5.910039251470834E-2</v>
      </c>
      <c r="Q49" s="231">
        <v>5.8862526296807043E-2</v>
      </c>
      <c r="R49" s="231">
        <v>6.578107965360612E-2</v>
      </c>
      <c r="S49" s="231">
        <v>5.8925466517792138E-2</v>
      </c>
      <c r="T49" s="231">
        <v>7.6460674399534481E-2</v>
      </c>
      <c r="U49" s="231">
        <v>3.2312965886842369E-2</v>
      </c>
      <c r="V49" s="231">
        <v>3.1351580735335373E-2</v>
      </c>
      <c r="W49" s="231">
        <v>3.40111935085348E-2</v>
      </c>
      <c r="DA49" s="73" t="s">
        <v>1303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1.470119412669155E-2</v>
      </c>
      <c r="K50" s="231">
        <v>3.9613610518103068E-2</v>
      </c>
      <c r="L50" s="231">
        <v>2.8431359286420779E-2</v>
      </c>
      <c r="M50" s="231">
        <v>3.3094891573342708E-2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1.8463942082445591E-3</v>
      </c>
      <c r="T50" s="231">
        <v>1.2440005782110811E-2</v>
      </c>
      <c r="U50" s="231">
        <v>2.4647872681904811E-3</v>
      </c>
      <c r="V50" s="231">
        <v>2.6260643368028599E-3</v>
      </c>
      <c r="W50" s="231">
        <v>2.457720149884064E-3</v>
      </c>
      <c r="DA50" s="73" t="s">
        <v>1304</v>
      </c>
    </row>
    <row r="51" spans="1:105" ht="12" customHeight="1" x14ac:dyDescent="0.25">
      <c r="A51" s="64" t="s">
        <v>70</v>
      </c>
      <c r="B51" s="231">
        <v>8.1900140440178043E-2</v>
      </c>
      <c r="C51" s="231">
        <v>6.7598645498625431E-2</v>
      </c>
      <c r="D51" s="231">
        <v>0.1005733595951875</v>
      </c>
      <c r="E51" s="231">
        <v>7.42073783797213E-2</v>
      </c>
      <c r="F51" s="231">
        <v>0</v>
      </c>
      <c r="G51" s="231">
        <v>0</v>
      </c>
      <c r="H51" s="231">
        <v>0</v>
      </c>
      <c r="I51" s="231">
        <v>0</v>
      </c>
      <c r="J51" s="231">
        <v>3.1608436130379933E-2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3.7054676831338083E-2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2.5603474643380371E-2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3.1516547206806001E-3</v>
      </c>
      <c r="T52" s="231">
        <v>3.9567198050587929E-4</v>
      </c>
      <c r="U52" s="231">
        <v>8.8976489800758583E-5</v>
      </c>
      <c r="V52" s="231">
        <v>9.2798912625499167E-5</v>
      </c>
      <c r="W52" s="231">
        <v>1.073578257221771E-4</v>
      </c>
      <c r="DA52" s="73" t="s">
        <v>1306</v>
      </c>
    </row>
    <row r="53" spans="1:105" ht="12" customHeight="1" x14ac:dyDescent="0.25">
      <c r="A53" s="64" t="s">
        <v>162</v>
      </c>
      <c r="B53" s="231">
        <v>8.7442509087096054E-2</v>
      </c>
      <c r="C53" s="231">
        <v>8.3540214199899612E-2</v>
      </c>
      <c r="D53" s="231">
        <v>0.1058000590352897</v>
      </c>
      <c r="E53" s="231">
        <v>0.1185260831433993</v>
      </c>
      <c r="F53" s="231">
        <v>0.13743634969368559</v>
      </c>
      <c r="G53" s="231">
        <v>0.12878343287524779</v>
      </c>
      <c r="H53" s="231">
        <v>0.1121127324183865</v>
      </c>
      <c r="I53" s="231">
        <v>9.2878254722949652E-2</v>
      </c>
      <c r="J53" s="231">
        <v>0.1186431223970032</v>
      </c>
      <c r="K53" s="231">
        <v>0.16113411461413979</v>
      </c>
      <c r="L53" s="231">
        <v>0.1297414090208488</v>
      </c>
      <c r="M53" s="231">
        <v>0.10575445303630999</v>
      </c>
      <c r="N53" s="231">
        <v>0.1130832205718118</v>
      </c>
      <c r="O53" s="231">
        <v>0.1058725564961336</v>
      </c>
      <c r="P53" s="231">
        <v>9.289099396875776E-2</v>
      </c>
      <c r="Q53" s="231">
        <v>9.8801499448030142E-2</v>
      </c>
      <c r="R53" s="231">
        <v>0.13113356680983199</v>
      </c>
      <c r="S53" s="231">
        <v>0.13498073009456291</v>
      </c>
      <c r="T53" s="231">
        <v>0.144133251670582</v>
      </c>
      <c r="U53" s="231">
        <v>4.1261638634832898E-2</v>
      </c>
      <c r="V53" s="231">
        <v>3.0723908226131171E-2</v>
      </c>
      <c r="W53" s="231">
        <v>4.3915570985987543E-2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0</v>
      </c>
      <c r="C59" s="281">
        <v>0</v>
      </c>
      <c r="D59" s="281">
        <v>0</v>
      </c>
      <c r="E59" s="281">
        <v>0</v>
      </c>
      <c r="F59" s="281">
        <v>0</v>
      </c>
      <c r="G59" s="281">
        <v>0</v>
      </c>
      <c r="H59" s="281">
        <v>0</v>
      </c>
      <c r="I59" s="281">
        <v>0</v>
      </c>
      <c r="J59" s="281">
        <v>0</v>
      </c>
      <c r="K59" s="281">
        <v>0</v>
      </c>
      <c r="L59" s="281">
        <v>0</v>
      </c>
      <c r="M59" s="281">
        <v>0</v>
      </c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3.9197523845205051</v>
      </c>
      <c r="C61" s="225">
        <f t="shared" si="2"/>
        <v>6.2002967159474629</v>
      </c>
      <c r="D61" s="225">
        <f t="shared" si="2"/>
        <v>6.2211667187134125</v>
      </c>
      <c r="E61" s="225">
        <f t="shared" si="2"/>
        <v>6.1092430038880465</v>
      </c>
      <c r="F61" s="225">
        <f t="shared" si="2"/>
        <v>5.7042137877284045</v>
      </c>
      <c r="G61" s="225">
        <f t="shared" si="2"/>
        <v>6.8356731949852838</v>
      </c>
      <c r="H61" s="225">
        <f t="shared" si="2"/>
        <v>7.9858302506219587</v>
      </c>
      <c r="I61" s="225">
        <f t="shared" si="2"/>
        <v>5.7228731233497427</v>
      </c>
      <c r="J61" s="225">
        <f t="shared" si="2"/>
        <v>14.335100619708211</v>
      </c>
      <c r="K61" s="225">
        <f t="shared" si="2"/>
        <v>7.6904233444556755</v>
      </c>
      <c r="L61" s="225">
        <f t="shared" si="2"/>
        <v>12.191816122788405</v>
      </c>
      <c r="M61" s="225">
        <f t="shared" si="2"/>
        <v>6.7522681841463204</v>
      </c>
      <c r="N61" s="225">
        <f t="shared" si="2"/>
        <v>3.7529049819713429</v>
      </c>
      <c r="O61" s="225">
        <f t="shared" si="2"/>
        <v>4.7681709170983693</v>
      </c>
      <c r="P61" s="225">
        <f t="shared" si="2"/>
        <v>1.3930467417160868</v>
      </c>
      <c r="Q61" s="225">
        <f t="shared" si="2"/>
        <v>2.6547211686837575</v>
      </c>
      <c r="R61" s="225">
        <f t="shared" si="2"/>
        <v>1.8143461509454109</v>
      </c>
      <c r="S61" s="225">
        <f t="shared" si="2"/>
        <v>7.1271696481303257</v>
      </c>
      <c r="T61" s="225">
        <f t="shared" si="2"/>
        <v>8.0419100344669552</v>
      </c>
      <c r="U61" s="225">
        <f t="shared" si="2"/>
        <v>11.119917838913588</v>
      </c>
      <c r="V61" s="225">
        <f t="shared" si="2"/>
        <v>9.4466739081864244</v>
      </c>
      <c r="W61" s="225">
        <f t="shared" si="2"/>
        <v>11.886660506643143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8.8974803144432305E-2</v>
      </c>
      <c r="C66" s="262">
        <v>0.13843916529364361</v>
      </c>
      <c r="D66" s="262">
        <v>0.15385739777270771</v>
      </c>
      <c r="E66" s="262">
        <v>0.1592054087622935</v>
      </c>
      <c r="F66" s="262">
        <v>0.21153910334407749</v>
      </c>
      <c r="G66" s="262">
        <v>0.2397623139999997</v>
      </c>
      <c r="H66" s="262">
        <v>0.29705259722447819</v>
      </c>
      <c r="I66" s="262">
        <v>0.2271413355468373</v>
      </c>
      <c r="J66" s="262">
        <v>0.63980030355647444</v>
      </c>
      <c r="K66" s="262">
        <v>0.40850316968533118</v>
      </c>
      <c r="L66" s="262">
        <v>0.66844201612909326</v>
      </c>
      <c r="M66" s="262">
        <v>0.32119289550505031</v>
      </c>
      <c r="N66" s="262">
        <v>0.16083169031907721</v>
      </c>
      <c r="O66" s="262">
        <v>0.20455372464174129</v>
      </c>
      <c r="P66" s="262">
        <v>6.5821900879595788E-2</v>
      </c>
      <c r="Q66" s="262">
        <v>0.1224329236840723</v>
      </c>
      <c r="R66" s="262">
        <v>8.2448022265199747E-2</v>
      </c>
      <c r="S66" s="262">
        <v>0.32980723920101462</v>
      </c>
      <c r="T66" s="262">
        <v>0.36327873249220283</v>
      </c>
      <c r="U66" s="262">
        <v>0.47010665688195719</v>
      </c>
      <c r="V66" s="262">
        <v>0.40617750227454641</v>
      </c>
      <c r="W66" s="262">
        <v>0.51444973137128913</v>
      </c>
      <c r="DA66" s="68" t="s">
        <v>1318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7.0537903002626509E-2</v>
      </c>
      <c r="K67" s="228">
        <v>8.0610056470952138E-2</v>
      </c>
      <c r="L67" s="228">
        <v>0.12015162487253669</v>
      </c>
      <c r="M67" s="228">
        <v>7.6556674291487103E-2</v>
      </c>
      <c r="N67" s="228">
        <v>0</v>
      </c>
      <c r="O67" s="228">
        <v>0</v>
      </c>
      <c r="P67" s="228">
        <v>0</v>
      </c>
      <c r="Q67" s="228">
        <v>0</v>
      </c>
      <c r="R67" s="228">
        <v>0</v>
      </c>
      <c r="S67" s="228">
        <v>4.4505369779622448E-3</v>
      </c>
      <c r="T67" s="228">
        <v>2.8863099652163261E-2</v>
      </c>
      <c r="U67" s="228">
        <v>2.6499145051187951E-2</v>
      </c>
      <c r="V67" s="228">
        <v>3.1983482178943312E-2</v>
      </c>
      <c r="W67" s="228">
        <v>2.726512265840925E-2</v>
      </c>
      <c r="DA67" s="69" t="s">
        <v>1319</v>
      </c>
    </row>
    <row r="68" spans="1:105" ht="12" customHeight="1" x14ac:dyDescent="0.25">
      <c r="A68" s="37" t="s">
        <v>162</v>
      </c>
      <c r="B68" s="228">
        <v>8.8974803144432305E-2</v>
      </c>
      <c r="C68" s="228">
        <v>0.13843916529364361</v>
      </c>
      <c r="D68" s="228">
        <v>0.15385739777270771</v>
      </c>
      <c r="E68" s="228">
        <v>0.1592054087622935</v>
      </c>
      <c r="F68" s="228">
        <v>0.21153910334407749</v>
      </c>
      <c r="G68" s="228">
        <v>0.2397623139999997</v>
      </c>
      <c r="H68" s="228">
        <v>0.29705259722447819</v>
      </c>
      <c r="I68" s="228">
        <v>0.2271413355468373</v>
      </c>
      <c r="J68" s="228">
        <v>0.56926240055384791</v>
      </c>
      <c r="K68" s="228">
        <v>0.32789311321437908</v>
      </c>
      <c r="L68" s="228">
        <v>0.54829039125655654</v>
      </c>
      <c r="M68" s="228">
        <v>0.24463622121356321</v>
      </c>
      <c r="N68" s="228">
        <v>0.16083169031907721</v>
      </c>
      <c r="O68" s="228">
        <v>0.20455372464174129</v>
      </c>
      <c r="P68" s="228">
        <v>6.5821900879595788E-2</v>
      </c>
      <c r="Q68" s="228">
        <v>0.1224329236840723</v>
      </c>
      <c r="R68" s="228">
        <v>8.2448022265199747E-2</v>
      </c>
      <c r="S68" s="228">
        <v>0.32535670222305241</v>
      </c>
      <c r="T68" s="228">
        <v>0.33441563284003961</v>
      </c>
      <c r="U68" s="228">
        <v>0.4436075118307693</v>
      </c>
      <c r="V68" s="228">
        <v>0.3741940200956031</v>
      </c>
      <c r="W68" s="228">
        <v>0.48718460871287989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2.285854516217825</v>
      </c>
      <c r="C72" s="263">
        <f t="shared" si="3"/>
        <v>3.738595115238994</v>
      </c>
      <c r="D72" s="263">
        <f t="shared" si="3"/>
        <v>3.6933596673799749</v>
      </c>
      <c r="E72" s="263">
        <f t="shared" si="3"/>
        <v>3.667324922942035</v>
      </c>
      <c r="F72" s="263">
        <f t="shared" si="3"/>
        <v>3.2370497658625279</v>
      </c>
      <c r="G72" s="263">
        <f t="shared" si="3"/>
        <v>3.9932332174994838</v>
      </c>
      <c r="H72" s="263">
        <f t="shared" si="3"/>
        <v>4.5411119877893924</v>
      </c>
      <c r="I72" s="263">
        <f t="shared" si="3"/>
        <v>3.1191963744398148</v>
      </c>
      <c r="J72" s="263">
        <f t="shared" si="3"/>
        <v>7.5466685872927446</v>
      </c>
      <c r="K72" s="263">
        <f t="shared" si="3"/>
        <v>3.7155214440835591</v>
      </c>
      <c r="L72" s="263">
        <f t="shared" si="3"/>
        <v>5.730809352836383</v>
      </c>
      <c r="M72" s="263">
        <f t="shared" si="3"/>
        <v>3.356803252018941</v>
      </c>
      <c r="N72" s="263">
        <f t="shared" si="3"/>
        <v>1.82027391765755</v>
      </c>
      <c r="O72" s="263">
        <f t="shared" si="3"/>
        <v>2.2543014489305451</v>
      </c>
      <c r="P72" s="263">
        <f t="shared" si="3"/>
        <v>0.59549857678932283</v>
      </c>
      <c r="Q72" s="263">
        <f t="shared" si="3"/>
        <v>1.200694021513659</v>
      </c>
      <c r="R72" s="263">
        <f t="shared" si="3"/>
        <v>0.8742596209087552</v>
      </c>
      <c r="S72" s="263">
        <f t="shared" si="3"/>
        <v>3.5128234952593469</v>
      </c>
      <c r="T72" s="263">
        <f t="shared" si="3"/>
        <v>4.1261606329759051</v>
      </c>
      <c r="U72" s="263">
        <f t="shared" si="3"/>
        <v>5.4159287330465959</v>
      </c>
      <c r="V72" s="263">
        <f t="shared" si="3"/>
        <v>4.2050684184463014</v>
      </c>
      <c r="W72" s="263">
        <f t="shared" si="3"/>
        <v>5.5896680600217952</v>
      </c>
      <c r="DA72" s="70"/>
    </row>
    <row r="73" spans="1:105" ht="12" customHeight="1" x14ac:dyDescent="0.25">
      <c r="A73" s="60" t="s">
        <v>1054</v>
      </c>
      <c r="B73" s="264">
        <v>2.285854516217825</v>
      </c>
      <c r="C73" s="264">
        <v>3.738595115238994</v>
      </c>
      <c r="D73" s="264">
        <v>3.6933596673799749</v>
      </c>
      <c r="E73" s="264">
        <v>3.667324922942035</v>
      </c>
      <c r="F73" s="264">
        <v>3.2370497658625279</v>
      </c>
      <c r="G73" s="264">
        <v>3.9932332174994838</v>
      </c>
      <c r="H73" s="264">
        <v>4.5411119877893924</v>
      </c>
      <c r="I73" s="264">
        <v>3.1191963744398148</v>
      </c>
      <c r="J73" s="264">
        <v>7.5466685872927446</v>
      </c>
      <c r="K73" s="264">
        <v>3.7155214440835591</v>
      </c>
      <c r="L73" s="264">
        <v>5.730809352836383</v>
      </c>
      <c r="M73" s="264">
        <v>3.356803252018941</v>
      </c>
      <c r="N73" s="264">
        <v>1.82027391765755</v>
      </c>
      <c r="O73" s="264">
        <v>2.2543014489305451</v>
      </c>
      <c r="P73" s="264">
        <v>0.59549857678932283</v>
      </c>
      <c r="Q73" s="264">
        <v>1.200694021513659</v>
      </c>
      <c r="R73" s="264">
        <v>0.8742596209087552</v>
      </c>
      <c r="S73" s="264">
        <v>3.5128234952593469</v>
      </c>
      <c r="T73" s="264">
        <v>4.1261606329759051</v>
      </c>
      <c r="U73" s="264">
        <v>5.4159287330465959</v>
      </c>
      <c r="V73" s="264">
        <v>4.2050684184463014</v>
      </c>
      <c r="W73" s="264">
        <v>5.5896680600217952</v>
      </c>
      <c r="DA73" s="72" t="s">
        <v>1324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0.17247211659299941</v>
      </c>
      <c r="P74" s="231">
        <v>2.7020490821782709E-2</v>
      </c>
      <c r="Q74" s="231">
        <v>0</v>
      </c>
      <c r="R74" s="231">
        <v>0</v>
      </c>
      <c r="S74" s="231">
        <v>0</v>
      </c>
      <c r="T74" s="231">
        <v>2.9372089572386559E-2</v>
      </c>
      <c r="U74" s="231">
        <v>3.180192958177357E-3</v>
      </c>
      <c r="V74" s="231">
        <v>1.5912476988623959E-2</v>
      </c>
      <c r="W74" s="231">
        <v>0.16025139213522899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0.35090929256085762</v>
      </c>
      <c r="N76" s="231">
        <v>0.61355637272829222</v>
      </c>
      <c r="O76" s="231">
        <v>0.69883409198431423</v>
      </c>
      <c r="P76" s="231">
        <v>0.22104725007128281</v>
      </c>
      <c r="Q76" s="231">
        <v>0.44826892553250131</v>
      </c>
      <c r="R76" s="231">
        <v>0.29205416048931832</v>
      </c>
      <c r="S76" s="231">
        <v>1.040675440031565</v>
      </c>
      <c r="T76" s="231">
        <v>1.341917262239702</v>
      </c>
      <c r="U76" s="231">
        <v>2.2974610238250479</v>
      </c>
      <c r="V76" s="231">
        <v>2.0269769853403439</v>
      </c>
      <c r="W76" s="231">
        <v>2.2941572122477378</v>
      </c>
      <c r="DA76" s="73" t="s">
        <v>1327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0.58221681592390229</v>
      </c>
      <c r="K77" s="231">
        <v>0.73318499256032654</v>
      </c>
      <c r="L77" s="231">
        <v>1.030105886469354</v>
      </c>
      <c r="M77" s="231">
        <v>0.7164580787104079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3.2608941747732392E-2</v>
      </c>
      <c r="T77" s="231">
        <v>0.21832737721023601</v>
      </c>
      <c r="U77" s="231">
        <v>0.17524707266174169</v>
      </c>
      <c r="V77" s="231">
        <v>0.169783208625366</v>
      </c>
      <c r="W77" s="231">
        <v>0.165780610025585</v>
      </c>
      <c r="DA77" s="73" t="s">
        <v>1328</v>
      </c>
    </row>
    <row r="78" spans="1:105" ht="12" customHeight="1" x14ac:dyDescent="0.25">
      <c r="A78" s="64" t="s">
        <v>70</v>
      </c>
      <c r="B78" s="231">
        <v>1.105520708614536</v>
      </c>
      <c r="C78" s="231">
        <v>1.342893972439007</v>
      </c>
      <c r="D78" s="231">
        <v>1.7999100485265309</v>
      </c>
      <c r="E78" s="231">
        <v>1.412015153193807</v>
      </c>
      <c r="F78" s="231">
        <v>0</v>
      </c>
      <c r="G78" s="231">
        <v>0</v>
      </c>
      <c r="H78" s="231">
        <v>0</v>
      </c>
      <c r="I78" s="231">
        <v>0</v>
      </c>
      <c r="J78" s="231">
        <v>1.251800559979773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1329</v>
      </c>
    </row>
    <row r="79" spans="1:105" ht="12" customHeight="1" x14ac:dyDescent="0.25">
      <c r="A79" s="64" t="s">
        <v>34</v>
      </c>
      <c r="B79" s="231">
        <v>0</v>
      </c>
      <c r="C79" s="231">
        <v>0.73611685264449711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1.0139838543042221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5.5660987635651797E-2</v>
      </c>
      <c r="T79" s="231">
        <v>6.9442110600667576E-3</v>
      </c>
      <c r="U79" s="231">
        <v>6.326253618125729E-3</v>
      </c>
      <c r="V79" s="231">
        <v>5.9997376765278474E-3</v>
      </c>
      <c r="W79" s="231">
        <v>7.2416079756202189E-3</v>
      </c>
      <c r="DA79" s="73" t="s">
        <v>1330</v>
      </c>
    </row>
    <row r="80" spans="1:105" ht="12" customHeight="1" x14ac:dyDescent="0.25">
      <c r="A80" s="64" t="s">
        <v>162</v>
      </c>
      <c r="B80" s="231">
        <v>1.180333807603289</v>
      </c>
      <c r="C80" s="231">
        <v>1.6595842901554889</v>
      </c>
      <c r="D80" s="231">
        <v>1.893449618853444</v>
      </c>
      <c r="E80" s="231">
        <v>2.2553097697482278</v>
      </c>
      <c r="F80" s="231">
        <v>3.2370497658625279</v>
      </c>
      <c r="G80" s="231">
        <v>3.9932332174994838</v>
      </c>
      <c r="H80" s="231">
        <v>4.5411119877893924</v>
      </c>
      <c r="I80" s="231">
        <v>3.1191963744398148</v>
      </c>
      <c r="J80" s="231">
        <v>4.6986673570848474</v>
      </c>
      <c r="K80" s="231">
        <v>2.9823364515232318</v>
      </c>
      <c r="L80" s="231">
        <v>4.7007034663670284</v>
      </c>
      <c r="M80" s="231">
        <v>2.2894358807476758</v>
      </c>
      <c r="N80" s="231">
        <v>1.206717544929258</v>
      </c>
      <c r="O80" s="231">
        <v>1.3829952403532311</v>
      </c>
      <c r="P80" s="231">
        <v>0.34743083589625728</v>
      </c>
      <c r="Q80" s="231">
        <v>0.75242509598115814</v>
      </c>
      <c r="R80" s="231">
        <v>0.58220546041943688</v>
      </c>
      <c r="S80" s="231">
        <v>2.3838781258443982</v>
      </c>
      <c r="T80" s="231">
        <v>2.5295996928935138</v>
      </c>
      <c r="U80" s="231">
        <v>2.9337141899835029</v>
      </c>
      <c r="V80" s="231">
        <v>1.986396009815439</v>
      </c>
      <c r="W80" s="231">
        <v>2.9622372376376229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1.3993453362423041</v>
      </c>
      <c r="C85" s="263">
        <v>2.0927618087956801</v>
      </c>
      <c r="D85" s="263">
        <v>2.1279026763354261</v>
      </c>
      <c r="E85" s="263">
        <v>2.0315001351499702</v>
      </c>
      <c r="F85" s="263">
        <v>1.9577136898606271</v>
      </c>
      <c r="G85" s="263">
        <v>2.2579063719775672</v>
      </c>
      <c r="H85" s="263">
        <v>2.7279642404444941</v>
      </c>
      <c r="I85" s="263">
        <v>2.063810051181</v>
      </c>
      <c r="J85" s="263">
        <v>5.3281896339686909</v>
      </c>
      <c r="K85" s="263">
        <v>3.0813013960727762</v>
      </c>
      <c r="L85" s="263">
        <v>5.0020142057873258</v>
      </c>
      <c r="M85" s="263">
        <v>2.696046162976228</v>
      </c>
      <c r="N85" s="263">
        <v>1.559355565725097</v>
      </c>
      <c r="O85" s="263">
        <v>2.040453042625777</v>
      </c>
      <c r="P85" s="263">
        <v>0.64805999342434273</v>
      </c>
      <c r="Q85" s="263">
        <v>1.1739291453943981</v>
      </c>
      <c r="R85" s="263">
        <v>0.75002369833067706</v>
      </c>
      <c r="S85" s="263">
        <v>2.851134207033009</v>
      </c>
      <c r="T85" s="263">
        <v>3.0850351896202168</v>
      </c>
      <c r="U85" s="263">
        <v>4.6240915549078982</v>
      </c>
      <c r="V85" s="263">
        <v>4.3243517929758042</v>
      </c>
      <c r="W85" s="263">
        <v>5.1216693108832194</v>
      </c>
      <c r="DA85" s="70" t="s">
        <v>1336</v>
      </c>
    </row>
    <row r="86" spans="1:105" ht="12" customHeight="1" x14ac:dyDescent="0.25">
      <c r="A86" s="60" t="s">
        <v>1014</v>
      </c>
      <c r="B86" s="264">
        <v>1.3993453362423041</v>
      </c>
      <c r="C86" s="264">
        <v>2.0927618087956801</v>
      </c>
      <c r="D86" s="264">
        <v>2.1279026763354261</v>
      </c>
      <c r="E86" s="264">
        <v>2.0315001351499702</v>
      </c>
      <c r="F86" s="264">
        <v>1.9577136898606271</v>
      </c>
      <c r="G86" s="264">
        <v>2.2579063719775672</v>
      </c>
      <c r="H86" s="264">
        <v>2.7279642404444941</v>
      </c>
      <c r="I86" s="264">
        <v>2.063810051181</v>
      </c>
      <c r="J86" s="264">
        <v>5.3281896339686909</v>
      </c>
      <c r="K86" s="264">
        <v>3.0813013960727762</v>
      </c>
      <c r="L86" s="264">
        <v>5.0020142057873258</v>
      </c>
      <c r="M86" s="264">
        <v>2.696046162976228</v>
      </c>
      <c r="N86" s="264">
        <v>1.559355565725097</v>
      </c>
      <c r="O86" s="264">
        <v>2.040453042625777</v>
      </c>
      <c r="P86" s="264">
        <v>0.64805999342434273</v>
      </c>
      <c r="Q86" s="264">
        <v>1.1739291453943981</v>
      </c>
      <c r="R86" s="264">
        <v>0.75002369833067706</v>
      </c>
      <c r="S86" s="264">
        <v>2.851134207033009</v>
      </c>
      <c r="T86" s="264">
        <v>3.0850351896202168</v>
      </c>
      <c r="U86" s="264">
        <v>4.6240915549078982</v>
      </c>
      <c r="V86" s="264">
        <v>4.3243517929758042</v>
      </c>
      <c r="W86" s="264">
        <v>5.1216693108832194</v>
      </c>
      <c r="DA86" s="72" t="s">
        <v>1337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0.15611100069923969</v>
      </c>
      <c r="P87" s="232">
        <v>2.940544240877686E-2</v>
      </c>
      <c r="Q87" s="232">
        <v>0</v>
      </c>
      <c r="R87" s="232">
        <v>0</v>
      </c>
      <c r="S87" s="232">
        <v>0</v>
      </c>
      <c r="T87" s="232">
        <v>2.199785605859117E-2</v>
      </c>
      <c r="U87" s="232">
        <v>2.7184073981049951E-3</v>
      </c>
      <c r="V87" s="232">
        <v>1.6387240511585969E-2</v>
      </c>
      <c r="W87" s="232">
        <v>0.14702471123904851</v>
      </c>
      <c r="DA87" s="71" t="s">
        <v>1338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0.28183589586085889</v>
      </c>
      <c r="N88" s="297">
        <v>0.52560910499183411</v>
      </c>
      <c r="O88" s="297">
        <v>0.63254102505079379</v>
      </c>
      <c r="P88" s="297">
        <v>0.2405578871405844</v>
      </c>
      <c r="Q88" s="297">
        <v>0.43827648612244519</v>
      </c>
      <c r="R88" s="297">
        <v>0.25055205150086779</v>
      </c>
      <c r="S88" s="297">
        <v>0.85824873402684898</v>
      </c>
      <c r="T88" s="297">
        <v>1.005012009940196</v>
      </c>
      <c r="U88" s="297">
        <v>1.963854120223979</v>
      </c>
      <c r="V88" s="297">
        <v>2.087453725398543</v>
      </c>
      <c r="W88" s="297">
        <v>2.1048041903004102</v>
      </c>
      <c r="DA88" s="122" t="s">
        <v>1339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0.47486779633843451</v>
      </c>
      <c r="K89" s="297">
        <v>0.6080341548702779</v>
      </c>
      <c r="L89" s="297">
        <v>0.89910586103071977</v>
      </c>
      <c r="M89" s="297">
        <v>0.57542963022296767</v>
      </c>
      <c r="N89" s="297">
        <v>0</v>
      </c>
      <c r="O89" s="297">
        <v>0</v>
      </c>
      <c r="P89" s="297">
        <v>0</v>
      </c>
      <c r="Q89" s="297">
        <v>0</v>
      </c>
      <c r="R89" s="297">
        <v>0</v>
      </c>
      <c r="S89" s="297">
        <v>2.689271015379947E-2</v>
      </c>
      <c r="T89" s="297">
        <v>0.16351353572187391</v>
      </c>
      <c r="U89" s="297">
        <v>0.14980001059211021</v>
      </c>
      <c r="V89" s="297">
        <v>0.17484884826930061</v>
      </c>
      <c r="W89" s="297">
        <v>0.1520975636671969</v>
      </c>
      <c r="DA89" s="122" t="s">
        <v>1340</v>
      </c>
    </row>
    <row r="90" spans="1:105" ht="12" customHeight="1" x14ac:dyDescent="0.25">
      <c r="A90" s="59" t="s">
        <v>70</v>
      </c>
      <c r="B90" s="297">
        <v>0.6767732752645661</v>
      </c>
      <c r="C90" s="297">
        <v>0.93601251132915542</v>
      </c>
      <c r="D90" s="297">
        <v>1.037005261970495</v>
      </c>
      <c r="E90" s="297">
        <v>0.78218020895891127</v>
      </c>
      <c r="F90" s="297">
        <v>0</v>
      </c>
      <c r="G90" s="297">
        <v>0</v>
      </c>
      <c r="H90" s="297">
        <v>0</v>
      </c>
      <c r="I90" s="297">
        <v>0</v>
      </c>
      <c r="J90" s="297">
        <v>1.0209938241469629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0</v>
      </c>
      <c r="U90" s="297">
        <v>0</v>
      </c>
      <c r="V90" s="297">
        <v>0</v>
      </c>
      <c r="W90" s="297">
        <v>0</v>
      </c>
      <c r="DA90" s="122" t="s">
        <v>1341</v>
      </c>
    </row>
    <row r="91" spans="1:105" ht="12" customHeight="1" x14ac:dyDescent="0.25">
      <c r="A91" s="59" t="s">
        <v>162</v>
      </c>
      <c r="B91" s="297">
        <v>0.72257206097773763</v>
      </c>
      <c r="C91" s="297">
        <v>1.156749297466525</v>
      </c>
      <c r="D91" s="297">
        <v>1.090897414364931</v>
      </c>
      <c r="E91" s="297">
        <v>1.249319926191059</v>
      </c>
      <c r="F91" s="297">
        <v>1.9577136898606271</v>
      </c>
      <c r="G91" s="297">
        <v>2.2579063719775672</v>
      </c>
      <c r="H91" s="297">
        <v>2.7279642404444941</v>
      </c>
      <c r="I91" s="297">
        <v>2.063810051181</v>
      </c>
      <c r="J91" s="297">
        <v>3.832328013483294</v>
      </c>
      <c r="K91" s="297">
        <v>2.4732672412024979</v>
      </c>
      <c r="L91" s="297">
        <v>4.1029083447566057</v>
      </c>
      <c r="M91" s="297">
        <v>1.838780636892402</v>
      </c>
      <c r="N91" s="297">
        <v>1.0337464607332629</v>
      </c>
      <c r="O91" s="297">
        <v>1.2518010168757441</v>
      </c>
      <c r="P91" s="297">
        <v>0.37809666387498142</v>
      </c>
      <c r="Q91" s="297">
        <v>0.735652659271953</v>
      </c>
      <c r="R91" s="297">
        <v>0.49947164682980932</v>
      </c>
      <c r="S91" s="297">
        <v>1.9659927628523599</v>
      </c>
      <c r="T91" s="297">
        <v>1.8945117878995561</v>
      </c>
      <c r="U91" s="297">
        <v>2.507719016693704</v>
      </c>
      <c r="V91" s="297">
        <v>2.045661978796375</v>
      </c>
      <c r="W91" s="297">
        <v>2.7177428456765629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0.14557772891594412</v>
      </c>
      <c r="C93" s="263">
        <f t="shared" si="4"/>
        <v>0.23050062661914555</v>
      </c>
      <c r="D93" s="263">
        <f t="shared" si="4"/>
        <v>0.24604697722530414</v>
      </c>
      <c r="E93" s="263">
        <f t="shared" si="4"/>
        <v>0.25121253703374824</v>
      </c>
      <c r="F93" s="263">
        <f t="shared" si="4"/>
        <v>0.29791122866117203</v>
      </c>
      <c r="G93" s="263">
        <f t="shared" si="4"/>
        <v>0.34477129150823355</v>
      </c>
      <c r="H93" s="263">
        <f t="shared" si="4"/>
        <v>0.41970142516359288</v>
      </c>
      <c r="I93" s="263">
        <f t="shared" si="4"/>
        <v>0.31272536218209046</v>
      </c>
      <c r="J93" s="263">
        <f t="shared" si="4"/>
        <v>0.8204420948903004</v>
      </c>
      <c r="K93" s="263">
        <f t="shared" si="4"/>
        <v>0.48509733461400906</v>
      </c>
      <c r="L93" s="263">
        <f t="shared" si="4"/>
        <v>0.79055054803560276</v>
      </c>
      <c r="M93" s="263">
        <f t="shared" si="4"/>
        <v>0.37822587364610072</v>
      </c>
      <c r="N93" s="263">
        <f t="shared" si="4"/>
        <v>0.21244380826961887</v>
      </c>
      <c r="O93" s="263">
        <f t="shared" si="4"/>
        <v>0.2688627009003064</v>
      </c>
      <c r="P93" s="263">
        <f t="shared" si="4"/>
        <v>8.3666270622825514E-2</v>
      </c>
      <c r="Q93" s="263">
        <f t="shared" si="4"/>
        <v>0.15766507809162847</v>
      </c>
      <c r="R93" s="263">
        <f t="shared" si="4"/>
        <v>0.10761480944077874</v>
      </c>
      <c r="S93" s="263">
        <f t="shared" si="4"/>
        <v>0.43340470663695518</v>
      </c>
      <c r="T93" s="263">
        <f t="shared" si="4"/>
        <v>0.46743547937863078</v>
      </c>
      <c r="U93" s="263">
        <f t="shared" si="4"/>
        <v>0.6097908940771386</v>
      </c>
      <c r="V93" s="263">
        <f t="shared" si="4"/>
        <v>0.51107619448977215</v>
      </c>
      <c r="W93" s="263">
        <f t="shared" si="4"/>
        <v>0.66087340436683939</v>
      </c>
      <c r="DA93" s="70"/>
    </row>
    <row r="94" spans="1:105" ht="12" customHeight="1" x14ac:dyDescent="0.25">
      <c r="A94" s="60" t="s">
        <v>1024</v>
      </c>
      <c r="B94" s="264">
        <v>9.5439843496992735E-2</v>
      </c>
      <c r="C94" s="264">
        <v>0.1484983591144528</v>
      </c>
      <c r="D94" s="264">
        <v>0.16503690309317259</v>
      </c>
      <c r="E94" s="264">
        <v>0.17077350844466421</v>
      </c>
      <c r="F94" s="264">
        <v>0.22690984641887671</v>
      </c>
      <c r="G94" s="264">
        <v>0.25718379716436301</v>
      </c>
      <c r="H94" s="264">
        <v>0.32009676926662289</v>
      </c>
      <c r="I94" s="264">
        <v>0.24430897377621991</v>
      </c>
      <c r="J94" s="264">
        <v>0.65491362304750733</v>
      </c>
      <c r="K94" s="264">
        <v>0.40360116453256789</v>
      </c>
      <c r="L94" s="264">
        <v>0.6648510948762727</v>
      </c>
      <c r="M94" s="264">
        <v>0.30459782092900861</v>
      </c>
      <c r="N94" s="264">
        <v>0.17251795801663489</v>
      </c>
      <c r="O94" s="264">
        <v>0.21941689980301329</v>
      </c>
      <c r="P94" s="264">
        <v>7.0604617224334879E-2</v>
      </c>
      <c r="Q94" s="264">
        <v>0.13132908039503</v>
      </c>
      <c r="R94" s="264">
        <v>8.8438817098070055E-2</v>
      </c>
      <c r="S94" s="264">
        <v>0.35635450914943928</v>
      </c>
      <c r="T94" s="264">
        <v>0.37693235786824147</v>
      </c>
      <c r="U94" s="264">
        <v>0.49099802588358782</v>
      </c>
      <c r="V94" s="264">
        <v>0.41884231125394988</v>
      </c>
      <c r="W94" s="264">
        <v>0.53826974138873618</v>
      </c>
      <c r="DA94" s="72" t="s">
        <v>1344</v>
      </c>
    </row>
    <row r="95" spans="1:105" ht="12" customHeight="1" x14ac:dyDescent="0.25">
      <c r="A95" s="60" t="s">
        <v>1026</v>
      </c>
      <c r="B95" s="264">
        <v>5.0137885418951388E-2</v>
      </c>
      <c r="C95" s="264">
        <v>8.200226750469275E-2</v>
      </c>
      <c r="D95" s="264">
        <v>8.1010074132131543E-2</v>
      </c>
      <c r="E95" s="264">
        <v>8.0439028589084041E-2</v>
      </c>
      <c r="F95" s="264">
        <v>7.1001382242295352E-2</v>
      </c>
      <c r="G95" s="264">
        <v>8.7587494343870531E-2</v>
      </c>
      <c r="H95" s="264">
        <v>9.9604655896969971E-2</v>
      </c>
      <c r="I95" s="264">
        <v>6.8416388405870554E-2</v>
      </c>
      <c r="J95" s="264">
        <v>0.16552847184279301</v>
      </c>
      <c r="K95" s="264">
        <v>8.149617008144118E-2</v>
      </c>
      <c r="L95" s="264">
        <v>0.12569945315933009</v>
      </c>
      <c r="M95" s="264">
        <v>7.3628052717092135E-2</v>
      </c>
      <c r="N95" s="264">
        <v>3.9925850252983987E-2</v>
      </c>
      <c r="O95" s="264">
        <v>4.9445801097293129E-2</v>
      </c>
      <c r="P95" s="264">
        <v>1.3061653398490631E-2</v>
      </c>
      <c r="Q95" s="264">
        <v>2.633599769659847E-2</v>
      </c>
      <c r="R95" s="264">
        <v>1.917599234270868E-2</v>
      </c>
      <c r="S95" s="264">
        <v>7.7050197487515903E-2</v>
      </c>
      <c r="T95" s="264">
        <v>9.050312151038932E-2</v>
      </c>
      <c r="U95" s="264">
        <v>0.1187928681935508</v>
      </c>
      <c r="V95" s="264">
        <v>9.2233883235822239E-2</v>
      </c>
      <c r="W95" s="264">
        <v>0.1226036629781032</v>
      </c>
      <c r="DA95" s="72" t="s">
        <v>1345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3.7829998183838052E-3</v>
      </c>
      <c r="P96" s="231">
        <v>5.9266688372973939E-4</v>
      </c>
      <c r="Q96" s="231">
        <v>0</v>
      </c>
      <c r="R96" s="231">
        <v>0</v>
      </c>
      <c r="S96" s="231">
        <v>0</v>
      </c>
      <c r="T96" s="231">
        <v>6.442468018184065E-4</v>
      </c>
      <c r="U96" s="231">
        <v>6.9754286205001088E-5</v>
      </c>
      <c r="V96" s="231">
        <v>3.4902393933074899E-4</v>
      </c>
      <c r="W96" s="231">
        <v>3.5149507022860429E-3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7.6968371250381949E-3</v>
      </c>
      <c r="N98" s="231">
        <v>1.345773271906126E-2</v>
      </c>
      <c r="O98" s="231">
        <v>1.5328212439670251E-2</v>
      </c>
      <c r="P98" s="231">
        <v>4.8484457858612743E-3</v>
      </c>
      <c r="Q98" s="231">
        <v>9.832321289813567E-3</v>
      </c>
      <c r="R98" s="231">
        <v>6.4059098822132187E-3</v>
      </c>
      <c r="S98" s="231">
        <v>2.2826153458336419E-2</v>
      </c>
      <c r="T98" s="231">
        <v>2.943358532161099E-2</v>
      </c>
      <c r="U98" s="231">
        <v>5.0392462315423367E-2</v>
      </c>
      <c r="V98" s="231">
        <v>4.4459671040657463E-2</v>
      </c>
      <c r="W98" s="231">
        <v>5.0319996580997263E-2</v>
      </c>
      <c r="DA98" s="73" t="s">
        <v>1348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1.2770331531894229E-2</v>
      </c>
      <c r="K99" s="231">
        <v>1.608166437849599E-2</v>
      </c>
      <c r="L99" s="231">
        <v>2.2594321090321851E-2</v>
      </c>
      <c r="M99" s="231">
        <v>1.571477659798776E-2</v>
      </c>
      <c r="N99" s="231">
        <v>0</v>
      </c>
      <c r="O99" s="231">
        <v>0</v>
      </c>
      <c r="P99" s="231">
        <v>0</v>
      </c>
      <c r="Q99" s="231">
        <v>0</v>
      </c>
      <c r="R99" s="231">
        <v>0</v>
      </c>
      <c r="S99" s="231">
        <v>7.1524385011441794E-4</v>
      </c>
      <c r="T99" s="231">
        <v>4.7887881510932859E-3</v>
      </c>
      <c r="U99" s="231">
        <v>3.8438656470837999E-3</v>
      </c>
      <c r="V99" s="231">
        <v>3.7240213669439558E-3</v>
      </c>
      <c r="W99" s="231">
        <v>3.6362284524999E-3</v>
      </c>
      <c r="DA99" s="73" t="s">
        <v>1349</v>
      </c>
    </row>
    <row r="100" spans="1:105" ht="12" customHeight="1" x14ac:dyDescent="0.25">
      <c r="A100" s="64" t="s">
        <v>70</v>
      </c>
      <c r="B100" s="231">
        <v>2.4248468230824029E-2</v>
      </c>
      <c r="C100" s="231">
        <v>2.9455008462809538E-2</v>
      </c>
      <c r="D100" s="231">
        <v>3.9479189570979213E-2</v>
      </c>
      <c r="E100" s="231">
        <v>3.097111100394629E-2</v>
      </c>
      <c r="F100" s="231">
        <v>0</v>
      </c>
      <c r="G100" s="231">
        <v>0</v>
      </c>
      <c r="H100" s="231">
        <v>0</v>
      </c>
      <c r="I100" s="231">
        <v>0</v>
      </c>
      <c r="J100" s="231">
        <v>2.7456967448432429E-2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1350</v>
      </c>
    </row>
    <row r="101" spans="1:105" ht="12" customHeight="1" x14ac:dyDescent="0.25">
      <c r="A101" s="64" t="s">
        <v>34</v>
      </c>
      <c r="B101" s="231">
        <v>0</v>
      </c>
      <c r="C101" s="231">
        <v>1.6145971736607201E-2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2.2240700772107769E-2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1.220866945198032E-3</v>
      </c>
      <c r="T101" s="231">
        <v>1.5231418097015251E-4</v>
      </c>
      <c r="U101" s="231">
        <v>1.3875991529050969E-4</v>
      </c>
      <c r="V101" s="231">
        <v>1.315981214181758E-4</v>
      </c>
      <c r="W101" s="231">
        <v>1.588372787308274E-4</v>
      </c>
      <c r="DA101" s="73" t="s">
        <v>1351</v>
      </c>
    </row>
    <row r="102" spans="1:105" ht="12" customHeight="1" x14ac:dyDescent="0.25">
      <c r="A102" s="64" t="s">
        <v>162</v>
      </c>
      <c r="B102" s="231">
        <v>2.5889417188127359E-2</v>
      </c>
      <c r="C102" s="231">
        <v>3.6401287305276003E-2</v>
      </c>
      <c r="D102" s="231">
        <v>4.1530884561152337E-2</v>
      </c>
      <c r="E102" s="231">
        <v>4.9467917585137758E-2</v>
      </c>
      <c r="F102" s="231">
        <v>7.1001382242295352E-2</v>
      </c>
      <c r="G102" s="231">
        <v>8.7587494343870531E-2</v>
      </c>
      <c r="H102" s="231">
        <v>9.9604655896969971E-2</v>
      </c>
      <c r="I102" s="231">
        <v>6.8416388405870554E-2</v>
      </c>
      <c r="J102" s="231">
        <v>0.1030604720903586</v>
      </c>
      <c r="K102" s="231">
        <v>6.5414505702945186E-2</v>
      </c>
      <c r="L102" s="231">
        <v>0.1031051320690082</v>
      </c>
      <c r="M102" s="231">
        <v>5.0216438994066193E-2</v>
      </c>
      <c r="N102" s="231">
        <v>2.6468117533922728E-2</v>
      </c>
      <c r="O102" s="231">
        <v>3.033458883923908E-2</v>
      </c>
      <c r="P102" s="231">
        <v>7.6205407288996111E-3</v>
      </c>
      <c r="Q102" s="231">
        <v>1.6503676406784899E-2</v>
      </c>
      <c r="R102" s="231">
        <v>1.277008246049546E-2</v>
      </c>
      <c r="S102" s="231">
        <v>5.2287933233867032E-2</v>
      </c>
      <c r="T102" s="231">
        <v>5.5484187054896487E-2</v>
      </c>
      <c r="U102" s="231">
        <v>6.434802602954813E-2</v>
      </c>
      <c r="V102" s="231">
        <v>4.3569568767471888E-2</v>
      </c>
      <c r="W102" s="231">
        <v>6.4973649963589133E-2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4.8468330265535133</v>
      </c>
      <c r="C110" s="225">
        <v>6.6160926113751044</v>
      </c>
      <c r="D110" s="225">
        <v>7.1434022884918464</v>
      </c>
      <c r="E110" s="225">
        <v>7.0899738098114282</v>
      </c>
      <c r="F110" s="225">
        <v>6.9359112240593186</v>
      </c>
      <c r="G110" s="225">
        <v>8.6193356688727842</v>
      </c>
      <c r="H110" s="225">
        <v>10.28880011415149</v>
      </c>
      <c r="I110" s="225">
        <v>7.9862440521120277</v>
      </c>
      <c r="J110" s="225">
        <v>11.2491420319634</v>
      </c>
      <c r="K110" s="225">
        <v>9.8734231941900781</v>
      </c>
      <c r="L110" s="225">
        <v>12.347333728127049</v>
      </c>
      <c r="M110" s="225">
        <v>12.210551407491399</v>
      </c>
      <c r="N110" s="225">
        <v>11.130107212134529</v>
      </c>
      <c r="O110" s="225">
        <v>12.130942617401789</v>
      </c>
      <c r="P110" s="225">
        <v>10.20541010515883</v>
      </c>
      <c r="Q110" s="225">
        <v>9.658740617430567</v>
      </c>
      <c r="R110" s="225">
        <v>11.191968099276069</v>
      </c>
      <c r="S110" s="225">
        <v>10.85094852917732</v>
      </c>
      <c r="T110" s="225">
        <v>13.506794968056729</v>
      </c>
      <c r="U110" s="225">
        <v>10.280684131922341</v>
      </c>
      <c r="V110" s="225">
        <v>9.5482878619548526</v>
      </c>
      <c r="W110" s="225">
        <v>12.10009213889648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0.19195214852990819</v>
      </c>
      <c r="C115" s="262">
        <v>0.25821354244573819</v>
      </c>
      <c r="D115" s="262">
        <v>0.30619515282588589</v>
      </c>
      <c r="E115" s="262">
        <v>0.3188497785717585</v>
      </c>
      <c r="F115" s="262">
        <v>0.42751084034592718</v>
      </c>
      <c r="G115" s="262">
        <v>0.50603710191360751</v>
      </c>
      <c r="H115" s="262">
        <v>0.6356183809886371</v>
      </c>
      <c r="I115" s="262">
        <v>0.52192972159266005</v>
      </c>
      <c r="J115" s="262">
        <v>0.81756872135406589</v>
      </c>
      <c r="K115" s="262">
        <v>0.83479031844267459</v>
      </c>
      <c r="L115" s="262">
        <v>1.070925667028646</v>
      </c>
      <c r="M115" s="262">
        <v>0.94422867740394678</v>
      </c>
      <c r="N115" s="262">
        <v>0.77637866351669038</v>
      </c>
      <c r="O115" s="262">
        <v>0.84666856655875344</v>
      </c>
      <c r="P115" s="262">
        <v>0.77281780375066444</v>
      </c>
      <c r="Q115" s="262">
        <v>0.71693664598409501</v>
      </c>
      <c r="R115" s="262">
        <v>0.82096416006269102</v>
      </c>
      <c r="S115" s="262">
        <v>0.8079767083727859</v>
      </c>
      <c r="T115" s="262">
        <v>0.99012196799086938</v>
      </c>
      <c r="U115" s="262">
        <v>0.71072214899239305</v>
      </c>
      <c r="V115" s="262">
        <v>0.66993066405396395</v>
      </c>
      <c r="W115" s="262">
        <v>0.85311390350757677</v>
      </c>
      <c r="DA115" s="68" t="s">
        <v>1364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9.0136848707768821E-2</v>
      </c>
      <c r="K116" s="228">
        <v>0.16472943101739779</v>
      </c>
      <c r="L116" s="228">
        <v>0.19249756284971009</v>
      </c>
      <c r="M116" s="228">
        <v>0.22505792725903859</v>
      </c>
      <c r="N116" s="228">
        <v>0</v>
      </c>
      <c r="O116" s="228">
        <v>0</v>
      </c>
      <c r="P116" s="228">
        <v>0</v>
      </c>
      <c r="Q116" s="228">
        <v>0</v>
      </c>
      <c r="R116" s="228">
        <v>0</v>
      </c>
      <c r="S116" s="228">
        <v>1.0903127010361389E-2</v>
      </c>
      <c r="T116" s="228">
        <v>7.8666837537839748E-2</v>
      </c>
      <c r="U116" s="228">
        <v>4.0062247665577089E-2</v>
      </c>
      <c r="V116" s="228">
        <v>5.2752098121906101E-2</v>
      </c>
      <c r="W116" s="228">
        <v>4.5213854342439103E-2</v>
      </c>
      <c r="DA116" s="69" t="s">
        <v>1365</v>
      </c>
    </row>
    <row r="117" spans="1:105" ht="12" customHeight="1" x14ac:dyDescent="0.25">
      <c r="A117" s="37" t="s">
        <v>162</v>
      </c>
      <c r="B117" s="228">
        <v>0.19195214852990819</v>
      </c>
      <c r="C117" s="228">
        <v>0.25821354244573819</v>
      </c>
      <c r="D117" s="228">
        <v>0.30619515282588589</v>
      </c>
      <c r="E117" s="228">
        <v>0.3188497785717585</v>
      </c>
      <c r="F117" s="228">
        <v>0.42751084034592718</v>
      </c>
      <c r="G117" s="228">
        <v>0.50603710191360751</v>
      </c>
      <c r="H117" s="228">
        <v>0.6356183809886371</v>
      </c>
      <c r="I117" s="228">
        <v>0.52192972159266005</v>
      </c>
      <c r="J117" s="228">
        <v>0.72743187264629705</v>
      </c>
      <c r="K117" s="228">
        <v>0.67006088742527681</v>
      </c>
      <c r="L117" s="228">
        <v>0.8784281041789358</v>
      </c>
      <c r="M117" s="228">
        <v>0.71917075014490817</v>
      </c>
      <c r="N117" s="228">
        <v>0.77637866351669038</v>
      </c>
      <c r="O117" s="228">
        <v>0.84666856655875344</v>
      </c>
      <c r="P117" s="228">
        <v>0.77281780375066444</v>
      </c>
      <c r="Q117" s="228">
        <v>0.71693664598409501</v>
      </c>
      <c r="R117" s="228">
        <v>0.82096416006269102</v>
      </c>
      <c r="S117" s="228">
        <v>0.79707358136242457</v>
      </c>
      <c r="T117" s="228">
        <v>0.91145513045302962</v>
      </c>
      <c r="U117" s="228">
        <v>0.67065990132681597</v>
      </c>
      <c r="V117" s="228">
        <v>0.61717856593205789</v>
      </c>
      <c r="W117" s="228">
        <v>0.80790004916513769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2.364604272039815</v>
      </c>
      <c r="C121" s="263">
        <f t="shared" si="5"/>
        <v>3.3435853978447998</v>
      </c>
      <c r="D121" s="263">
        <f t="shared" si="5"/>
        <v>3.5244022738076719</v>
      </c>
      <c r="E121" s="263">
        <f t="shared" si="5"/>
        <v>3.521775220908574</v>
      </c>
      <c r="F121" s="263">
        <f t="shared" si="5"/>
        <v>3.136821388718813</v>
      </c>
      <c r="G121" s="263">
        <f t="shared" si="5"/>
        <v>4.0411973124624314</v>
      </c>
      <c r="H121" s="263">
        <f t="shared" si="5"/>
        <v>4.659177413332575</v>
      </c>
      <c r="I121" s="263">
        <f t="shared" si="5"/>
        <v>3.4367070438605452</v>
      </c>
      <c r="J121" s="263">
        <f t="shared" si="5"/>
        <v>4.6240129989985794</v>
      </c>
      <c r="K121" s="263">
        <f t="shared" si="5"/>
        <v>3.640706650338204</v>
      </c>
      <c r="L121" s="263">
        <f t="shared" si="5"/>
        <v>4.4024607225161416</v>
      </c>
      <c r="M121" s="263">
        <f t="shared" si="5"/>
        <v>4.7317423108141998</v>
      </c>
      <c r="N121" s="263">
        <f t="shared" si="5"/>
        <v>4.213302620035158</v>
      </c>
      <c r="O121" s="263">
        <f t="shared" si="5"/>
        <v>4.4740617801488094</v>
      </c>
      <c r="P121" s="263">
        <f t="shared" si="5"/>
        <v>3.352519929177983</v>
      </c>
      <c r="Q121" s="263">
        <f t="shared" si="5"/>
        <v>3.371311247078626</v>
      </c>
      <c r="R121" s="263">
        <f t="shared" si="5"/>
        <v>4.174152559049773</v>
      </c>
      <c r="S121" s="263">
        <f t="shared" si="5"/>
        <v>4.1264722438182311</v>
      </c>
      <c r="T121" s="263">
        <f t="shared" si="5"/>
        <v>5.392358975177185</v>
      </c>
      <c r="U121" s="263">
        <f t="shared" si="5"/>
        <v>3.926090732001335</v>
      </c>
      <c r="V121" s="263">
        <f t="shared" si="5"/>
        <v>3.3256075729051702</v>
      </c>
      <c r="W121" s="263">
        <f t="shared" si="5"/>
        <v>4.4446138506243633</v>
      </c>
      <c r="DA121" s="70"/>
    </row>
    <row r="122" spans="1:105" ht="12" customHeight="1" x14ac:dyDescent="0.25">
      <c r="A122" s="60" t="s">
        <v>1054</v>
      </c>
      <c r="B122" s="264">
        <v>2.364604272039815</v>
      </c>
      <c r="C122" s="264">
        <v>3.3435853978447998</v>
      </c>
      <c r="D122" s="264">
        <v>3.5244022738076719</v>
      </c>
      <c r="E122" s="264">
        <v>3.521775220908574</v>
      </c>
      <c r="F122" s="264">
        <v>3.136821388718813</v>
      </c>
      <c r="G122" s="264">
        <v>4.0411973124624314</v>
      </c>
      <c r="H122" s="264">
        <v>4.659177413332575</v>
      </c>
      <c r="I122" s="264">
        <v>3.4367070438605452</v>
      </c>
      <c r="J122" s="264">
        <v>4.6240129989985794</v>
      </c>
      <c r="K122" s="264">
        <v>3.640706650338204</v>
      </c>
      <c r="L122" s="264">
        <v>4.4024607225161416</v>
      </c>
      <c r="M122" s="264">
        <v>4.7317423108141998</v>
      </c>
      <c r="N122" s="264">
        <v>4.213302620035158</v>
      </c>
      <c r="O122" s="264">
        <v>4.4740617801488094</v>
      </c>
      <c r="P122" s="264">
        <v>3.352519929177983</v>
      </c>
      <c r="Q122" s="264">
        <v>3.371311247078626</v>
      </c>
      <c r="R122" s="264">
        <v>4.174152559049773</v>
      </c>
      <c r="S122" s="264">
        <v>4.1264722438182311</v>
      </c>
      <c r="T122" s="264">
        <v>5.392358975177185</v>
      </c>
      <c r="U122" s="264">
        <v>3.926090732001335</v>
      </c>
      <c r="V122" s="264">
        <v>3.3256075729051702</v>
      </c>
      <c r="W122" s="264">
        <v>4.4446138506243633</v>
      </c>
      <c r="DA122" s="72" t="s">
        <v>1370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0.34230156102511661</v>
      </c>
      <c r="P123" s="231">
        <v>0.15211914437243959</v>
      </c>
      <c r="Q123" s="231">
        <v>0</v>
      </c>
      <c r="R123" s="231">
        <v>0</v>
      </c>
      <c r="S123" s="231">
        <v>0</v>
      </c>
      <c r="T123" s="231">
        <v>3.8385527107105168E-2</v>
      </c>
      <c r="U123" s="231">
        <v>2.3053711956901048E-3</v>
      </c>
      <c r="V123" s="231">
        <v>1.258449297635914E-2</v>
      </c>
      <c r="W123" s="231">
        <v>0.1274235874863914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0.49464094920351309</v>
      </c>
      <c r="N125" s="231">
        <v>1.4201701445472881</v>
      </c>
      <c r="O125" s="231">
        <v>1.386960427628394</v>
      </c>
      <c r="P125" s="231">
        <v>1.2444451423368239</v>
      </c>
      <c r="Q125" s="231">
        <v>1.258650449894307</v>
      </c>
      <c r="R125" s="231">
        <v>1.3944125889291801</v>
      </c>
      <c r="S125" s="231">
        <v>1.222469140253952</v>
      </c>
      <c r="T125" s="231">
        <v>1.7537125276105821</v>
      </c>
      <c r="U125" s="231">
        <v>1.6654651265508471</v>
      </c>
      <c r="V125" s="231">
        <v>1.6030488310206841</v>
      </c>
      <c r="W125" s="231">
        <v>1.8241947127404761</v>
      </c>
      <c r="DA125" s="73" t="s">
        <v>1373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0.35673729327412612</v>
      </c>
      <c r="K126" s="231">
        <v>0.71842176623500531</v>
      </c>
      <c r="L126" s="231">
        <v>0.79133686465585706</v>
      </c>
      <c r="M126" s="231">
        <v>1.009917695628936</v>
      </c>
      <c r="N126" s="231">
        <v>0</v>
      </c>
      <c r="O126" s="231">
        <v>0</v>
      </c>
      <c r="P126" s="231">
        <v>0</v>
      </c>
      <c r="Q126" s="231">
        <v>0</v>
      </c>
      <c r="R126" s="231">
        <v>0</v>
      </c>
      <c r="S126" s="231">
        <v>3.8305338484525497E-2</v>
      </c>
      <c r="T126" s="231">
        <v>0.28532568088058369</v>
      </c>
      <c r="U126" s="231">
        <v>0.1270393208074197</v>
      </c>
      <c r="V126" s="231">
        <v>0.1342742300885742</v>
      </c>
      <c r="W126" s="231">
        <v>0.1318201345004015</v>
      </c>
      <c r="DA126" s="73" t="s">
        <v>1374</v>
      </c>
    </row>
    <row r="127" spans="1:105" ht="12" customHeight="1" x14ac:dyDescent="0.25">
      <c r="A127" s="64" t="s">
        <v>70</v>
      </c>
      <c r="B127" s="231">
        <v>1.1436068970582329</v>
      </c>
      <c r="C127" s="231">
        <v>1.201007474384888</v>
      </c>
      <c r="D127" s="231">
        <v>1.7175708945173651</v>
      </c>
      <c r="E127" s="231">
        <v>1.3559747452309321</v>
      </c>
      <c r="F127" s="231">
        <v>0</v>
      </c>
      <c r="G127" s="231">
        <v>0</v>
      </c>
      <c r="H127" s="231">
        <v>0</v>
      </c>
      <c r="I127" s="231">
        <v>0</v>
      </c>
      <c r="J127" s="231">
        <v>0.76700626170953334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1375</v>
      </c>
    </row>
    <row r="128" spans="1:105" ht="12" customHeight="1" x14ac:dyDescent="0.25">
      <c r="A128" s="64" t="s">
        <v>34</v>
      </c>
      <c r="B128" s="231">
        <v>0</v>
      </c>
      <c r="C128" s="231">
        <v>0.65834076270446151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0.62129063557558395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6.5384304350045247E-2</v>
      </c>
      <c r="T128" s="231">
        <v>9.0751868785749982E-3</v>
      </c>
      <c r="U128" s="231">
        <v>4.5859993590502126E-3</v>
      </c>
      <c r="V128" s="231">
        <v>4.7449342238949062E-3</v>
      </c>
      <c r="W128" s="231">
        <v>5.758150710135009E-3</v>
      </c>
      <c r="DA128" s="73" t="s">
        <v>1376</v>
      </c>
    </row>
    <row r="129" spans="1:105" ht="12" customHeight="1" x14ac:dyDescent="0.25">
      <c r="A129" s="64" t="s">
        <v>162</v>
      </c>
      <c r="B129" s="231">
        <v>1.2209973749815819</v>
      </c>
      <c r="C129" s="231">
        <v>1.484237160755451</v>
      </c>
      <c r="D129" s="231">
        <v>1.806831379290307</v>
      </c>
      <c r="E129" s="231">
        <v>2.1658004756776421</v>
      </c>
      <c r="F129" s="231">
        <v>3.136821388718813</v>
      </c>
      <c r="G129" s="231">
        <v>4.0411973124624314</v>
      </c>
      <c r="H129" s="231">
        <v>4.659177413332575</v>
      </c>
      <c r="I129" s="231">
        <v>3.4367070438605452</v>
      </c>
      <c r="J129" s="231">
        <v>2.8789788084393351</v>
      </c>
      <c r="K129" s="231">
        <v>2.922284884103199</v>
      </c>
      <c r="L129" s="231">
        <v>3.6111238578602838</v>
      </c>
      <c r="M129" s="231">
        <v>3.2271836659817512</v>
      </c>
      <c r="N129" s="231">
        <v>2.7931324754878699</v>
      </c>
      <c r="O129" s="231">
        <v>2.7447997914952982</v>
      </c>
      <c r="P129" s="231">
        <v>1.955955642468719</v>
      </c>
      <c r="Q129" s="231">
        <v>2.112660797184319</v>
      </c>
      <c r="R129" s="231">
        <v>2.7797399701205929</v>
      </c>
      <c r="S129" s="231">
        <v>2.8003134607297082</v>
      </c>
      <c r="T129" s="231">
        <v>3.3058600527003401</v>
      </c>
      <c r="U129" s="231">
        <v>2.1266949140883269</v>
      </c>
      <c r="V129" s="231">
        <v>1.570955084595657</v>
      </c>
      <c r="W129" s="231">
        <v>2.3554172651869592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1.6252793665323091</v>
      </c>
      <c r="C134" s="263">
        <v>2.101440124574776</v>
      </c>
      <c r="D134" s="263">
        <v>2.2798636000623831</v>
      </c>
      <c r="E134" s="263">
        <v>2.1903944609064601</v>
      </c>
      <c r="F134" s="263">
        <v>2.1300158030148211</v>
      </c>
      <c r="G134" s="263">
        <v>2.5655739840430618</v>
      </c>
      <c r="H134" s="263">
        <v>3.1425264543505942</v>
      </c>
      <c r="I134" s="263">
        <v>2.5530701757016012</v>
      </c>
      <c r="J134" s="263">
        <v>3.6655291258508278</v>
      </c>
      <c r="K134" s="263">
        <v>3.3899502845413698</v>
      </c>
      <c r="L134" s="263">
        <v>4.3143729389076348</v>
      </c>
      <c r="M134" s="263">
        <v>4.2669323301808362</v>
      </c>
      <c r="N134" s="263">
        <v>4.0525118678422132</v>
      </c>
      <c r="O134" s="263">
        <v>4.5468415996483351</v>
      </c>
      <c r="P134" s="263">
        <v>4.0963691410968446</v>
      </c>
      <c r="Q134" s="263">
        <v>3.7008511656109948</v>
      </c>
      <c r="R134" s="263">
        <v>4.0206485908389862</v>
      </c>
      <c r="S134" s="263">
        <v>3.7603952332601511</v>
      </c>
      <c r="T134" s="263">
        <v>4.5267448938777619</v>
      </c>
      <c r="U134" s="263">
        <v>3.7636311017284498</v>
      </c>
      <c r="V134" s="263">
        <v>3.8398316573205289</v>
      </c>
      <c r="W134" s="263">
        <v>4.5724902130687468</v>
      </c>
      <c r="DA134" s="70" t="s">
        <v>1382</v>
      </c>
    </row>
    <row r="135" spans="1:105" ht="12" customHeight="1" x14ac:dyDescent="0.25">
      <c r="A135" s="60" t="s">
        <v>1014</v>
      </c>
      <c r="B135" s="264">
        <v>1.6252793665323091</v>
      </c>
      <c r="C135" s="264">
        <v>2.101440124574776</v>
      </c>
      <c r="D135" s="264">
        <v>2.2798636000623831</v>
      </c>
      <c r="E135" s="264">
        <v>2.1903944609064601</v>
      </c>
      <c r="F135" s="264">
        <v>2.1300158030148211</v>
      </c>
      <c r="G135" s="264">
        <v>2.5655739840430618</v>
      </c>
      <c r="H135" s="264">
        <v>3.1425264543505942</v>
      </c>
      <c r="I135" s="264">
        <v>2.5530701757016012</v>
      </c>
      <c r="J135" s="264">
        <v>3.6655291258508278</v>
      </c>
      <c r="K135" s="264">
        <v>3.3899502845413698</v>
      </c>
      <c r="L135" s="264">
        <v>4.3143729389076348</v>
      </c>
      <c r="M135" s="264">
        <v>4.2669323301808362</v>
      </c>
      <c r="N135" s="264">
        <v>4.0525118678422132</v>
      </c>
      <c r="O135" s="264">
        <v>4.5468415996483351</v>
      </c>
      <c r="P135" s="264">
        <v>4.0963691410968446</v>
      </c>
      <c r="Q135" s="264">
        <v>3.7008511656109948</v>
      </c>
      <c r="R135" s="264">
        <v>4.0206485908389862</v>
      </c>
      <c r="S135" s="264">
        <v>3.7603952332601511</v>
      </c>
      <c r="T135" s="264">
        <v>4.5267448938777619</v>
      </c>
      <c r="U135" s="264">
        <v>3.7636311017284498</v>
      </c>
      <c r="V135" s="264">
        <v>3.8398316573205289</v>
      </c>
      <c r="W135" s="264">
        <v>4.5724902130687468</v>
      </c>
      <c r="DA135" s="72" t="s">
        <v>1383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0.34786980014428792</v>
      </c>
      <c r="P136" s="232">
        <v>0.1858709812144522</v>
      </c>
      <c r="Q136" s="232">
        <v>0</v>
      </c>
      <c r="R136" s="232">
        <v>0</v>
      </c>
      <c r="S136" s="232">
        <v>0</v>
      </c>
      <c r="T136" s="232">
        <v>3.2277973011304348E-2</v>
      </c>
      <c r="U136" s="232">
        <v>2.21256056658689E-3</v>
      </c>
      <c r="V136" s="232">
        <v>1.455113920072907E-2</v>
      </c>
      <c r="W136" s="232">
        <v>0.13125975388361741</v>
      </c>
      <c r="DA136" s="71" t="s">
        <v>1384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0.44605122581678219</v>
      </c>
      <c r="N137" s="297">
        <v>1.3659727022136019</v>
      </c>
      <c r="O137" s="297">
        <v>1.4095221924264709</v>
      </c>
      <c r="P137" s="297">
        <v>1.5205596943629101</v>
      </c>
      <c r="Q137" s="297">
        <v>1.3816813824664089</v>
      </c>
      <c r="R137" s="297">
        <v>1.343133230377793</v>
      </c>
      <c r="S137" s="297">
        <v>1.1319545886072551</v>
      </c>
      <c r="T137" s="297">
        <v>1.4746778252609389</v>
      </c>
      <c r="U137" s="297">
        <v>1.5984161123037599</v>
      </c>
      <c r="V137" s="297">
        <v>1.853565871073859</v>
      </c>
      <c r="W137" s="297">
        <v>1.879113229767472</v>
      </c>
      <c r="DA137" s="122" t="s">
        <v>1385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0.32668539560042231</v>
      </c>
      <c r="K138" s="297">
        <v>0.66893993523011008</v>
      </c>
      <c r="L138" s="297">
        <v>0.77550319460430484</v>
      </c>
      <c r="M138" s="297">
        <v>0.91071114681207854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3.5469119209590269E-2</v>
      </c>
      <c r="T138" s="297">
        <v>0.23992726740987741</v>
      </c>
      <c r="U138" s="297">
        <v>0.1219249169721395</v>
      </c>
      <c r="V138" s="297">
        <v>0.15525798431132659</v>
      </c>
      <c r="W138" s="297">
        <v>0.135788661681464</v>
      </c>
      <c r="DA138" s="122" t="s">
        <v>1386</v>
      </c>
    </row>
    <row r="139" spans="1:105" ht="12" customHeight="1" x14ac:dyDescent="0.25">
      <c r="A139" s="59" t="s">
        <v>70</v>
      </c>
      <c r="B139" s="297">
        <v>0.78604302427712447</v>
      </c>
      <c r="C139" s="297">
        <v>0.93989399087085945</v>
      </c>
      <c r="D139" s="297">
        <v>1.111061410905904</v>
      </c>
      <c r="E139" s="297">
        <v>0.84335864295070706</v>
      </c>
      <c r="F139" s="297">
        <v>0</v>
      </c>
      <c r="G139" s="297">
        <v>0</v>
      </c>
      <c r="H139" s="297">
        <v>0</v>
      </c>
      <c r="I139" s="297">
        <v>0</v>
      </c>
      <c r="J139" s="297">
        <v>0.70239290581272529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1387</v>
      </c>
    </row>
    <row r="140" spans="1:105" ht="12" customHeight="1" x14ac:dyDescent="0.25">
      <c r="A140" s="59" t="s">
        <v>162</v>
      </c>
      <c r="B140" s="297">
        <v>0.83923634225518429</v>
      </c>
      <c r="C140" s="297">
        <v>1.161546133703917</v>
      </c>
      <c r="D140" s="297">
        <v>1.168802189156479</v>
      </c>
      <c r="E140" s="297">
        <v>1.3470358179557529</v>
      </c>
      <c r="F140" s="297">
        <v>2.1300158030148211</v>
      </c>
      <c r="G140" s="297">
        <v>2.5655739840430618</v>
      </c>
      <c r="H140" s="297">
        <v>3.1425264543505942</v>
      </c>
      <c r="I140" s="297">
        <v>2.5530701757016012</v>
      </c>
      <c r="J140" s="297">
        <v>2.6364508244376799</v>
      </c>
      <c r="K140" s="297">
        <v>2.7210103493112601</v>
      </c>
      <c r="L140" s="297">
        <v>3.5388697443033301</v>
      </c>
      <c r="M140" s="297">
        <v>2.9101699575519762</v>
      </c>
      <c r="N140" s="297">
        <v>2.6865391656286111</v>
      </c>
      <c r="O140" s="297">
        <v>2.7894496070775761</v>
      </c>
      <c r="P140" s="297">
        <v>2.3899384655194829</v>
      </c>
      <c r="Q140" s="297">
        <v>2.3191697831445861</v>
      </c>
      <c r="R140" s="297">
        <v>2.677515360461193</v>
      </c>
      <c r="S140" s="297">
        <v>2.5929715254433061</v>
      </c>
      <c r="T140" s="297">
        <v>2.7798618281956409</v>
      </c>
      <c r="U140" s="297">
        <v>2.041077511885963</v>
      </c>
      <c r="V140" s="297">
        <v>1.8164566627346139</v>
      </c>
      <c r="W140" s="297">
        <v>2.426328567736193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0.66499723945147982</v>
      </c>
      <c r="C142" s="263">
        <f t="shared" si="6"/>
        <v>0.91285354650979034</v>
      </c>
      <c r="D142" s="263">
        <f t="shared" si="6"/>
        <v>1.0329412617959048</v>
      </c>
      <c r="E142" s="263">
        <f t="shared" si="6"/>
        <v>1.058954349424635</v>
      </c>
      <c r="F142" s="263">
        <f t="shared" si="6"/>
        <v>1.2415631919797572</v>
      </c>
      <c r="G142" s="263">
        <f t="shared" si="6"/>
        <v>1.5065272704536841</v>
      </c>
      <c r="H142" s="263">
        <f t="shared" si="6"/>
        <v>1.851477865479684</v>
      </c>
      <c r="I142" s="263">
        <f t="shared" si="6"/>
        <v>1.4745371109572216</v>
      </c>
      <c r="J142" s="263">
        <f t="shared" si="6"/>
        <v>2.1420311857599312</v>
      </c>
      <c r="K142" s="263">
        <f t="shared" si="6"/>
        <v>2.0079759408678277</v>
      </c>
      <c r="L142" s="263">
        <f t="shared" si="6"/>
        <v>2.5595743996746276</v>
      </c>
      <c r="M142" s="263">
        <f t="shared" si="6"/>
        <v>2.2676480890924209</v>
      </c>
      <c r="N142" s="263">
        <f t="shared" si="6"/>
        <v>2.0879140607404629</v>
      </c>
      <c r="O142" s="263">
        <f t="shared" si="6"/>
        <v>2.2633706710458914</v>
      </c>
      <c r="P142" s="263">
        <f t="shared" si="6"/>
        <v>1.9837032311333394</v>
      </c>
      <c r="Q142" s="263">
        <f t="shared" si="6"/>
        <v>1.8696415587568511</v>
      </c>
      <c r="R142" s="263">
        <f t="shared" si="6"/>
        <v>2.176202789324619</v>
      </c>
      <c r="S142" s="263">
        <f t="shared" si="6"/>
        <v>2.156104343726148</v>
      </c>
      <c r="T142" s="263">
        <f t="shared" si="6"/>
        <v>2.5975691310109181</v>
      </c>
      <c r="U142" s="263">
        <f t="shared" si="6"/>
        <v>1.8802401492001666</v>
      </c>
      <c r="V142" s="263">
        <f t="shared" si="6"/>
        <v>1.7129179676751902</v>
      </c>
      <c r="W142" s="263">
        <f t="shared" si="6"/>
        <v>2.229874171695795</v>
      </c>
      <c r="DA142" s="70"/>
    </row>
    <row r="143" spans="1:105" ht="12" customHeight="1" x14ac:dyDescent="0.25">
      <c r="A143" s="60" t="s">
        <v>1024</v>
      </c>
      <c r="B143" s="264">
        <v>0.39906202767609211</v>
      </c>
      <c r="C143" s="264">
        <v>0.53681722560020051</v>
      </c>
      <c r="D143" s="264">
        <v>0.6365693715183931</v>
      </c>
      <c r="E143" s="264">
        <v>0.66287791064288837</v>
      </c>
      <c r="F143" s="264">
        <v>0.8887805846850102</v>
      </c>
      <c r="G143" s="264">
        <v>1.05203402783227</v>
      </c>
      <c r="H143" s="264">
        <v>1.3274834928209349</v>
      </c>
      <c r="I143" s="264">
        <v>1.088027864430904</v>
      </c>
      <c r="J143" s="264">
        <v>1.621991578845051</v>
      </c>
      <c r="K143" s="264">
        <v>1.5985238792615339</v>
      </c>
      <c r="L143" s="264">
        <v>2.0644516688148049</v>
      </c>
      <c r="M143" s="264">
        <v>1.735492705474071</v>
      </c>
      <c r="N143" s="264">
        <v>1.614064995261832</v>
      </c>
      <c r="O143" s="264">
        <v>1.7601953274719511</v>
      </c>
      <c r="P143" s="264">
        <v>1.60666208818638</v>
      </c>
      <c r="Q143" s="264">
        <v>1.490487050303225</v>
      </c>
      <c r="R143" s="264">
        <v>1.706756735327561</v>
      </c>
      <c r="S143" s="264">
        <v>1.692020656226753</v>
      </c>
      <c r="T143" s="264">
        <v>1.991117496380483</v>
      </c>
      <c r="U143" s="264">
        <v>1.438692367776476</v>
      </c>
      <c r="V143" s="264">
        <v>1.3389035227890489</v>
      </c>
      <c r="W143" s="264">
        <v>1.730010689420183</v>
      </c>
      <c r="DA143" s="72" t="s">
        <v>1390</v>
      </c>
    </row>
    <row r="144" spans="1:105" ht="12" customHeight="1" x14ac:dyDescent="0.25">
      <c r="A144" s="60" t="s">
        <v>1026</v>
      </c>
      <c r="B144" s="264">
        <v>0.2659352117753877</v>
      </c>
      <c r="C144" s="264">
        <v>0.37603632090958983</v>
      </c>
      <c r="D144" s="264">
        <v>0.39637189027751168</v>
      </c>
      <c r="E144" s="264">
        <v>0.39607643878174659</v>
      </c>
      <c r="F144" s="264">
        <v>0.35278260729474697</v>
      </c>
      <c r="G144" s="264">
        <v>0.454493242621414</v>
      </c>
      <c r="H144" s="264">
        <v>0.52399437265874915</v>
      </c>
      <c r="I144" s="264">
        <v>0.38650924652631757</v>
      </c>
      <c r="J144" s="264">
        <v>0.52003960691488038</v>
      </c>
      <c r="K144" s="264">
        <v>0.40945206160629388</v>
      </c>
      <c r="L144" s="264">
        <v>0.49512273085982278</v>
      </c>
      <c r="M144" s="264">
        <v>0.53215538361834969</v>
      </c>
      <c r="N144" s="264">
        <v>0.47384906547863109</v>
      </c>
      <c r="O144" s="264">
        <v>0.50317534357394045</v>
      </c>
      <c r="P144" s="264">
        <v>0.37704114294695928</v>
      </c>
      <c r="Q144" s="264">
        <v>0.37915450845362608</v>
      </c>
      <c r="R144" s="264">
        <v>0.46944605399705808</v>
      </c>
      <c r="S144" s="264">
        <v>0.46408368749939499</v>
      </c>
      <c r="T144" s="264">
        <v>0.60645163463043528</v>
      </c>
      <c r="U144" s="264">
        <v>0.44154778142369061</v>
      </c>
      <c r="V144" s="264">
        <v>0.37401444488614122</v>
      </c>
      <c r="W144" s="264">
        <v>0.49986348227561223</v>
      </c>
      <c r="DA144" s="72" t="s">
        <v>1391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3.8496943948990468E-2</v>
      </c>
      <c r="P145" s="231">
        <v>1.710807907780619E-2</v>
      </c>
      <c r="Q145" s="231">
        <v>0</v>
      </c>
      <c r="R145" s="231">
        <v>0</v>
      </c>
      <c r="S145" s="231">
        <v>0</v>
      </c>
      <c r="T145" s="231">
        <v>4.3170281814351756E-3</v>
      </c>
      <c r="U145" s="231">
        <v>2.5927356403608988E-4</v>
      </c>
      <c r="V145" s="231">
        <v>1.4153149617153341E-3</v>
      </c>
      <c r="W145" s="231">
        <v>1.4330693352821E-2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5.5629792745718297E-2</v>
      </c>
      <c r="N147" s="231">
        <v>0.15971943069419731</v>
      </c>
      <c r="O147" s="231">
        <v>0.1559844999887697</v>
      </c>
      <c r="P147" s="231">
        <v>0.13995651889130281</v>
      </c>
      <c r="Q147" s="231">
        <v>0.14155411875962029</v>
      </c>
      <c r="R147" s="231">
        <v>0.15682260728526001</v>
      </c>
      <c r="S147" s="231">
        <v>0.13748498788842439</v>
      </c>
      <c r="T147" s="231">
        <v>0.1972312737221586</v>
      </c>
      <c r="U147" s="231">
        <v>0.18730653004857831</v>
      </c>
      <c r="V147" s="231">
        <v>0.18028688157448919</v>
      </c>
      <c r="W147" s="231">
        <v>0.2051580524438858</v>
      </c>
      <c r="DA147" s="73" t="s">
        <v>1394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4.0120458529492108E-2</v>
      </c>
      <c r="K148" s="231">
        <v>8.0797301606387845E-2</v>
      </c>
      <c r="L148" s="231">
        <v>8.8997697913481236E-2</v>
      </c>
      <c r="M148" s="231">
        <v>0.11358039035897941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4.3080097682571851E-3</v>
      </c>
      <c r="T148" s="231">
        <v>3.2089151773577212E-2</v>
      </c>
      <c r="U148" s="231">
        <v>1.428747680201844E-2</v>
      </c>
      <c r="V148" s="231">
        <v>1.510115085082654E-2</v>
      </c>
      <c r="W148" s="231">
        <v>1.48251509984729E-2</v>
      </c>
      <c r="DA148" s="73" t="s">
        <v>1395</v>
      </c>
    </row>
    <row r="149" spans="1:105" ht="12" customHeight="1" x14ac:dyDescent="0.25">
      <c r="A149" s="64" t="s">
        <v>70</v>
      </c>
      <c r="B149" s="231">
        <v>0.12861574596354039</v>
      </c>
      <c r="C149" s="231">
        <v>0.13507130170616169</v>
      </c>
      <c r="D149" s="231">
        <v>0.19316660507370789</v>
      </c>
      <c r="E149" s="231">
        <v>0.15249969531857191</v>
      </c>
      <c r="F149" s="231">
        <v>0</v>
      </c>
      <c r="G149" s="231">
        <v>0</v>
      </c>
      <c r="H149" s="231">
        <v>0</v>
      </c>
      <c r="I149" s="231">
        <v>0</v>
      </c>
      <c r="J149" s="231">
        <v>8.6261356732141845E-2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1396</v>
      </c>
    </row>
    <row r="150" spans="1:105" ht="12" customHeight="1" x14ac:dyDescent="0.25">
      <c r="A150" s="64" t="s">
        <v>34</v>
      </c>
      <c r="B150" s="231">
        <v>0</v>
      </c>
      <c r="C150" s="231">
        <v>7.4040291739451494E-2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6.9873449312230676E-2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7.3534455763779906E-3</v>
      </c>
      <c r="T150" s="231">
        <v>1.0206408628252799E-3</v>
      </c>
      <c r="U150" s="231">
        <v>5.1576440302154511E-4</v>
      </c>
      <c r="V150" s="231">
        <v>5.3363901208012795E-4</v>
      </c>
      <c r="W150" s="231">
        <v>6.4759040091447845E-4</v>
      </c>
      <c r="DA150" s="73" t="s">
        <v>1397</v>
      </c>
    </row>
    <row r="151" spans="1:105" ht="12" customHeight="1" x14ac:dyDescent="0.25">
      <c r="A151" s="64" t="s">
        <v>162</v>
      </c>
      <c r="B151" s="231">
        <v>0.13731946581184731</v>
      </c>
      <c r="C151" s="231">
        <v>0.1669247274639766</v>
      </c>
      <c r="D151" s="231">
        <v>0.20320528520380379</v>
      </c>
      <c r="E151" s="231">
        <v>0.24357674346317471</v>
      </c>
      <c r="F151" s="231">
        <v>0.35278260729474697</v>
      </c>
      <c r="G151" s="231">
        <v>0.454493242621414</v>
      </c>
      <c r="H151" s="231">
        <v>0.52399437265874915</v>
      </c>
      <c r="I151" s="231">
        <v>0.38650924652631757</v>
      </c>
      <c r="J151" s="231">
        <v>0.32378434234101572</v>
      </c>
      <c r="K151" s="231">
        <v>0.32865475999990612</v>
      </c>
      <c r="L151" s="231">
        <v>0.40612503294634161</v>
      </c>
      <c r="M151" s="231">
        <v>0.36294520051365198</v>
      </c>
      <c r="N151" s="231">
        <v>0.31412963478443379</v>
      </c>
      <c r="O151" s="231">
        <v>0.30869389963618032</v>
      </c>
      <c r="P151" s="231">
        <v>0.2199765449778503</v>
      </c>
      <c r="Q151" s="231">
        <v>0.23760038969400579</v>
      </c>
      <c r="R151" s="231">
        <v>0.31262344671179809</v>
      </c>
      <c r="S151" s="231">
        <v>0.3149372442663354</v>
      </c>
      <c r="T151" s="231">
        <v>0.37179354009043908</v>
      </c>
      <c r="U151" s="231">
        <v>0.23917873660603631</v>
      </c>
      <c r="V151" s="231">
        <v>0.17667745848703001</v>
      </c>
      <c r="W151" s="231">
        <v>0.26490199507951789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0.99999999999999989</v>
      </c>
      <c r="D160" s="234">
        <f t="shared" si="7"/>
        <v>1</v>
      </c>
      <c r="E160" s="234">
        <f t="shared" si="7"/>
        <v>0.99999999999999989</v>
      </c>
      <c r="F160" s="234">
        <f t="shared" si="7"/>
        <v>1</v>
      </c>
      <c r="G160" s="234">
        <f t="shared" si="7"/>
        <v>1</v>
      </c>
      <c r="H160" s="234">
        <f t="shared" si="7"/>
        <v>1.0000000000000002</v>
      </c>
      <c r="I160" s="234">
        <f t="shared" si="7"/>
        <v>0.99999999999999989</v>
      </c>
      <c r="J160" s="234">
        <f t="shared" si="7"/>
        <v>1.0000000000000002</v>
      </c>
      <c r="K160" s="234">
        <f t="shared" si="7"/>
        <v>0.99999999999999967</v>
      </c>
      <c r="L160" s="234">
        <f t="shared" si="7"/>
        <v>1</v>
      </c>
      <c r="M160" s="234">
        <f t="shared" si="7"/>
        <v>0.99999999999999989</v>
      </c>
      <c r="N160" s="234">
        <f t="shared" si="7"/>
        <v>0.99999999999999989</v>
      </c>
      <c r="O160" s="234">
        <f t="shared" si="7"/>
        <v>1.0000000000000002</v>
      </c>
      <c r="P160" s="234">
        <f t="shared" si="7"/>
        <v>1</v>
      </c>
      <c r="Q160" s="234">
        <f t="shared" si="7"/>
        <v>0.99999999999999989</v>
      </c>
      <c r="R160" s="234">
        <f t="shared" si="7"/>
        <v>0.99999999999999978</v>
      </c>
      <c r="S160" s="234">
        <f t="shared" si="7"/>
        <v>1</v>
      </c>
      <c r="T160" s="234">
        <f t="shared" si="7"/>
        <v>1</v>
      </c>
      <c r="U160" s="234">
        <f t="shared" si="7"/>
        <v>1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2.0007792208987924E-2</v>
      </c>
      <c r="C165" s="270">
        <f t="shared" si="12"/>
        <v>1.9713309420537537E-2</v>
      </c>
      <c r="D165" s="270">
        <f t="shared" si="12"/>
        <v>2.1841722167075046E-2</v>
      </c>
      <c r="E165" s="270">
        <f t="shared" si="12"/>
        <v>2.3043932375441608E-2</v>
      </c>
      <c r="F165" s="270">
        <f t="shared" si="12"/>
        <v>3.286734572810443E-2</v>
      </c>
      <c r="G165" s="270">
        <f t="shared" si="12"/>
        <v>3.1104597146278164E-2</v>
      </c>
      <c r="H165" s="270">
        <f t="shared" si="12"/>
        <v>3.2974333335903293E-2</v>
      </c>
      <c r="I165" s="270">
        <f t="shared" si="12"/>
        <v>3.5148165842330666E-2</v>
      </c>
      <c r="J165" s="270">
        <f t="shared" si="12"/>
        <v>3.9524732550337179E-2</v>
      </c>
      <c r="K165" s="270">
        <f t="shared" si="12"/>
        <v>4.7012862043717962E-2</v>
      </c>
      <c r="L165" s="270">
        <f t="shared" si="12"/>
        <v>4.8508927758092214E-2</v>
      </c>
      <c r="M165" s="270">
        <f t="shared" si="12"/>
        <v>4.2026206795960037E-2</v>
      </c>
      <c r="N165" s="270">
        <f t="shared" si="12"/>
        <v>3.7796001447154601E-2</v>
      </c>
      <c r="O165" s="270">
        <f t="shared" si="12"/>
        <v>3.7793090900307497E-2</v>
      </c>
      <c r="P165" s="270">
        <f t="shared" si="12"/>
        <v>4.1537839862112409E-2</v>
      </c>
      <c r="Q165" s="270">
        <f t="shared" si="12"/>
        <v>4.0614559999283491E-2</v>
      </c>
      <c r="R165" s="270">
        <f t="shared" si="12"/>
        <v>4.0115738758903501E-2</v>
      </c>
      <c r="S165" s="270">
        <f t="shared" si="12"/>
        <v>4.0913008285235059E-2</v>
      </c>
      <c r="T165" s="270">
        <f t="shared" si="12"/>
        <v>3.9971557680476631E-2</v>
      </c>
      <c r="U165" s="270">
        <f t="shared" si="12"/>
        <v>3.7269478417747193E-2</v>
      </c>
      <c r="V165" s="270">
        <f t="shared" si="12"/>
        <v>3.7764746868286785E-2</v>
      </c>
      <c r="W165" s="270">
        <f t="shared" si="12"/>
        <v>3.8113582813882954E-2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0.5664224077334834</v>
      </c>
      <c r="C167" s="271">
        <f t="shared" si="14"/>
        <v>0.5866359960196682</v>
      </c>
      <c r="D167" s="271">
        <f t="shared" si="14"/>
        <v>0.57776310477802229</v>
      </c>
      <c r="E167" s="271">
        <f t="shared" si="14"/>
        <v>0.58493535343679615</v>
      </c>
      <c r="F167" s="271">
        <f t="shared" si="14"/>
        <v>0.55422110157769722</v>
      </c>
      <c r="G167" s="271">
        <f t="shared" si="14"/>
        <v>0.57085793426600229</v>
      </c>
      <c r="H167" s="271">
        <f t="shared" si="14"/>
        <v>0.55547509144512663</v>
      </c>
      <c r="I167" s="271">
        <f t="shared" si="14"/>
        <v>0.53187419031158045</v>
      </c>
      <c r="J167" s="271">
        <f t="shared" si="14"/>
        <v>0.51373538904269878</v>
      </c>
      <c r="K167" s="271">
        <f t="shared" si="14"/>
        <v>0.47119507168515329</v>
      </c>
      <c r="L167" s="271">
        <f t="shared" si="14"/>
        <v>0.45828284727547497</v>
      </c>
      <c r="M167" s="271">
        <f t="shared" si="14"/>
        <v>0.48399386533947425</v>
      </c>
      <c r="N167" s="271">
        <f t="shared" si="14"/>
        <v>0.47137949179543859</v>
      </c>
      <c r="O167" s="271">
        <f t="shared" si="14"/>
        <v>0.45896198738225985</v>
      </c>
      <c r="P167" s="271">
        <f t="shared" si="14"/>
        <v>0.41410828782383741</v>
      </c>
      <c r="Q167" s="271">
        <f t="shared" si="14"/>
        <v>0.43891011273603109</v>
      </c>
      <c r="R167" s="271">
        <f t="shared" si="14"/>
        <v>0.46874287491864708</v>
      </c>
      <c r="S167" s="271">
        <f t="shared" si="14"/>
        <v>0.48019459304727585</v>
      </c>
      <c r="T167" s="271">
        <f t="shared" si="14"/>
        <v>0.50028437321614805</v>
      </c>
      <c r="U167" s="271">
        <f t="shared" si="14"/>
        <v>0.47313988704237103</v>
      </c>
      <c r="V167" s="271">
        <f t="shared" si="14"/>
        <v>0.4308275694156512</v>
      </c>
      <c r="W167" s="271">
        <f t="shared" si="14"/>
        <v>0.4563337147866271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0.3802389628032809</v>
      </c>
      <c r="C168" s="271">
        <f t="shared" si="15"/>
        <v>0.36009736804561765</v>
      </c>
      <c r="D168" s="271">
        <f t="shared" si="15"/>
        <v>0.36502266857182536</v>
      </c>
      <c r="E168" s="271">
        <f t="shared" si="15"/>
        <v>0.35531636365403935</v>
      </c>
      <c r="F168" s="271">
        <f t="shared" si="15"/>
        <v>0.36755533520621225</v>
      </c>
      <c r="G168" s="271">
        <f t="shared" si="15"/>
        <v>0.35395590990870818</v>
      </c>
      <c r="H168" s="271">
        <f t="shared" si="15"/>
        <v>0.36591559776266325</v>
      </c>
      <c r="I168" s="271">
        <f t="shared" si="15"/>
        <v>0.38590090268794502</v>
      </c>
      <c r="J168" s="271">
        <f t="shared" si="15"/>
        <v>0.39774410416259992</v>
      </c>
      <c r="K168" s="271">
        <f t="shared" si="15"/>
        <v>0.42850413810454852</v>
      </c>
      <c r="L168" s="271">
        <f t="shared" si="15"/>
        <v>0.43863414394410599</v>
      </c>
      <c r="M168" s="271">
        <f t="shared" si="15"/>
        <v>0.42626646376993116</v>
      </c>
      <c r="N168" s="271">
        <f t="shared" si="15"/>
        <v>0.44281157495618473</v>
      </c>
      <c r="O168" s="271">
        <f t="shared" si="15"/>
        <v>0.4555449161634641</v>
      </c>
      <c r="P168" s="271">
        <f t="shared" si="15"/>
        <v>0.49418354325191788</v>
      </c>
      <c r="Q168" s="271">
        <f t="shared" si="15"/>
        <v>0.47057082367271058</v>
      </c>
      <c r="R168" s="271">
        <f t="shared" si="15"/>
        <v>0.44097007381347658</v>
      </c>
      <c r="S168" s="271">
        <f t="shared" si="15"/>
        <v>0.42738420699599305</v>
      </c>
      <c r="T168" s="271">
        <f t="shared" si="15"/>
        <v>0.41017652446909453</v>
      </c>
      <c r="U168" s="271">
        <f t="shared" si="15"/>
        <v>0.44297877475336739</v>
      </c>
      <c r="V168" s="271">
        <f t="shared" si="15"/>
        <v>0.48583780950752542</v>
      </c>
      <c r="W168" s="271">
        <f t="shared" si="15"/>
        <v>0.45850908426204473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0.3802389628032809</v>
      </c>
      <c r="C169" s="320">
        <f t="shared" si="16"/>
        <v>0.36009736804561765</v>
      </c>
      <c r="D169" s="320">
        <f t="shared" si="16"/>
        <v>0.36502266857182536</v>
      </c>
      <c r="E169" s="320">
        <f t="shared" si="16"/>
        <v>0.35531636365403935</v>
      </c>
      <c r="F169" s="320">
        <f t="shared" si="16"/>
        <v>0.36755533520621225</v>
      </c>
      <c r="G169" s="320">
        <f t="shared" si="16"/>
        <v>0.35395590990870818</v>
      </c>
      <c r="H169" s="320">
        <f t="shared" si="16"/>
        <v>0.36591559776266325</v>
      </c>
      <c r="I169" s="320">
        <f t="shared" si="16"/>
        <v>0.38590090268794502</v>
      </c>
      <c r="J169" s="320">
        <f t="shared" si="16"/>
        <v>0.39774410416259992</v>
      </c>
      <c r="K169" s="320">
        <f t="shared" si="16"/>
        <v>0.42850413810454852</v>
      </c>
      <c r="L169" s="320">
        <f t="shared" si="16"/>
        <v>0.43863414394410599</v>
      </c>
      <c r="M169" s="320">
        <f t="shared" si="16"/>
        <v>0.42626646376993116</v>
      </c>
      <c r="N169" s="320">
        <f t="shared" si="16"/>
        <v>0.44281157495618473</v>
      </c>
      <c r="O169" s="320">
        <f t="shared" si="16"/>
        <v>0.4555449161634641</v>
      </c>
      <c r="P169" s="320">
        <f t="shared" si="16"/>
        <v>0.49418354325191788</v>
      </c>
      <c r="Q169" s="320">
        <f t="shared" si="16"/>
        <v>0.47057082367271058</v>
      </c>
      <c r="R169" s="320">
        <f t="shared" si="16"/>
        <v>0.44097007381347658</v>
      </c>
      <c r="S169" s="320">
        <f t="shared" si="16"/>
        <v>0.42738420699599305</v>
      </c>
      <c r="T169" s="320">
        <f t="shared" si="16"/>
        <v>0.41017652446909453</v>
      </c>
      <c r="U169" s="320">
        <f t="shared" si="16"/>
        <v>0.44297877475336739</v>
      </c>
      <c r="V169" s="320">
        <f t="shared" si="16"/>
        <v>0.48583780950752542</v>
      </c>
      <c r="W169" s="320">
        <f t="shared" si="16"/>
        <v>0.45850908426204473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3.3330837254247764E-2</v>
      </c>
      <c r="C171" s="271">
        <f t="shared" si="18"/>
        <v>3.355332651417655E-2</v>
      </c>
      <c r="D171" s="271">
        <f t="shared" si="18"/>
        <v>3.5372504483077376E-2</v>
      </c>
      <c r="E171" s="271">
        <f t="shared" si="18"/>
        <v>3.6704350533722896E-2</v>
      </c>
      <c r="F171" s="271">
        <f t="shared" si="18"/>
        <v>4.5356217487986107E-2</v>
      </c>
      <c r="G171" s="271">
        <f t="shared" si="18"/>
        <v>4.4081558679011507E-2</v>
      </c>
      <c r="H171" s="271">
        <f t="shared" si="18"/>
        <v>4.5634977456306937E-2</v>
      </c>
      <c r="I171" s="271">
        <f t="shared" si="18"/>
        <v>4.7076741158143767E-2</v>
      </c>
      <c r="J171" s="271">
        <f t="shared" si="18"/>
        <v>4.8995774244364215E-2</v>
      </c>
      <c r="K171" s="271">
        <f t="shared" si="18"/>
        <v>5.3287928166580067E-2</v>
      </c>
      <c r="L171" s="271">
        <f t="shared" si="18"/>
        <v>5.4574081022326804E-2</v>
      </c>
      <c r="M171" s="271">
        <f t="shared" si="18"/>
        <v>4.7713464094634478E-2</v>
      </c>
      <c r="N171" s="271">
        <f t="shared" si="18"/>
        <v>4.8012931801222035E-2</v>
      </c>
      <c r="O171" s="271">
        <f t="shared" si="18"/>
        <v>4.770000555396859E-2</v>
      </c>
      <c r="P171" s="271">
        <f t="shared" si="18"/>
        <v>5.0170329062132306E-2</v>
      </c>
      <c r="Q171" s="271">
        <f t="shared" si="18"/>
        <v>4.9904503591974812E-2</v>
      </c>
      <c r="R171" s="271">
        <f t="shared" si="18"/>
        <v>5.0171312508972728E-2</v>
      </c>
      <c r="S171" s="271">
        <f t="shared" si="18"/>
        <v>5.1508191671496166E-2</v>
      </c>
      <c r="T171" s="271">
        <f t="shared" si="18"/>
        <v>4.9567544634280709E-2</v>
      </c>
      <c r="U171" s="271">
        <f t="shared" si="18"/>
        <v>4.6611859786514394E-2</v>
      </c>
      <c r="V171" s="271">
        <f t="shared" si="18"/>
        <v>4.5569874208536629E-2</v>
      </c>
      <c r="W171" s="271">
        <f t="shared" si="18"/>
        <v>4.7043618137445217E-2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1.918405641421778E-2</v>
      </c>
      <c r="C172" s="320">
        <f t="shared" si="19"/>
        <v>1.8901697702789808E-2</v>
      </c>
      <c r="D172" s="320">
        <f t="shared" si="19"/>
        <v>2.0942482101978705E-2</v>
      </c>
      <c r="E172" s="320">
        <f t="shared" si="19"/>
        <v>2.2095196415389672E-2</v>
      </c>
      <c r="F172" s="320">
        <f t="shared" si="19"/>
        <v>3.1514172480775149E-2</v>
      </c>
      <c r="G172" s="320">
        <f t="shared" si="19"/>
        <v>2.9823997578686454E-2</v>
      </c>
      <c r="H172" s="320">
        <f t="shared" si="19"/>
        <v>3.1761613208211532E-2</v>
      </c>
      <c r="I172" s="320">
        <f t="shared" si="19"/>
        <v>3.3792825299457048E-2</v>
      </c>
      <c r="J172" s="320">
        <f t="shared" si="19"/>
        <v>3.616488715492857E-2</v>
      </c>
      <c r="K172" s="320">
        <f t="shared" si="19"/>
        <v>4.1519514133128613E-2</v>
      </c>
      <c r="L172" s="320">
        <f t="shared" si="19"/>
        <v>4.312815848353909E-2</v>
      </c>
      <c r="M172" s="320">
        <f t="shared" si="19"/>
        <v>3.5625391575974157E-2</v>
      </c>
      <c r="N172" s="320">
        <f t="shared" si="19"/>
        <v>3.6239911751399984E-2</v>
      </c>
      <c r="O172" s="320">
        <f t="shared" si="19"/>
        <v>3.6237121033947106E-2</v>
      </c>
      <c r="P172" s="320">
        <f t="shared" si="19"/>
        <v>3.9827695875486964E-2</v>
      </c>
      <c r="Q172" s="320">
        <f t="shared" si="19"/>
        <v>3.894242813631759E-2</v>
      </c>
      <c r="R172" s="320">
        <f t="shared" si="19"/>
        <v>3.8464143740113137E-2</v>
      </c>
      <c r="S172" s="320">
        <f t="shared" si="19"/>
        <v>3.9515008535274655E-2</v>
      </c>
      <c r="T172" s="320">
        <f t="shared" si="19"/>
        <v>3.7072605717756203E-2</v>
      </c>
      <c r="U172" s="320">
        <f t="shared" si="19"/>
        <v>3.4794872680639882E-2</v>
      </c>
      <c r="V172" s="320">
        <f t="shared" si="19"/>
        <v>3.4809665711923267E-2</v>
      </c>
      <c r="W172" s="320">
        <f t="shared" si="19"/>
        <v>3.56463764943485E-2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1.4146780840029986E-2</v>
      </c>
      <c r="C173" s="320">
        <f t="shared" si="20"/>
        <v>1.4651628811386737E-2</v>
      </c>
      <c r="D173" s="320">
        <f t="shared" si="20"/>
        <v>1.4430022381098672E-2</v>
      </c>
      <c r="E173" s="320">
        <f t="shared" si="20"/>
        <v>1.4609154118333226E-2</v>
      </c>
      <c r="F173" s="320">
        <f t="shared" si="20"/>
        <v>1.3842045007210967E-2</v>
      </c>
      <c r="G173" s="320">
        <f t="shared" si="20"/>
        <v>1.4257561100325052E-2</v>
      </c>
      <c r="H173" s="320">
        <f t="shared" si="20"/>
        <v>1.3873364248095408E-2</v>
      </c>
      <c r="I173" s="320">
        <f t="shared" si="20"/>
        <v>1.3283915858686719E-2</v>
      </c>
      <c r="J173" s="320">
        <f t="shared" si="20"/>
        <v>1.2830887089435646E-2</v>
      </c>
      <c r="K173" s="320">
        <f t="shared" si="20"/>
        <v>1.1768414033451448E-2</v>
      </c>
      <c r="L173" s="320">
        <f t="shared" si="20"/>
        <v>1.1445922538787711E-2</v>
      </c>
      <c r="M173" s="320">
        <f t="shared" si="20"/>
        <v>1.2088072518660318E-2</v>
      </c>
      <c r="N173" s="320">
        <f t="shared" si="20"/>
        <v>1.1773020049822058E-2</v>
      </c>
      <c r="O173" s="320">
        <f t="shared" si="20"/>
        <v>1.1462884520021477E-2</v>
      </c>
      <c r="P173" s="320">
        <f t="shared" si="20"/>
        <v>1.0342633186645345E-2</v>
      </c>
      <c r="Q173" s="320">
        <f t="shared" si="20"/>
        <v>1.0962075455657222E-2</v>
      </c>
      <c r="R173" s="320">
        <f t="shared" si="20"/>
        <v>1.1707168768859588E-2</v>
      </c>
      <c r="S173" s="320">
        <f t="shared" si="20"/>
        <v>1.1993183136221516E-2</v>
      </c>
      <c r="T173" s="320">
        <f t="shared" si="20"/>
        <v>1.249493891652451E-2</v>
      </c>
      <c r="U173" s="320">
        <f t="shared" si="20"/>
        <v>1.1816987105874508E-2</v>
      </c>
      <c r="V173" s="320">
        <f t="shared" si="20"/>
        <v>1.076020849661336E-2</v>
      </c>
      <c r="W173" s="320">
        <f t="shared" si="20"/>
        <v>1.1397241643096719E-2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</v>
      </c>
      <c r="C176" s="312">
        <f t="shared" si="23"/>
        <v>0</v>
      </c>
      <c r="D176" s="312">
        <f t="shared" si="23"/>
        <v>0</v>
      </c>
      <c r="E176" s="312">
        <f t="shared" si="23"/>
        <v>0</v>
      </c>
      <c r="F176" s="312">
        <f t="shared" si="23"/>
        <v>0</v>
      </c>
      <c r="G176" s="312">
        <f t="shared" si="23"/>
        <v>0</v>
      </c>
      <c r="H176" s="312">
        <f t="shared" si="23"/>
        <v>0</v>
      </c>
      <c r="I176" s="312">
        <f t="shared" si="23"/>
        <v>0</v>
      </c>
      <c r="J176" s="312">
        <f t="shared" si="23"/>
        <v>0</v>
      </c>
      <c r="K176" s="312">
        <f t="shared" si="23"/>
        <v>0</v>
      </c>
      <c r="L176" s="312">
        <f t="shared" si="23"/>
        <v>0</v>
      </c>
      <c r="M176" s="312">
        <f t="shared" si="23"/>
        <v>0</v>
      </c>
      <c r="N176" s="312">
        <f t="shared" si="23"/>
        <v>0</v>
      </c>
      <c r="O176" s="312">
        <f t="shared" si="23"/>
        <v>0</v>
      </c>
      <c r="P176" s="312">
        <f t="shared" si="23"/>
        <v>0</v>
      </c>
      <c r="Q176" s="312">
        <f t="shared" si="23"/>
        <v>0</v>
      </c>
      <c r="R176" s="312">
        <f t="shared" si="23"/>
        <v>0</v>
      </c>
      <c r="S176" s="312">
        <f t="shared" si="23"/>
        <v>0</v>
      </c>
      <c r="T176" s="312">
        <f t="shared" si="23"/>
        <v>0</v>
      </c>
      <c r="U176" s="312">
        <f t="shared" si="23"/>
        <v>0</v>
      </c>
      <c r="V176" s="312">
        <f t="shared" si="23"/>
        <v>0</v>
      </c>
      <c r="W176" s="312">
        <f t="shared" si="23"/>
        <v>0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1.0000000000000002</v>
      </c>
      <c r="C178" s="234">
        <f t="shared" si="24"/>
        <v>1.0000000000000002</v>
      </c>
      <c r="D178" s="234">
        <f t="shared" si="24"/>
        <v>1.0000000000000002</v>
      </c>
      <c r="E178" s="234">
        <f t="shared" si="24"/>
        <v>1.0000000000000002</v>
      </c>
      <c r="F178" s="234">
        <f t="shared" si="24"/>
        <v>1</v>
      </c>
      <c r="G178" s="234">
        <f t="shared" si="24"/>
        <v>1</v>
      </c>
      <c r="H178" s="234">
        <f t="shared" si="24"/>
        <v>0.99999999999999989</v>
      </c>
      <c r="I178" s="234">
        <f t="shared" si="24"/>
        <v>1</v>
      </c>
      <c r="J178" s="234">
        <f t="shared" si="24"/>
        <v>0.99999999999999989</v>
      </c>
      <c r="K178" s="234">
        <f t="shared" si="24"/>
        <v>0.99999999999999989</v>
      </c>
      <c r="L178" s="234">
        <f t="shared" si="24"/>
        <v>1</v>
      </c>
      <c r="M178" s="234">
        <f t="shared" si="24"/>
        <v>1</v>
      </c>
      <c r="N178" s="234">
        <f t="shared" si="24"/>
        <v>1</v>
      </c>
      <c r="O178" s="234">
        <f t="shared" si="24"/>
        <v>1.0000000000000002</v>
      </c>
      <c r="P178" s="234">
        <f t="shared" si="24"/>
        <v>1</v>
      </c>
      <c r="Q178" s="234">
        <f t="shared" si="24"/>
        <v>1</v>
      </c>
      <c r="R178" s="234">
        <f t="shared" si="24"/>
        <v>1</v>
      </c>
      <c r="S178" s="234">
        <f t="shared" si="24"/>
        <v>0.99999999999999989</v>
      </c>
      <c r="T178" s="234">
        <f t="shared" si="24"/>
        <v>1</v>
      </c>
      <c r="U178" s="234">
        <f t="shared" si="24"/>
        <v>1.0000000000000002</v>
      </c>
      <c r="V178" s="234">
        <f t="shared" si="24"/>
        <v>1</v>
      </c>
      <c r="W178" s="234">
        <f t="shared" si="24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2.2699087701509593E-2</v>
      </c>
      <c r="C183" s="270">
        <f t="shared" si="29"/>
        <v>2.2327829075916863E-2</v>
      </c>
      <c r="D183" s="270">
        <f t="shared" si="29"/>
        <v>2.4731277062532517E-2</v>
      </c>
      <c r="E183" s="270">
        <f t="shared" si="29"/>
        <v>2.6059760376362821E-2</v>
      </c>
      <c r="F183" s="270">
        <f t="shared" si="29"/>
        <v>3.7084708115107119E-2</v>
      </c>
      <c r="G183" s="270">
        <f t="shared" si="29"/>
        <v>3.5075157509854578E-2</v>
      </c>
      <c r="H183" s="270">
        <f t="shared" si="29"/>
        <v>3.7197459487865132E-2</v>
      </c>
      <c r="I183" s="270">
        <f t="shared" si="29"/>
        <v>3.969008759255626E-2</v>
      </c>
      <c r="J183" s="270">
        <f t="shared" si="29"/>
        <v>4.4631727431118477E-2</v>
      </c>
      <c r="K183" s="270">
        <f t="shared" si="29"/>
        <v>5.3118424225610021E-2</v>
      </c>
      <c r="L183" s="270">
        <f t="shared" si="29"/>
        <v>5.4827107741534174E-2</v>
      </c>
      <c r="M183" s="270">
        <f t="shared" si="29"/>
        <v>4.7568148471824695E-2</v>
      </c>
      <c r="N183" s="270">
        <f t="shared" si="29"/>
        <v>4.2855252422243528E-2</v>
      </c>
      <c r="O183" s="270">
        <f t="shared" si="29"/>
        <v>4.2899830605531389E-2</v>
      </c>
      <c r="P183" s="270">
        <f t="shared" si="29"/>
        <v>4.7250317529554067E-2</v>
      </c>
      <c r="Q183" s="270">
        <f t="shared" si="29"/>
        <v>4.6118939016399983E-2</v>
      </c>
      <c r="R183" s="270">
        <f t="shared" si="29"/>
        <v>4.5442278047239291E-2</v>
      </c>
      <c r="S183" s="270">
        <f t="shared" si="29"/>
        <v>4.6274644141175048E-2</v>
      </c>
      <c r="T183" s="270">
        <f t="shared" si="29"/>
        <v>4.5173190316133913E-2</v>
      </c>
      <c r="U183" s="270">
        <f t="shared" si="29"/>
        <v>4.2276090857150291E-2</v>
      </c>
      <c r="V183" s="270">
        <f t="shared" si="29"/>
        <v>4.2996879771890477E-2</v>
      </c>
      <c r="W183" s="270">
        <f t="shared" si="29"/>
        <v>4.3279584798756279E-2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0.58316298887779072</v>
      </c>
      <c r="C184" s="271">
        <f t="shared" si="30"/>
        <v>0.60297035553526768</v>
      </c>
      <c r="D184" s="271">
        <f t="shared" si="30"/>
        <v>0.59367636881845076</v>
      </c>
      <c r="E184" s="271">
        <f t="shared" si="30"/>
        <v>0.60029121784942507</v>
      </c>
      <c r="F184" s="271">
        <f t="shared" si="30"/>
        <v>0.56748394894077447</v>
      </c>
      <c r="G184" s="271">
        <f t="shared" si="30"/>
        <v>0.5841755601231724</v>
      </c>
      <c r="H184" s="271">
        <f t="shared" si="30"/>
        <v>0.56864619523257687</v>
      </c>
      <c r="I184" s="271">
        <f t="shared" si="30"/>
        <v>0.54504028085355671</v>
      </c>
      <c r="J184" s="271">
        <f t="shared" si="30"/>
        <v>0.52644685150778914</v>
      </c>
      <c r="K184" s="271">
        <f t="shared" si="30"/>
        <v>0.48313613928188004</v>
      </c>
      <c r="L184" s="271">
        <f t="shared" si="30"/>
        <v>0.47005378814109633</v>
      </c>
      <c r="M184" s="271">
        <f t="shared" si="30"/>
        <v>0.49713713384494918</v>
      </c>
      <c r="N184" s="271">
        <f t="shared" si="30"/>
        <v>0.48503064330218887</v>
      </c>
      <c r="O184" s="271">
        <f t="shared" si="30"/>
        <v>0.47278117503018985</v>
      </c>
      <c r="P184" s="271">
        <f t="shared" si="30"/>
        <v>0.4274792503055076</v>
      </c>
      <c r="Q184" s="271">
        <f t="shared" si="30"/>
        <v>0.45228630248538587</v>
      </c>
      <c r="R184" s="271">
        <f t="shared" si="30"/>
        <v>0.48185933012462928</v>
      </c>
      <c r="S184" s="271">
        <f t="shared" si="30"/>
        <v>0.49287777177871273</v>
      </c>
      <c r="T184" s="271">
        <f t="shared" si="30"/>
        <v>0.51308216770537407</v>
      </c>
      <c r="U184" s="271">
        <f t="shared" si="30"/>
        <v>0.48704754940668971</v>
      </c>
      <c r="V184" s="271">
        <f t="shared" si="30"/>
        <v>0.44513745888933642</v>
      </c>
      <c r="W184" s="271">
        <f t="shared" si="30"/>
        <v>0.47024713601417961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0.58316298887779072</v>
      </c>
      <c r="C185" s="320">
        <f t="shared" si="31"/>
        <v>0.60297035553526768</v>
      </c>
      <c r="D185" s="320">
        <f t="shared" si="31"/>
        <v>0.59367636881845076</v>
      </c>
      <c r="E185" s="320">
        <f t="shared" si="31"/>
        <v>0.60029121784942507</v>
      </c>
      <c r="F185" s="320">
        <f t="shared" si="31"/>
        <v>0.56748394894077447</v>
      </c>
      <c r="G185" s="320">
        <f t="shared" si="31"/>
        <v>0.5841755601231724</v>
      </c>
      <c r="H185" s="320">
        <f t="shared" si="31"/>
        <v>0.56864619523257687</v>
      </c>
      <c r="I185" s="320">
        <f t="shared" si="31"/>
        <v>0.54504028085355671</v>
      </c>
      <c r="J185" s="320">
        <f t="shared" si="31"/>
        <v>0.52644685150778914</v>
      </c>
      <c r="K185" s="320">
        <f t="shared" si="31"/>
        <v>0.48313613928188004</v>
      </c>
      <c r="L185" s="320">
        <f t="shared" si="31"/>
        <v>0.47005378814109633</v>
      </c>
      <c r="M185" s="320">
        <f t="shared" si="31"/>
        <v>0.49713713384494918</v>
      </c>
      <c r="N185" s="320">
        <f t="shared" si="31"/>
        <v>0.48503064330218887</v>
      </c>
      <c r="O185" s="320">
        <f t="shared" si="31"/>
        <v>0.47278117503018985</v>
      </c>
      <c r="P185" s="320">
        <f t="shared" si="31"/>
        <v>0.4274792503055076</v>
      </c>
      <c r="Q185" s="320">
        <f t="shared" si="31"/>
        <v>0.45228630248538587</v>
      </c>
      <c r="R185" s="320">
        <f t="shared" si="31"/>
        <v>0.48185933012462928</v>
      </c>
      <c r="S185" s="320">
        <f t="shared" si="31"/>
        <v>0.49287777177871273</v>
      </c>
      <c r="T185" s="320">
        <f t="shared" si="31"/>
        <v>0.51308216770537407</v>
      </c>
      <c r="U185" s="320">
        <f t="shared" si="31"/>
        <v>0.48704754940668971</v>
      </c>
      <c r="V185" s="320">
        <f t="shared" si="31"/>
        <v>0.44513745888933642</v>
      </c>
      <c r="W185" s="320">
        <f t="shared" si="31"/>
        <v>0.47024713601417961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0.35699840167671282</v>
      </c>
      <c r="C187" s="271">
        <f t="shared" si="33"/>
        <v>0.33752607410109836</v>
      </c>
      <c r="D187" s="271">
        <f t="shared" si="33"/>
        <v>0.34204238088245503</v>
      </c>
      <c r="E187" s="271">
        <f t="shared" si="33"/>
        <v>0.33252894570687108</v>
      </c>
      <c r="F187" s="271">
        <f t="shared" si="33"/>
        <v>0.34320482413760472</v>
      </c>
      <c r="G187" s="271">
        <f t="shared" si="33"/>
        <v>0.33031221762239732</v>
      </c>
      <c r="H187" s="271">
        <f t="shared" si="33"/>
        <v>0.34160057938021321</v>
      </c>
      <c r="I187" s="271">
        <f t="shared" si="33"/>
        <v>0.36062481321846945</v>
      </c>
      <c r="J187" s="271">
        <f t="shared" si="33"/>
        <v>0.3716883316914692</v>
      </c>
      <c r="K187" s="271">
        <f t="shared" si="33"/>
        <v>0.40066733105066393</v>
      </c>
      <c r="L187" s="271">
        <f t="shared" si="33"/>
        <v>0.41027638174740688</v>
      </c>
      <c r="M187" s="271">
        <f t="shared" si="33"/>
        <v>0.39928007736811855</v>
      </c>
      <c r="N187" s="271">
        <f t="shared" si="33"/>
        <v>0.41550627399737461</v>
      </c>
      <c r="O187" s="271">
        <f t="shared" si="33"/>
        <v>0.42793202636860966</v>
      </c>
      <c r="P187" s="271">
        <f t="shared" si="33"/>
        <v>0.46521051592712609</v>
      </c>
      <c r="Q187" s="271">
        <f t="shared" si="33"/>
        <v>0.44220431103747371</v>
      </c>
      <c r="R187" s="271">
        <f t="shared" si="33"/>
        <v>0.41338511834682606</v>
      </c>
      <c r="S187" s="271">
        <f t="shared" si="33"/>
        <v>0.4000373707648377</v>
      </c>
      <c r="T187" s="271">
        <f t="shared" si="33"/>
        <v>0.38361970929766853</v>
      </c>
      <c r="U187" s="271">
        <f t="shared" si="33"/>
        <v>0.4158386439444835</v>
      </c>
      <c r="V187" s="271">
        <f t="shared" si="33"/>
        <v>0.45776448250514395</v>
      </c>
      <c r="W187" s="271">
        <f t="shared" si="33"/>
        <v>0.43087537563816625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0.35699840167671282</v>
      </c>
      <c r="C188" s="320">
        <f t="shared" si="34"/>
        <v>0.33752607410109836</v>
      </c>
      <c r="D188" s="320">
        <f t="shared" si="34"/>
        <v>0.34204238088245503</v>
      </c>
      <c r="E188" s="320">
        <f t="shared" si="34"/>
        <v>0.33252894570687108</v>
      </c>
      <c r="F188" s="320">
        <f t="shared" si="34"/>
        <v>0.34320482413760472</v>
      </c>
      <c r="G188" s="320">
        <f t="shared" si="34"/>
        <v>0.33031221762239732</v>
      </c>
      <c r="H188" s="320">
        <f t="shared" si="34"/>
        <v>0.34160057938021321</v>
      </c>
      <c r="I188" s="320">
        <f t="shared" si="34"/>
        <v>0.36062481321846945</v>
      </c>
      <c r="J188" s="320">
        <f t="shared" si="34"/>
        <v>0.3716883316914692</v>
      </c>
      <c r="K188" s="320">
        <f t="shared" si="34"/>
        <v>0.40066733105066393</v>
      </c>
      <c r="L188" s="320">
        <f t="shared" si="34"/>
        <v>0.41027638174740688</v>
      </c>
      <c r="M188" s="320">
        <f t="shared" si="34"/>
        <v>0.39928007736811855</v>
      </c>
      <c r="N188" s="320">
        <f t="shared" si="34"/>
        <v>0.41550627399737461</v>
      </c>
      <c r="O188" s="320">
        <f t="shared" si="34"/>
        <v>0.42793202636860966</v>
      </c>
      <c r="P188" s="320">
        <f t="shared" si="34"/>
        <v>0.46521051592712609</v>
      </c>
      <c r="Q188" s="320">
        <f t="shared" si="34"/>
        <v>0.44220431103747371</v>
      </c>
      <c r="R188" s="320">
        <f t="shared" si="34"/>
        <v>0.41338511834682606</v>
      </c>
      <c r="S188" s="320">
        <f t="shared" si="34"/>
        <v>0.4000373707648377</v>
      </c>
      <c r="T188" s="320">
        <f t="shared" si="34"/>
        <v>0.38361970929766853</v>
      </c>
      <c r="U188" s="320">
        <f t="shared" si="34"/>
        <v>0.4158386439444835</v>
      </c>
      <c r="V188" s="320">
        <f t="shared" si="34"/>
        <v>0.45776448250514395</v>
      </c>
      <c r="W188" s="320">
        <f t="shared" si="34"/>
        <v>0.43087537563816625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3.7139521743986978E-2</v>
      </c>
      <c r="C190" s="271">
        <f t="shared" si="36"/>
        <v>3.7175741287717216E-2</v>
      </c>
      <c r="D190" s="271">
        <f t="shared" si="36"/>
        <v>3.9549973236561752E-2</v>
      </c>
      <c r="E190" s="271">
        <f t="shared" si="36"/>
        <v>4.1120076067341152E-2</v>
      </c>
      <c r="F190" s="271">
        <f t="shared" si="36"/>
        <v>5.2226518806513661E-2</v>
      </c>
      <c r="G190" s="271">
        <f t="shared" si="36"/>
        <v>5.0437064744575724E-2</v>
      </c>
      <c r="H190" s="271">
        <f t="shared" si="36"/>
        <v>5.25557658993447E-2</v>
      </c>
      <c r="I190" s="271">
        <f t="shared" si="36"/>
        <v>5.4644818335417573E-2</v>
      </c>
      <c r="J190" s="271">
        <f t="shared" si="36"/>
        <v>5.7233089369623159E-2</v>
      </c>
      <c r="K190" s="271">
        <f t="shared" si="36"/>
        <v>6.3078105441846E-2</v>
      </c>
      <c r="L190" s="271">
        <f t="shared" si="36"/>
        <v>6.4842722369962635E-2</v>
      </c>
      <c r="M190" s="271">
        <f t="shared" si="36"/>
        <v>5.6014640315107576E-2</v>
      </c>
      <c r="N190" s="271">
        <f t="shared" si="36"/>
        <v>5.6607830278193036E-2</v>
      </c>
      <c r="O190" s="271">
        <f t="shared" si="36"/>
        <v>5.6386967995669196E-2</v>
      </c>
      <c r="P190" s="271">
        <f t="shared" si="36"/>
        <v>6.0059916237812296E-2</v>
      </c>
      <c r="Q190" s="271">
        <f t="shared" si="36"/>
        <v>5.9390447460740556E-2</v>
      </c>
      <c r="R190" s="271">
        <f t="shared" si="36"/>
        <v>5.931327348130528E-2</v>
      </c>
      <c r="S190" s="271">
        <f t="shared" si="36"/>
        <v>6.0810213315274524E-2</v>
      </c>
      <c r="T190" s="271">
        <f t="shared" si="36"/>
        <v>5.8124932680823499E-2</v>
      </c>
      <c r="U190" s="271">
        <f t="shared" si="36"/>
        <v>5.483771579167665E-2</v>
      </c>
      <c r="V190" s="271">
        <f t="shared" si="36"/>
        <v>5.4101178833629152E-2</v>
      </c>
      <c r="W190" s="271">
        <f t="shared" si="36"/>
        <v>5.559790354889791E-2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2.4348436874200075E-2</v>
      </c>
      <c r="C191" s="320">
        <f t="shared" si="37"/>
        <v>2.3950202049606406E-2</v>
      </c>
      <c r="D191" s="320">
        <f t="shared" si="37"/>
        <v>2.6528288109807088E-2</v>
      </c>
      <c r="E191" s="320">
        <f t="shared" si="37"/>
        <v>2.7953300979512596E-2</v>
      </c>
      <c r="F191" s="320">
        <f t="shared" si="37"/>
        <v>3.9779337672622414E-2</v>
      </c>
      <c r="G191" s="320">
        <f t="shared" si="37"/>
        <v>3.7623770158151437E-2</v>
      </c>
      <c r="H191" s="320">
        <f t="shared" si="37"/>
        <v>4.0083092079460723E-2</v>
      </c>
      <c r="I191" s="320">
        <f t="shared" si="37"/>
        <v>4.2689916150582013E-2</v>
      </c>
      <c r="J191" s="320">
        <f t="shared" si="37"/>
        <v>4.5686015077363161E-2</v>
      </c>
      <c r="K191" s="320">
        <f t="shared" si="37"/>
        <v>5.2481007410800036E-2</v>
      </c>
      <c r="L191" s="320">
        <f t="shared" si="37"/>
        <v>5.4532572356760074E-2</v>
      </c>
      <c r="M191" s="320">
        <f t="shared" si="37"/>
        <v>4.511044476049917E-2</v>
      </c>
      <c r="N191" s="320">
        <f t="shared" si="37"/>
        <v>4.5969178235366316E-2</v>
      </c>
      <c r="O191" s="320">
        <f t="shared" si="37"/>
        <v>4.6016995535163752E-2</v>
      </c>
      <c r="P191" s="320">
        <f t="shared" si="37"/>
        <v>5.0683595252056964E-2</v>
      </c>
      <c r="Q191" s="320">
        <f t="shared" si="37"/>
        <v>4.9470009108393304E-2</v>
      </c>
      <c r="R191" s="320">
        <f t="shared" si="37"/>
        <v>4.8744180955760164E-2</v>
      </c>
      <c r="S191" s="320">
        <f t="shared" si="37"/>
        <v>4.9999442519643396E-2</v>
      </c>
      <c r="T191" s="320">
        <f t="shared" si="37"/>
        <v>4.6870999085135354E-2</v>
      </c>
      <c r="U191" s="320">
        <f t="shared" si="37"/>
        <v>4.4154824972300166E-2</v>
      </c>
      <c r="V191" s="320">
        <f t="shared" si="37"/>
        <v>4.4337543068040483E-2</v>
      </c>
      <c r="W191" s="320">
        <f t="shared" si="37"/>
        <v>4.5283512647468258E-2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1.2791084869786909E-2</v>
      </c>
      <c r="C192" s="320">
        <f t="shared" si="38"/>
        <v>1.3225539238110807E-2</v>
      </c>
      <c r="D192" s="320">
        <f t="shared" si="38"/>
        <v>1.302168512675466E-2</v>
      </c>
      <c r="E192" s="320">
        <f t="shared" si="38"/>
        <v>1.3166775087828559E-2</v>
      </c>
      <c r="F192" s="320">
        <f t="shared" si="38"/>
        <v>1.2447181133891252E-2</v>
      </c>
      <c r="G192" s="320">
        <f t="shared" si="38"/>
        <v>1.2813294586424285E-2</v>
      </c>
      <c r="H192" s="320">
        <f t="shared" si="38"/>
        <v>1.2472673819883973E-2</v>
      </c>
      <c r="I192" s="320">
        <f t="shared" si="38"/>
        <v>1.1954902184835562E-2</v>
      </c>
      <c r="J192" s="320">
        <f t="shared" si="38"/>
        <v>1.1547074292259995E-2</v>
      </c>
      <c r="K192" s="320">
        <f t="shared" si="38"/>
        <v>1.0597098031045967E-2</v>
      </c>
      <c r="L192" s="320">
        <f t="shared" si="38"/>
        <v>1.0310150013202563E-2</v>
      </c>
      <c r="M192" s="320">
        <f t="shared" si="38"/>
        <v>1.0904195554608415E-2</v>
      </c>
      <c r="N192" s="320">
        <f t="shared" si="38"/>
        <v>1.0638652042826716E-2</v>
      </c>
      <c r="O192" s="320">
        <f t="shared" si="38"/>
        <v>1.0369972460505455E-2</v>
      </c>
      <c r="P192" s="320">
        <f t="shared" si="38"/>
        <v>9.3763209857553303E-3</v>
      </c>
      <c r="Q192" s="320">
        <f t="shared" si="38"/>
        <v>9.920438352347254E-3</v>
      </c>
      <c r="R192" s="320">
        <f t="shared" si="38"/>
        <v>1.056909252554511E-2</v>
      </c>
      <c r="S192" s="320">
        <f t="shared" si="38"/>
        <v>1.0810770795631128E-2</v>
      </c>
      <c r="T192" s="320">
        <f t="shared" si="38"/>
        <v>1.1253933595688151E-2</v>
      </c>
      <c r="U192" s="320">
        <f t="shared" si="38"/>
        <v>1.0682890819376487E-2</v>
      </c>
      <c r="V192" s="320">
        <f t="shared" si="38"/>
        <v>9.7636357655886668E-3</v>
      </c>
      <c r="W192" s="320">
        <f t="shared" si="38"/>
        <v>1.0314390901429651E-2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0.99999999999999967</v>
      </c>
      <c r="C197" s="234">
        <f t="shared" si="42"/>
        <v>1</v>
      </c>
      <c r="D197" s="234">
        <f t="shared" si="42"/>
        <v>0.99999999999999989</v>
      </c>
      <c r="E197" s="234">
        <f t="shared" si="42"/>
        <v>1</v>
      </c>
      <c r="F197" s="234">
        <f t="shared" si="42"/>
        <v>1</v>
      </c>
      <c r="G197" s="234">
        <f t="shared" si="42"/>
        <v>1</v>
      </c>
      <c r="H197" s="234">
        <f t="shared" si="42"/>
        <v>1</v>
      </c>
      <c r="I197" s="234">
        <f t="shared" si="42"/>
        <v>1</v>
      </c>
      <c r="J197" s="234">
        <f t="shared" si="42"/>
        <v>1.0000000000000004</v>
      </c>
      <c r="K197" s="234">
        <f t="shared" si="42"/>
        <v>0.99999999999999989</v>
      </c>
      <c r="L197" s="234">
        <f t="shared" si="42"/>
        <v>1</v>
      </c>
      <c r="M197" s="234">
        <f t="shared" si="42"/>
        <v>1.0000000000000002</v>
      </c>
      <c r="N197" s="234">
        <f t="shared" si="42"/>
        <v>0.99999999999999956</v>
      </c>
      <c r="O197" s="234">
        <f t="shared" si="42"/>
        <v>1</v>
      </c>
      <c r="P197" s="234">
        <f t="shared" si="42"/>
        <v>1.0000000000000002</v>
      </c>
      <c r="Q197" s="234">
        <f t="shared" si="42"/>
        <v>1</v>
      </c>
      <c r="R197" s="234">
        <f t="shared" si="42"/>
        <v>1</v>
      </c>
      <c r="S197" s="234">
        <f t="shared" si="42"/>
        <v>0.99999999999999978</v>
      </c>
      <c r="T197" s="234">
        <f t="shared" si="42"/>
        <v>1.0000000000000002</v>
      </c>
      <c r="U197" s="234">
        <f t="shared" si="42"/>
        <v>1.0000000000000004</v>
      </c>
      <c r="V197" s="234">
        <f t="shared" si="42"/>
        <v>1</v>
      </c>
      <c r="W197" s="234">
        <f t="shared" si="42"/>
        <v>1.0000000000000002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3.96036231242737E-2</v>
      </c>
      <c r="C202" s="270">
        <f t="shared" si="47"/>
        <v>3.9028102781056818E-2</v>
      </c>
      <c r="D202" s="270">
        <f t="shared" si="47"/>
        <v>4.2864049994660383E-2</v>
      </c>
      <c r="E202" s="270">
        <f t="shared" si="47"/>
        <v>4.4971926148798982E-2</v>
      </c>
      <c r="F202" s="270">
        <f t="shared" si="47"/>
        <v>6.1637299921454551E-2</v>
      </c>
      <c r="G202" s="270">
        <f t="shared" si="47"/>
        <v>5.8709524881490761E-2</v>
      </c>
      <c r="H202" s="270">
        <f t="shared" si="47"/>
        <v>6.1777697490146652E-2</v>
      </c>
      <c r="I202" s="270">
        <f t="shared" si="47"/>
        <v>6.5353590271841427E-2</v>
      </c>
      <c r="J202" s="270">
        <f t="shared" si="47"/>
        <v>7.2678317958029134E-2</v>
      </c>
      <c r="K202" s="270">
        <f t="shared" si="47"/>
        <v>8.4549228978040666E-2</v>
      </c>
      <c r="L202" s="270">
        <f t="shared" si="47"/>
        <v>8.6733353986301734E-2</v>
      </c>
      <c r="M202" s="270">
        <f t="shared" si="47"/>
        <v>7.7328913813396252E-2</v>
      </c>
      <c r="N202" s="270">
        <f t="shared" si="47"/>
        <v>6.9754823445927677E-2</v>
      </c>
      <c r="O202" s="270">
        <f t="shared" si="47"/>
        <v>6.9794128392315594E-2</v>
      </c>
      <c r="P202" s="270">
        <f t="shared" si="47"/>
        <v>7.5726285939259355E-2</v>
      </c>
      <c r="Q202" s="270">
        <f t="shared" si="47"/>
        <v>7.4226721099672266E-2</v>
      </c>
      <c r="R202" s="270">
        <f t="shared" si="47"/>
        <v>7.335297534629262E-2</v>
      </c>
      <c r="S202" s="270">
        <f t="shared" si="47"/>
        <v>7.4461389822300064E-2</v>
      </c>
      <c r="T202" s="270">
        <f t="shared" si="47"/>
        <v>7.3305471085663612E-2</v>
      </c>
      <c r="U202" s="270">
        <f t="shared" si="47"/>
        <v>6.9131795109388133E-2</v>
      </c>
      <c r="V202" s="270">
        <f t="shared" si="47"/>
        <v>7.0162386570193622E-2</v>
      </c>
      <c r="W202" s="270">
        <f t="shared" si="47"/>
        <v>7.0504744403159569E-2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0.48786584127929783</v>
      </c>
      <c r="C203" s="271">
        <f t="shared" si="48"/>
        <v>0.505371613465045</v>
      </c>
      <c r="D203" s="271">
        <f t="shared" si="48"/>
        <v>0.49337866348162268</v>
      </c>
      <c r="E203" s="271">
        <f t="shared" si="48"/>
        <v>0.49672612556551071</v>
      </c>
      <c r="F203" s="271">
        <f t="shared" si="48"/>
        <v>0.45225800725905968</v>
      </c>
      <c r="G203" s="271">
        <f t="shared" si="48"/>
        <v>0.46885252735387778</v>
      </c>
      <c r="H203" s="271">
        <f t="shared" si="48"/>
        <v>0.45283972490866237</v>
      </c>
      <c r="I203" s="271">
        <f t="shared" si="48"/>
        <v>0.43032832723809383</v>
      </c>
      <c r="J203" s="271">
        <f t="shared" si="48"/>
        <v>0.41105472629466966</v>
      </c>
      <c r="K203" s="271">
        <f t="shared" si="48"/>
        <v>0.36873803327710525</v>
      </c>
      <c r="L203" s="271">
        <f t="shared" si="48"/>
        <v>0.35655152921698385</v>
      </c>
      <c r="M203" s="271">
        <f t="shared" si="48"/>
        <v>0.38751258259403326</v>
      </c>
      <c r="N203" s="271">
        <f t="shared" si="48"/>
        <v>0.37855004805718595</v>
      </c>
      <c r="O203" s="271">
        <f t="shared" si="48"/>
        <v>0.36881402552599546</v>
      </c>
      <c r="P203" s="271">
        <f t="shared" si="48"/>
        <v>0.3285041849992178</v>
      </c>
      <c r="Q203" s="271">
        <f t="shared" si="48"/>
        <v>0.34904252848395334</v>
      </c>
      <c r="R203" s="271">
        <f t="shared" si="48"/>
        <v>0.37295965481886695</v>
      </c>
      <c r="S203" s="271">
        <f t="shared" si="48"/>
        <v>0.38028677702437552</v>
      </c>
      <c r="T203" s="271">
        <f t="shared" si="48"/>
        <v>0.39923305180318458</v>
      </c>
      <c r="U203" s="271">
        <f t="shared" si="48"/>
        <v>0.38189002615210321</v>
      </c>
      <c r="V203" s="271">
        <f t="shared" si="48"/>
        <v>0.34829360205572052</v>
      </c>
      <c r="W203" s="271">
        <f t="shared" si="48"/>
        <v>0.36732066166148292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0.48786584127929783</v>
      </c>
      <c r="C204" s="320">
        <f t="shared" si="49"/>
        <v>0.505371613465045</v>
      </c>
      <c r="D204" s="320">
        <f t="shared" si="49"/>
        <v>0.49337866348162268</v>
      </c>
      <c r="E204" s="320">
        <f t="shared" si="49"/>
        <v>0.49672612556551071</v>
      </c>
      <c r="F204" s="320">
        <f t="shared" si="49"/>
        <v>0.45225800725905968</v>
      </c>
      <c r="G204" s="320">
        <f t="shared" si="49"/>
        <v>0.46885252735387778</v>
      </c>
      <c r="H204" s="320">
        <f t="shared" si="49"/>
        <v>0.45283972490866237</v>
      </c>
      <c r="I204" s="320">
        <f t="shared" si="49"/>
        <v>0.43032832723809383</v>
      </c>
      <c r="J204" s="320">
        <f t="shared" si="49"/>
        <v>0.41105472629466966</v>
      </c>
      <c r="K204" s="320">
        <f t="shared" si="49"/>
        <v>0.36873803327710525</v>
      </c>
      <c r="L204" s="320">
        <f t="shared" si="49"/>
        <v>0.35655152921698385</v>
      </c>
      <c r="M204" s="320">
        <f t="shared" si="49"/>
        <v>0.38751258259403326</v>
      </c>
      <c r="N204" s="320">
        <f t="shared" si="49"/>
        <v>0.37855004805718595</v>
      </c>
      <c r="O204" s="320">
        <f t="shared" si="49"/>
        <v>0.36881402552599546</v>
      </c>
      <c r="P204" s="320">
        <f t="shared" si="49"/>
        <v>0.3285041849992178</v>
      </c>
      <c r="Q204" s="320">
        <f t="shared" si="49"/>
        <v>0.34904252848395334</v>
      </c>
      <c r="R204" s="320">
        <f t="shared" si="49"/>
        <v>0.37295965481886695</v>
      </c>
      <c r="S204" s="320">
        <f t="shared" si="49"/>
        <v>0.38028677702437552</v>
      </c>
      <c r="T204" s="320">
        <f t="shared" si="49"/>
        <v>0.39923305180318458</v>
      </c>
      <c r="U204" s="320">
        <f t="shared" si="49"/>
        <v>0.38189002615210321</v>
      </c>
      <c r="V204" s="320">
        <f t="shared" si="49"/>
        <v>0.34829360205572052</v>
      </c>
      <c r="W204" s="320">
        <f t="shared" si="49"/>
        <v>0.36732066166148292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0.33532811170266635</v>
      </c>
      <c r="C206" s="271">
        <f t="shared" si="51"/>
        <v>0.31762556058567742</v>
      </c>
      <c r="D206" s="271">
        <f t="shared" si="51"/>
        <v>0.31915654585704711</v>
      </c>
      <c r="E206" s="271">
        <f t="shared" si="51"/>
        <v>0.30894253204085076</v>
      </c>
      <c r="F206" s="271">
        <f t="shared" si="51"/>
        <v>0.30709963467038232</v>
      </c>
      <c r="G206" s="271">
        <f t="shared" si="51"/>
        <v>0.29765333229893592</v>
      </c>
      <c r="H206" s="271">
        <f t="shared" si="51"/>
        <v>0.30543177236267616</v>
      </c>
      <c r="I206" s="271">
        <f t="shared" si="51"/>
        <v>0.3196834655993791</v>
      </c>
      <c r="J206" s="271">
        <f t="shared" si="51"/>
        <v>0.32584966172847357</v>
      </c>
      <c r="K206" s="271">
        <f t="shared" si="51"/>
        <v>0.34334092825436208</v>
      </c>
      <c r="L206" s="271">
        <f t="shared" si="51"/>
        <v>0.3494173749495047</v>
      </c>
      <c r="M206" s="271">
        <f t="shared" si="51"/>
        <v>0.34944632619645616</v>
      </c>
      <c r="N206" s="271">
        <f t="shared" si="51"/>
        <v>0.36410357875295107</v>
      </c>
      <c r="O206" s="271">
        <f t="shared" si="51"/>
        <v>0.37481354442530368</v>
      </c>
      <c r="P206" s="271">
        <f t="shared" si="51"/>
        <v>0.401391918490971</v>
      </c>
      <c r="Q206" s="271">
        <f t="shared" si="51"/>
        <v>0.38316083971985793</v>
      </c>
      <c r="R206" s="271">
        <f t="shared" si="51"/>
        <v>0.35924410748624758</v>
      </c>
      <c r="S206" s="271">
        <f t="shared" si="51"/>
        <v>0.3465499097289747</v>
      </c>
      <c r="T206" s="271">
        <f t="shared" si="51"/>
        <v>0.33514574735038277</v>
      </c>
      <c r="U206" s="271">
        <f t="shared" si="51"/>
        <v>0.3660876118197306</v>
      </c>
      <c r="V206" s="271">
        <f t="shared" si="51"/>
        <v>0.40214871114436507</v>
      </c>
      <c r="W206" s="271">
        <f t="shared" si="51"/>
        <v>0.37788887560369888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0.33532811170266635</v>
      </c>
      <c r="C207" s="320">
        <f t="shared" si="52"/>
        <v>0.31762556058567742</v>
      </c>
      <c r="D207" s="320">
        <f t="shared" si="52"/>
        <v>0.31915654585704711</v>
      </c>
      <c r="E207" s="320">
        <f t="shared" si="52"/>
        <v>0.30894253204085076</v>
      </c>
      <c r="F207" s="320">
        <f t="shared" si="52"/>
        <v>0.30709963467038232</v>
      </c>
      <c r="G207" s="320">
        <f t="shared" si="52"/>
        <v>0.29765333229893592</v>
      </c>
      <c r="H207" s="320">
        <f t="shared" si="52"/>
        <v>0.30543177236267616</v>
      </c>
      <c r="I207" s="320">
        <f t="shared" si="52"/>
        <v>0.3196834655993791</v>
      </c>
      <c r="J207" s="320">
        <f t="shared" si="52"/>
        <v>0.32584966172847357</v>
      </c>
      <c r="K207" s="320">
        <f t="shared" si="52"/>
        <v>0.34334092825436208</v>
      </c>
      <c r="L207" s="320">
        <f t="shared" si="52"/>
        <v>0.3494173749495047</v>
      </c>
      <c r="M207" s="320">
        <f t="shared" si="52"/>
        <v>0.34944632619645616</v>
      </c>
      <c r="N207" s="320">
        <f t="shared" si="52"/>
        <v>0.36410357875295107</v>
      </c>
      <c r="O207" s="320">
        <f t="shared" si="52"/>
        <v>0.37481354442530368</v>
      </c>
      <c r="P207" s="320">
        <f t="shared" si="52"/>
        <v>0.401391918490971</v>
      </c>
      <c r="Q207" s="320">
        <f t="shared" si="52"/>
        <v>0.38316083971985793</v>
      </c>
      <c r="R207" s="320">
        <f t="shared" si="52"/>
        <v>0.35924410748624758</v>
      </c>
      <c r="S207" s="320">
        <f t="shared" si="52"/>
        <v>0.3465499097289747</v>
      </c>
      <c r="T207" s="320">
        <f t="shared" si="52"/>
        <v>0.33514574735038277</v>
      </c>
      <c r="U207" s="320">
        <f t="shared" si="52"/>
        <v>0.3660876118197306</v>
      </c>
      <c r="V207" s="320">
        <f t="shared" si="52"/>
        <v>0.40214871114436507</v>
      </c>
      <c r="W207" s="320">
        <f t="shared" si="52"/>
        <v>0.37788887560369888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0.13720242389376186</v>
      </c>
      <c r="C209" s="271">
        <f t="shared" si="54"/>
        <v>0.13797472316822068</v>
      </c>
      <c r="D209" s="271">
        <f t="shared" si="54"/>
        <v>0.14460074066666978</v>
      </c>
      <c r="E209" s="271">
        <f t="shared" si="54"/>
        <v>0.14935941624483939</v>
      </c>
      <c r="F209" s="271">
        <f t="shared" si="54"/>
        <v>0.17900505814910339</v>
      </c>
      <c r="G209" s="271">
        <f t="shared" si="54"/>
        <v>0.17478461546569563</v>
      </c>
      <c r="H209" s="271">
        <f t="shared" si="54"/>
        <v>0.17995080523851484</v>
      </c>
      <c r="I209" s="271">
        <f t="shared" si="54"/>
        <v>0.18463461689068569</v>
      </c>
      <c r="J209" s="271">
        <f t="shared" si="54"/>
        <v>0.19041729401882804</v>
      </c>
      <c r="K209" s="271">
        <f t="shared" si="54"/>
        <v>0.2033718094904918</v>
      </c>
      <c r="L209" s="271">
        <f t="shared" si="54"/>
        <v>0.20729774184720981</v>
      </c>
      <c r="M209" s="271">
        <f t="shared" si="54"/>
        <v>0.1857121773961147</v>
      </c>
      <c r="N209" s="271">
        <f t="shared" si="54"/>
        <v>0.18759154974393488</v>
      </c>
      <c r="O209" s="271">
        <f t="shared" si="54"/>
        <v>0.18657830165638531</v>
      </c>
      <c r="P209" s="271">
        <f t="shared" si="54"/>
        <v>0.19437761057055203</v>
      </c>
      <c r="Q209" s="271">
        <f t="shared" si="54"/>
        <v>0.19356991069651647</v>
      </c>
      <c r="R209" s="271">
        <f t="shared" si="54"/>
        <v>0.19444326234859285</v>
      </c>
      <c r="S209" s="271">
        <f t="shared" si="54"/>
        <v>0.19870192342434936</v>
      </c>
      <c r="T209" s="271">
        <f t="shared" si="54"/>
        <v>0.19231572976076941</v>
      </c>
      <c r="U209" s="271">
        <f t="shared" si="54"/>
        <v>0.18289056691877845</v>
      </c>
      <c r="V209" s="271">
        <f t="shared" si="54"/>
        <v>0.17939530022972086</v>
      </c>
      <c r="W209" s="271">
        <f t="shared" si="54"/>
        <v>0.18428571833165874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8.2334593638736756E-2</v>
      </c>
      <c r="C210" s="320">
        <f t="shared" si="55"/>
        <v>8.1138106301179347E-2</v>
      </c>
      <c r="D210" s="320">
        <f t="shared" si="55"/>
        <v>8.9112910880564319E-2</v>
      </c>
      <c r="E210" s="320">
        <f t="shared" si="55"/>
        <v>9.3495114146341096E-2</v>
      </c>
      <c r="F210" s="320">
        <f t="shared" si="55"/>
        <v>0.12814186283152015</v>
      </c>
      <c r="G210" s="320">
        <f t="shared" si="55"/>
        <v>0.12205511749954302</v>
      </c>
      <c r="H210" s="320">
        <f t="shared" si="55"/>
        <v>0.12902218704735829</v>
      </c>
      <c r="I210" s="320">
        <f t="shared" si="55"/>
        <v>0.13623774296543895</v>
      </c>
      <c r="J210" s="320">
        <f t="shared" si="55"/>
        <v>0.14418802556108826</v>
      </c>
      <c r="K210" s="320">
        <f t="shared" si="55"/>
        <v>0.1619016877755397</v>
      </c>
      <c r="L210" s="320">
        <f t="shared" si="55"/>
        <v>0.16719817527180086</v>
      </c>
      <c r="M210" s="320">
        <f t="shared" si="55"/>
        <v>0.1421305760532087</v>
      </c>
      <c r="N210" s="320">
        <f t="shared" si="55"/>
        <v>0.14501791981860765</v>
      </c>
      <c r="O210" s="320">
        <f t="shared" si="55"/>
        <v>0.14509963347340857</v>
      </c>
      <c r="P210" s="320">
        <f t="shared" si="55"/>
        <v>0.15743238847150426</v>
      </c>
      <c r="Q210" s="320">
        <f t="shared" si="55"/>
        <v>0.15431484386416069</v>
      </c>
      <c r="R210" s="320">
        <f t="shared" si="55"/>
        <v>0.15249835598065717</v>
      </c>
      <c r="S210" s="320">
        <f t="shared" si="55"/>
        <v>0.15593297228136754</v>
      </c>
      <c r="T210" s="320">
        <f t="shared" si="55"/>
        <v>0.14741598588632104</v>
      </c>
      <c r="U210" s="320">
        <f t="shared" si="55"/>
        <v>0.13994130636785368</v>
      </c>
      <c r="V210" s="320">
        <f t="shared" si="55"/>
        <v>0.14022446140568395</v>
      </c>
      <c r="W210" s="320">
        <f t="shared" si="55"/>
        <v>0.14297500131085439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5.4867830255025091E-2</v>
      </c>
      <c r="C211" s="320">
        <f t="shared" si="56"/>
        <v>5.6836616867041334E-2</v>
      </c>
      <c r="D211" s="320">
        <f t="shared" si="56"/>
        <v>5.5487829786105447E-2</v>
      </c>
      <c r="E211" s="320">
        <f t="shared" si="56"/>
        <v>5.5864302098498304E-2</v>
      </c>
      <c r="F211" s="320">
        <f t="shared" si="56"/>
        <v>5.0863195317583237E-2</v>
      </c>
      <c r="G211" s="320">
        <f t="shared" si="56"/>
        <v>5.2729497966152596E-2</v>
      </c>
      <c r="H211" s="320">
        <f t="shared" si="56"/>
        <v>5.0928618191156551E-2</v>
      </c>
      <c r="I211" s="320">
        <f t="shared" si="56"/>
        <v>4.8396873925246754E-2</v>
      </c>
      <c r="J211" s="320">
        <f t="shared" si="56"/>
        <v>4.6229268457739781E-2</v>
      </c>
      <c r="K211" s="320">
        <f t="shared" si="56"/>
        <v>4.1470121714952117E-2</v>
      </c>
      <c r="L211" s="320">
        <f t="shared" si="56"/>
        <v>4.0099566575408932E-2</v>
      </c>
      <c r="M211" s="320">
        <f t="shared" si="56"/>
        <v>4.3581601342905979E-2</v>
      </c>
      <c r="N211" s="320">
        <f t="shared" si="56"/>
        <v>4.2573629925327233E-2</v>
      </c>
      <c r="O211" s="320">
        <f t="shared" si="56"/>
        <v>4.1478668182976762E-2</v>
      </c>
      <c r="P211" s="320">
        <f t="shared" si="56"/>
        <v>3.6945222099047756E-2</v>
      </c>
      <c r="Q211" s="320">
        <f t="shared" si="56"/>
        <v>3.9255066832355766E-2</v>
      </c>
      <c r="R211" s="320">
        <f t="shared" si="56"/>
        <v>4.1944906367935707E-2</v>
      </c>
      <c r="S211" s="320">
        <f t="shared" si="56"/>
        <v>4.27689511429818E-2</v>
      </c>
      <c r="T211" s="320">
        <f t="shared" si="56"/>
        <v>4.4899743874448374E-2</v>
      </c>
      <c r="U211" s="320">
        <f t="shared" si="56"/>
        <v>4.2949260550924788E-2</v>
      </c>
      <c r="V211" s="320">
        <f t="shared" si="56"/>
        <v>3.917083882403688E-2</v>
      </c>
      <c r="W211" s="320">
        <f t="shared" si="56"/>
        <v>4.131071702080439E-2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1.3663706915485441</v>
      </c>
      <c r="C217" s="322">
        <f>IF(C$5=0,0,(C$5-C$16-C$59)/(CHI_fec!C$5-CHI_fec!C$16))</f>
        <v>1.4204474026097258</v>
      </c>
      <c r="D217" s="322">
        <f>IF(D$5=0,0,(D$5-D$16-D$59)/(CHI_fec!D$5-CHI_fec!D$16))</f>
        <v>1.5173926465935528</v>
      </c>
      <c r="E217" s="322">
        <f>IF(E$5=0,0,(E$5-E$16-E$59)/(CHI_fec!E$5-CHI_fec!E$16))</f>
        <v>1.4841540638240907</v>
      </c>
      <c r="F217" s="322">
        <f>IF(F$5=0,0,(F$5-F$16-F$59)/(CHI_fec!F$5-CHI_fec!F$16))</f>
        <v>1.3047011541889242</v>
      </c>
      <c r="G217" s="322">
        <f>IF(G$5=0,0,(G$5-G$16-G$59)/(CHI_fec!G$5-CHI_fec!G$16))</f>
        <v>1.3356017770512556</v>
      </c>
      <c r="H217" s="322">
        <f>IF(H$5=0,0,(H$5-H$16-H$59)/(CHI_fec!H$5-CHI_fec!H$16))</f>
        <v>1.2999393543358519</v>
      </c>
      <c r="I217" s="322">
        <f>IF(I$5=0,0,(I$5-I$16-I$59)/(CHI_fec!I$5-CHI_fec!I$16))</f>
        <v>1.2420211491184265</v>
      </c>
      <c r="J217" s="322">
        <f>IF(J$5=0,0,(J$5-J$16-J$59)/(CHI_fec!J$5-CHI_fec!J$16))</f>
        <v>1.491179717068329</v>
      </c>
      <c r="K217" s="322">
        <f>IF(K$5=0,0,(K$5-K$16-K$59)/(CHI_fec!K$5-CHI_fec!K$16))</f>
        <v>1.3479084329499105</v>
      </c>
      <c r="L217" s="322">
        <f>IF(L$5=0,0,(L$5-L$16-L$59)/(CHI_fec!L$5-CHI_fec!L$16))</f>
        <v>1.3119695558411226</v>
      </c>
      <c r="M217" s="322">
        <f>IF(M$5=0,0,(M$5-M$16-M$59)/(CHI_fec!M$5-CHI_fec!M$16))</f>
        <v>1.3090945543020798</v>
      </c>
      <c r="N217" s="322">
        <f>IF(N$5=0,0,(N$5-N$16-N$59)/(CHI_fec!N$5-CHI_fec!N$16))</f>
        <v>1.1773698811137352</v>
      </c>
      <c r="O217" s="322">
        <f>IF(O$5=0,0,(O$5-O$16-O$59)/(CHI_fec!O$5-CHI_fec!O$16))</f>
        <v>1.2177350499137098</v>
      </c>
      <c r="P217" s="322">
        <f>IF(P$5=0,0,(P$5-P$16-P$59)/(CHI_fec!P$5-CHI_fec!P$16))</f>
        <v>1.0648055929336417</v>
      </c>
      <c r="Q217" s="322">
        <f>IF(Q$5=0,0,(Q$5-Q$16-Q$59)/(CHI_fec!Q$5-CHI_fec!Q$16))</f>
        <v>1.1012604419224705</v>
      </c>
      <c r="R217" s="322">
        <f>IF(R$5=0,0,(R$5-R$16-R$59)/(CHI_fec!R$5-CHI_fec!R$16))</f>
        <v>1.2167662824931931</v>
      </c>
      <c r="S217" s="322">
        <f>IF(S$5=0,0,(S$5-S$16-S$59)/(CHI_fec!S$5-CHI_fec!S$16))</f>
        <v>1.2867699446479057</v>
      </c>
      <c r="T217" s="322">
        <f>IF(T$5=0,0,(T$5-T$16-T$59)/(CHI_fec!T$5-CHI_fec!T$16))</f>
        <v>1.4568968736848904</v>
      </c>
      <c r="U217" s="322">
        <f>IF(U$5=0,0,(U$5-U$16-U$59)/(CHI_fec!U$5-CHI_fec!U$16))</f>
        <v>1.2726828646186099</v>
      </c>
      <c r="V217" s="322">
        <f>IF(V$5=0,0,(V$5-V$16-V$59)/(CHI_fec!V$5-CHI_fec!V$16))</f>
        <v>1.1314065456740023</v>
      </c>
      <c r="W217" s="322">
        <f>IF(W$5=0,0,(W$5-W$16-W$59)/(CHI_fec!W$5-CHI_fec!W$16))</f>
        <v>1.2333618013473742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1.0149252849358357</v>
      </c>
      <c r="C222" s="277">
        <f>IF(C$10=0,0,C$10/CHI_fec!C$10)</f>
        <v>1.0607538648101491</v>
      </c>
      <c r="D222" s="277">
        <f>IF(D$10=0,0,D$10/CHI_fec!D$10)</f>
        <v>1.2421049374813109</v>
      </c>
      <c r="E222" s="277">
        <f>IF(E$10=0,0,E$10/CHI_fec!E$10)</f>
        <v>1.2635235553724182</v>
      </c>
      <c r="F222" s="277">
        <f>IF(F$10=0,0,F$10/CHI_fec!F$10)</f>
        <v>1.5789318215572161</v>
      </c>
      <c r="G222" s="277">
        <f>IF(G$10=0,0,G$10/CHI_fec!G$10)</f>
        <v>1.5189712202405405</v>
      </c>
      <c r="H222" s="277">
        <f>IF(H$10=0,0,H$10/CHI_fec!H$10)</f>
        <v>1.5763968929828787</v>
      </c>
      <c r="I222" s="277">
        <f>IF(I$10=0,0,I$10/CHI_fec!I$10)</f>
        <v>1.6233236587985167</v>
      </c>
      <c r="J222" s="277">
        <f>IF(J$10=0,0,J$10/CHI_fec!J$10)</f>
        <v>2.1546419959106311</v>
      </c>
      <c r="K222" s="277">
        <f>IF(K$10=0,0,K$10/CHI_fec!K$10)</f>
        <v>2.2553602737922982</v>
      </c>
      <c r="L222" s="277">
        <f>IF(L$10=0,0,L$10/CHI_fec!L$10)</f>
        <v>2.2704018780322897</v>
      </c>
      <c r="M222" s="277">
        <f>IF(M$10=0,0,M$10/CHI_fec!M$10)</f>
        <v>2.0652598972527527</v>
      </c>
      <c r="N222" s="277">
        <f>IF(N$10=0,0,N$10/CHI_fec!N$10)</f>
        <v>1.7532566309342177</v>
      </c>
      <c r="O222" s="277">
        <f>IF(O$10=0,0,O$10/CHI_fec!O$10)</f>
        <v>1.8377571206251169</v>
      </c>
      <c r="P222" s="277">
        <f>IF(P$10=0,0,P$10/CHI_fec!P$10)</f>
        <v>1.8162465520475901</v>
      </c>
      <c r="Q222" s="277">
        <f>IF(Q$10=0,0,Q$10/CHI_fec!Q$10)</f>
        <v>1.7939911227635008</v>
      </c>
      <c r="R222" s="277">
        <f>IF(R$10=0,0,R$10/CHI_fec!R$10)</f>
        <v>1.8836443103612386</v>
      </c>
      <c r="S222" s="277">
        <f>IF(S$10=0,0,S$10/CHI_fec!S$10)</f>
        <v>1.9598960636487721</v>
      </c>
      <c r="T222" s="277">
        <f>IF(T$10=0,0,T$10/CHI_fec!T$10)</f>
        <v>2.1339124694670351</v>
      </c>
      <c r="U222" s="277">
        <f>IF(U$10=0,0,U$10/CHI_fec!U$10)</f>
        <v>1.8886610696352111</v>
      </c>
      <c r="V222" s="277">
        <f>IF(V$10=0,0,V$10/CHI_fec!V$10)</f>
        <v>1.804360690063421</v>
      </c>
      <c r="W222" s="277">
        <f>IF(W$10=0,0,W$10/CHI_fec!W$10)</f>
        <v>1.8990887458017958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2.0950202330675265</v>
      </c>
      <c r="C224" s="278">
        <f>IF(C$25=0,0,C$25/CHI_fec!C$25)</f>
        <v>2.1839511225037791</v>
      </c>
      <c r="D224" s="278">
        <f>IF(D$25=0,0,D$25/CHI_fec!D$25)</f>
        <v>2.3137886544073432</v>
      </c>
      <c r="E224" s="278">
        <f>IF(E$25=0,0,E$25/CHI_fec!E$25)</f>
        <v>2.3438532081789845</v>
      </c>
      <c r="F224" s="278">
        <f>IF(F$25=0,0,F$25/CHI_fec!F$25)</f>
        <v>1.8887637088417335</v>
      </c>
      <c r="G224" s="278">
        <f>IF(G$25=0,0,G$25/CHI_fec!G$25)</f>
        <v>2.0501013023508583</v>
      </c>
      <c r="H224" s="278">
        <f>IF(H$25=0,0,H$25/CHI_fec!H$25)</f>
        <v>1.8932679838656903</v>
      </c>
      <c r="I224" s="278">
        <f>IF(I$25=0,0,I$25/CHI_fec!I$25)</f>
        <v>1.6798576509973286</v>
      </c>
      <c r="J224" s="278">
        <f>IF(J$25=0,0,J$25/CHI_fec!J$25)</f>
        <v>1.6492661168976637</v>
      </c>
      <c r="K224" s="278">
        <f>IF(K$25=0,0,K$25/CHI_fec!K$25)</f>
        <v>1.3542672121055719</v>
      </c>
      <c r="L224" s="278">
        <f>IF(L$25=0,0,L$25/CHI_fec!L$25)</f>
        <v>1.2634090819599282</v>
      </c>
      <c r="M224" s="278">
        <f>IF(M$25=0,0,M$25/CHI_fec!M$25)</f>
        <v>1.4238279871049111</v>
      </c>
      <c r="N224" s="278">
        <f>IF(N$25=0,0,N$25/CHI_fec!N$25)</f>
        <v>1.2285777844767221</v>
      </c>
      <c r="O224" s="278">
        <f>IF(O$25=0,0,O$25/CHI_fec!O$25)</f>
        <v>1.2136101591783726</v>
      </c>
      <c r="P224" s="278">
        <f>IF(P$25=0,0,P$25/CHI_fec!P$25)</f>
        <v>0.89655117945912854</v>
      </c>
      <c r="Q224" s="278">
        <f>IF(Q$25=0,0,Q$25/CHI_fec!Q$25)</f>
        <v>1.0152058885062789</v>
      </c>
      <c r="R224" s="278">
        <f>IF(R$25=0,0,R$25/CHI_fec!R$25)</f>
        <v>1.2283898337949553</v>
      </c>
      <c r="S224" s="278">
        <f>IF(S$25=0,0,S$25/CHI_fec!S$25)</f>
        <v>1.3134511018341761</v>
      </c>
      <c r="T224" s="278">
        <f>IF(T$25=0,0,T$25/CHI_fec!T$25)</f>
        <v>1.5696318787295584</v>
      </c>
      <c r="U224" s="278">
        <f>IF(U$25=0,0,U$25/CHI_fec!U$25)</f>
        <v>1.3098722088290882</v>
      </c>
      <c r="V224" s="278">
        <f>IF(V$25=0,0,V$25/CHI_fec!V$25)</f>
        <v>1.027231694809037</v>
      </c>
      <c r="W224" s="278">
        <f>IF(W$25=0,0,W$25/CHI_fec!W$25)</f>
        <v>1.2042664736700552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2.5126984753356649</v>
      </c>
      <c r="C225" s="278">
        <f>IF(C$36=0,0,C$36/CHI_fec!C$36)</f>
        <v>2.4880414882298214</v>
      </c>
      <c r="D225" s="278">
        <f>IF(D$36=0,0,D$36/CHI_fec!D$36)</f>
        <v>2.5766614109169348</v>
      </c>
      <c r="E225" s="278">
        <f>IF(E$36=0,0,E$36/CHI_fec!E$36)</f>
        <v>2.4806018775258694</v>
      </c>
      <c r="F225" s="278">
        <f>IF(F$36=0,0,F$36/CHI_fec!F$36)</f>
        <v>2.2395955503938372</v>
      </c>
      <c r="G225" s="278">
        <f>IF(G$36=0,0,G$36/CHI_fec!G$36)</f>
        <v>2.2271255247126112</v>
      </c>
      <c r="H225" s="278">
        <f>IF(H$36=0,0,H$36/CHI_fec!H$36)</f>
        <v>2.2252396568740083</v>
      </c>
      <c r="I225" s="278">
        <f>IF(I$36=0,0,I$36/CHI_fec!I$36)</f>
        <v>2.2401067625637108</v>
      </c>
      <c r="J225" s="278">
        <f>IF(J$36=0,0,J$36/CHI_fec!J$36)</f>
        <v>2.506769670933878</v>
      </c>
      <c r="K225" s="278">
        <f>IF(K$36=0,0,K$36/CHI_fec!K$36)</f>
        <v>2.4336820266187082</v>
      </c>
      <c r="L225" s="278">
        <f>IF(L$36=0,0,L$36/CHI_fec!L$36)</f>
        <v>2.4323333895046955</v>
      </c>
      <c r="M225" s="278">
        <f>IF(M$36=0,0,M$36/CHI_fec!M$36)</f>
        <v>2.4585136539515946</v>
      </c>
      <c r="N225" s="278">
        <f>IF(N$36=0,0,N$36/CHI_fec!N$36)</f>
        <v>2.312321909452316</v>
      </c>
      <c r="O225" s="278">
        <f>IF(O$36=0,0,O$36/CHI_fec!O$36)</f>
        <v>2.4582505581615024</v>
      </c>
      <c r="P225" s="278">
        <f>IF(P$36=0,0,P$36/CHI_fec!P$36)</f>
        <v>2.3351112847098503</v>
      </c>
      <c r="Q225" s="278">
        <f>IF(Q$36=0,0,Q$36/CHI_fec!Q$36)</f>
        <v>2.2832011279178741</v>
      </c>
      <c r="R225" s="278">
        <f>IF(R$36=0,0,R$36/CHI_fec!R$36)</f>
        <v>2.3157527744337383</v>
      </c>
      <c r="S225" s="278">
        <f>IF(S$36=0,0,S$36/CHI_fec!S$36)</f>
        <v>2.3062293199221271</v>
      </c>
      <c r="T225" s="278">
        <f>IF(T$36=0,0,T$36/CHI_fec!T$36)</f>
        <v>2.4579086657899878</v>
      </c>
      <c r="U225" s="278">
        <f>IF(U$36=0,0,U$36/CHI_fec!U$36)</f>
        <v>2.4486755308625487</v>
      </c>
      <c r="V225" s="278">
        <f>IF(V$36=0,0,V$36/CHI_fec!V$36)</f>
        <v>2.4656432571937028</v>
      </c>
      <c r="W225" s="278">
        <f>IF(W$36=0,0,W$36/CHI_fec!W$36)</f>
        <v>2.4755614273430835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1.2992191843877641</v>
      </c>
      <c r="C226" s="278">
        <f>IF(C$44=0,0,C$44/CHI_fec!C$44)</f>
        <v>1.367966347636304</v>
      </c>
      <c r="D226" s="278">
        <f>IF(D$44=0,0,D$44/CHI_fec!D$44)</f>
        <v>1.5314753720897065</v>
      </c>
      <c r="E226" s="278">
        <f>IF(E$44=0,0,E$44/CHI_fec!E$44)</f>
        <v>1.5474053232096145</v>
      </c>
      <c r="F226" s="278">
        <f>IF(F$44=0,0,F$44/CHI_fec!F$44)</f>
        <v>1.662142722302747</v>
      </c>
      <c r="G226" s="278">
        <f>IF(G$44=0,0,G$44/CHI_fec!G$44)</f>
        <v>1.6578930127645624</v>
      </c>
      <c r="H226" s="278">
        <f>IF(H$44=0,0,H$44/CHI_fec!H$44)</f>
        <v>1.6668543481274063</v>
      </c>
      <c r="I226" s="278">
        <f>IF(I$44=0,0,I$44/CHI_fec!I$44)</f>
        <v>1.6423865698629776</v>
      </c>
      <c r="J226" s="278">
        <f>IF(J$44=0,0,J$44/CHI_fec!J$44)</f>
        <v>1.9478136790377707</v>
      </c>
      <c r="K226" s="278">
        <f>IF(K$44=0,0,K$44/CHI_fec!K$44)</f>
        <v>1.8873640617994152</v>
      </c>
      <c r="L226" s="278">
        <f>IF(L$44=0,0,L$44/CHI_fec!L$44)</f>
        <v>1.873180014946056</v>
      </c>
      <c r="M226" s="278">
        <f>IF(M$44=0,0,M$44/CHI_fec!M$44)</f>
        <v>1.7343231899857656</v>
      </c>
      <c r="N226" s="278">
        <f>IF(N$44=0,0,N$44/CHI_fec!N$44)</f>
        <v>1.5870628803902502</v>
      </c>
      <c r="O226" s="278">
        <f>IF(O$44=0,0,O$44/CHI_fec!O$44)</f>
        <v>1.6356119294580189</v>
      </c>
      <c r="P226" s="278">
        <f>IF(P$44=0,0,P$44/CHI_fec!P$44)</f>
        <v>1.4992062507321791</v>
      </c>
      <c r="Q226" s="278">
        <f>IF(Q$44=0,0,Q$44/CHI_fec!Q$44)</f>
        <v>1.5352855468235</v>
      </c>
      <c r="R226" s="278">
        <f>IF(R$44=0,0,R$44/CHI_fec!R$44)</f>
        <v>1.6751373224222776</v>
      </c>
      <c r="S226" s="278">
        <f>IF(S$44=0,0,S$44/CHI_fec!S$44)</f>
        <v>1.7744805978854186</v>
      </c>
      <c r="T226" s="278">
        <f>IF(T$44=0,0,T$44/CHI_fec!T$44)</f>
        <v>1.9273586792358799</v>
      </c>
      <c r="U226" s="278">
        <f>IF(U$44=0,0,U$44/CHI_fec!U$44)</f>
        <v>1.677896529835943</v>
      </c>
      <c r="V226" s="278">
        <f>IF(V$44=0,0,V$44/CHI_fec!V$44)</f>
        <v>1.5038355694089347</v>
      </c>
      <c r="W226" s="278">
        <f>IF(W$44=0,0,W$44/CHI_fec!W$44)</f>
        <v>1.6479741677292168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1.322078908606672</v>
      </c>
      <c r="C229" s="322">
        <f>IF(C$61=0,0,(C$61-C$108)/CHI_fec!C$61)</f>
        <v>1.3797317993817728</v>
      </c>
      <c r="D229" s="322">
        <f>IF(D$61=0,0,(D$61-D$108)/CHI_fec!D$61)</f>
        <v>1.4776003126401493</v>
      </c>
      <c r="E229" s="322">
        <f>IF(E$61=0,0,(E$61-E$108)/CHI_fec!E$61)</f>
        <v>1.4434446238357734</v>
      </c>
      <c r="F229" s="322">
        <f>IF(F$61=0,0,(F$61-F$108)/CHI_fec!F$61)</f>
        <v>1.2757818219702362</v>
      </c>
      <c r="G229" s="322">
        <f>IF(G$61=0,0,(G$61-G$108)/CHI_fec!G$61)</f>
        <v>1.3030070019544662</v>
      </c>
      <c r="H229" s="322">
        <f>IF(H$61=0,0,(H$61-H$108)/CHI_fec!H$61)</f>
        <v>1.2708706574629249</v>
      </c>
      <c r="I229" s="322">
        <f>IF(I$61=0,0,(I$61-I$108)/CHI_fec!I$61)</f>
        <v>1.2161531681170257</v>
      </c>
      <c r="J229" s="322">
        <f>IF(J$61=0,0,(J$61-J$108)/CHI_fec!J$61)</f>
        <v>1.4931234621251208</v>
      </c>
      <c r="K229" s="322">
        <f>IF(K$61=0,0,(K$61-K$108)/CHI_fec!K$61)</f>
        <v>1.3506021786296063</v>
      </c>
      <c r="L229" s="322">
        <f>IF(L$61=0,0,(L$61-L$108)/CHI_fec!L$61)</f>
        <v>1.3158575884648722</v>
      </c>
      <c r="M229" s="322">
        <f>IF(M$61=0,0,(M$61-M$108)/CHI_fec!M$61)</f>
        <v>1.2983003933659958</v>
      </c>
      <c r="N229" s="322">
        <f>IF(N$61=0,0,(N$61-N$108)/CHI_fec!N$61)</f>
        <v>1.1666675421584507</v>
      </c>
      <c r="O229" s="322">
        <f>IF(O$61=0,0,(O$61-O$108)/CHI_fec!O$61)</f>
        <v>1.2076809158883735</v>
      </c>
      <c r="P229" s="322">
        <f>IF(P$61=0,0,(P$61-P$108)/CHI_fec!P$61)</f>
        <v>1.0609109244312624</v>
      </c>
      <c r="Q229" s="322">
        <f>IF(Q$61=0,0,(Q$61-Q$108)/CHI_fec!Q$61)</f>
        <v>1.0959512215099922</v>
      </c>
      <c r="R229" s="322">
        <f>IF(R$61=0,0,(R$61-R$108)/CHI_fec!R$61)</f>
        <v>1.2125136970976345</v>
      </c>
      <c r="S229" s="322">
        <f>IF(S$61=0,0,(S$61-S$108)/CHI_fec!S$61)</f>
        <v>1.2887071152534721</v>
      </c>
      <c r="T229" s="322">
        <f>IF(T$61=0,0,(T$61-T$108)/CHI_fec!T$61)</f>
        <v>1.460431427974878</v>
      </c>
      <c r="U229" s="322">
        <f>IF(U$61=0,0,(U$61-U$108)/CHI_fec!U$61)</f>
        <v>1.26458111167261</v>
      </c>
      <c r="V229" s="322">
        <f>IF(V$61=0,0,(V$61-V$108)/CHI_fec!V$61)</f>
        <v>1.1211000887674909</v>
      </c>
      <c r="W229" s="322">
        <f>IF(W$61=0,0,(W$61-W$108)/CHI_fec!W$61)</f>
        <v>1.2255672109148867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1.0149252849358359</v>
      </c>
      <c r="C234" s="277">
        <f>IF(C$66=0,0,C$66/CHI_fec!C$66)</f>
        <v>1.0607538648101487</v>
      </c>
      <c r="D234" s="277">
        <f>IF(D$66=0,0,D$66/CHI_fec!D$66)</f>
        <v>1.2421049374813102</v>
      </c>
      <c r="E234" s="277">
        <f>IF(E$66=0,0,E$66/CHI_fec!E$66)</f>
        <v>1.2635235553724176</v>
      </c>
      <c r="F234" s="277">
        <f>IF(F$66=0,0,F$66/CHI_fec!F$66)</f>
        <v>1.5789318215572163</v>
      </c>
      <c r="G234" s="277">
        <f>IF(G$66=0,0,G$66/CHI_fec!G$66)</f>
        <v>1.5189712202405403</v>
      </c>
      <c r="H234" s="277">
        <f>IF(H$66=0,0,H$66/CHI_fec!H$66)</f>
        <v>1.5763968929828778</v>
      </c>
      <c r="I234" s="277">
        <f>IF(I$66=0,0,I$66/CHI_fec!I$66)</f>
        <v>1.6233236587985171</v>
      </c>
      <c r="J234" s="277">
        <f>IF(J$66=0,0,J$66/CHI_fec!J$66)</f>
        <v>2.1546419959106311</v>
      </c>
      <c r="K234" s="277">
        <f>IF(K$66=0,0,K$66/CHI_fec!K$66)</f>
        <v>2.2553602737922986</v>
      </c>
      <c r="L234" s="277">
        <f>IF(L$66=0,0,L$66/CHI_fec!L$66)</f>
        <v>2.2704018780322901</v>
      </c>
      <c r="M234" s="277">
        <f>IF(M$66=0,0,M$66/CHI_fec!M$66)</f>
        <v>2.0652598972527527</v>
      </c>
      <c r="N234" s="277">
        <f>IF(N$66=0,0,N$66/CHI_fec!N$66)</f>
        <v>1.7532566309342181</v>
      </c>
      <c r="O234" s="277">
        <f>IF(O$66=0,0,O$66/CHI_fec!O$66)</f>
        <v>1.8377571206251164</v>
      </c>
      <c r="P234" s="277">
        <f>IF(P$66=0,0,P$66/CHI_fec!P$66)</f>
        <v>1.8162465520475899</v>
      </c>
      <c r="Q234" s="277">
        <f>IF(Q$66=0,0,Q$66/CHI_fec!Q$66)</f>
        <v>1.7939911227634999</v>
      </c>
      <c r="R234" s="277">
        <f>IF(R$66=0,0,R$66/CHI_fec!R$66)</f>
        <v>1.8836443103612392</v>
      </c>
      <c r="S234" s="277">
        <f>IF(S$66=0,0,S$66/CHI_fec!S$66)</f>
        <v>1.9598960636487723</v>
      </c>
      <c r="T234" s="277">
        <f>IF(T$66=0,0,T$66/CHI_fec!T$66)</f>
        <v>2.1339124694670346</v>
      </c>
      <c r="U234" s="277">
        <f>IF(U$66=0,0,U$66/CHI_fec!U$66)</f>
        <v>1.8886610696352109</v>
      </c>
      <c r="V234" s="277">
        <f>IF(V$66=0,0,V$66/CHI_fec!V$66)</f>
        <v>1.8043606900634208</v>
      </c>
      <c r="W234" s="277">
        <f>IF(W$66=0,0,W$66/CHI_fec!W$66)</f>
        <v>1.8990887458017969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2.0924293628899653</v>
      </c>
      <c r="C235" s="278">
        <f>IF(C$72=0,0,C$72/CHI_fec!C$72)</f>
        <v>2.1814214105645338</v>
      </c>
      <c r="D235" s="278">
        <f>IF(D$72=0,0,D$72/CHI_fec!D$72)</f>
        <v>2.3111543493391782</v>
      </c>
      <c r="E235" s="278">
        <f>IF(E$72=0,0,E$72/CHI_fec!E$72)</f>
        <v>2.3410276236835039</v>
      </c>
      <c r="F235" s="278">
        <f>IF(F$72=0,0,F$72/CHI_fec!F$72)</f>
        <v>1.8866652564100395</v>
      </c>
      <c r="G235" s="278">
        <f>IF(G$72=0,0,G$72/CHI_fec!G$72)</f>
        <v>2.0476543008454082</v>
      </c>
      <c r="H235" s="278">
        <f>IF(H$72=0,0,H$72/CHI_fec!H$72)</f>
        <v>1.8911435899749294</v>
      </c>
      <c r="I235" s="278">
        <f>IF(I$72=0,0,I$72/CHI_fec!I$72)</f>
        <v>1.6781030303658488</v>
      </c>
      <c r="J235" s="278">
        <f>IF(J$72=0,0,J$72/CHI_fec!J$72)</f>
        <v>1.6483080747812728</v>
      </c>
      <c r="K235" s="278">
        <f>IF(K$72=0,0,K$72/CHI_fec!K$72)</f>
        <v>1.35351559340951</v>
      </c>
      <c r="L235" s="278">
        <f>IF(L$72=0,0,L$72/CHI_fec!L$72)</f>
        <v>1.2627425021888981</v>
      </c>
      <c r="M235" s="278">
        <f>IF(M$72=0,0,M$72/CHI_fec!M$72)</f>
        <v>1.422817791688235</v>
      </c>
      <c r="N235" s="278">
        <f>IF(N$72=0,0,N$72/CHI_fec!N$72)</f>
        <v>1.227733361238549</v>
      </c>
      <c r="O235" s="278">
        <f>IF(O$72=0,0,O$72/CHI_fec!O$72)</f>
        <v>1.2128249043029056</v>
      </c>
      <c r="P235" s="278">
        <f>IF(P$72=0,0,P$72/CHI_fec!P$72)</f>
        <v>0.89608921641331174</v>
      </c>
      <c r="Q235" s="278">
        <f>IF(Q$72=0,0,Q$72/CHI_fec!Q$72)</f>
        <v>1.0146238520965951</v>
      </c>
      <c r="R235" s="278">
        <f>IF(R$72=0,0,R$72/CHI_fec!R$72)</f>
        <v>1.2276465447268701</v>
      </c>
      <c r="S235" s="278">
        <f>IF(S$72=0,0,S$72/CHI_fec!S$72)</f>
        <v>1.3127270420173849</v>
      </c>
      <c r="T235" s="278">
        <f>IF(T$72=0,0,T$72/CHI_fec!T$72)</f>
        <v>1.5687509233556574</v>
      </c>
      <c r="U235" s="278">
        <f>IF(U$72=0,0,U$72/CHI_fec!U$72)</f>
        <v>1.3090384943697375</v>
      </c>
      <c r="V235" s="278">
        <f>IF(V$72=0,0,V$72/CHI_fec!V$72)</f>
        <v>1.0266141579927046</v>
      </c>
      <c r="W235" s="278">
        <f>IF(W$72=0,0,W$72/CHI_fec!W$72)</f>
        <v>1.2035326945922789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2.5126984753356663</v>
      </c>
      <c r="C236" s="278">
        <f>IF(C$85=0,0,C$85/CHI_fec!C$85)</f>
        <v>2.4880414882298219</v>
      </c>
      <c r="D236" s="278">
        <f>IF(D$85=0,0,D$85/CHI_fec!D$85)</f>
        <v>2.5766614109169335</v>
      </c>
      <c r="E236" s="278">
        <f>IF(E$85=0,0,E$85/CHI_fec!E$85)</f>
        <v>2.4806018775258694</v>
      </c>
      <c r="F236" s="278">
        <f>IF(F$85=0,0,F$85/CHI_fec!F$85)</f>
        <v>2.2395955503938376</v>
      </c>
      <c r="G236" s="278">
        <f>IF(G$85=0,0,G$85/CHI_fec!G$85)</f>
        <v>2.2271255247126112</v>
      </c>
      <c r="H236" s="278">
        <f>IF(H$85=0,0,H$85/CHI_fec!H$85)</f>
        <v>2.2252396568740078</v>
      </c>
      <c r="I236" s="278">
        <f>IF(I$85=0,0,I$85/CHI_fec!I$85)</f>
        <v>2.2401067625637108</v>
      </c>
      <c r="J236" s="278">
        <f>IF(J$85=0,0,J$85/CHI_fec!J$85)</f>
        <v>2.506769670933878</v>
      </c>
      <c r="K236" s="278">
        <f>IF(K$85=0,0,K$85/CHI_fec!K$85)</f>
        <v>2.4336820266187091</v>
      </c>
      <c r="L236" s="278">
        <f>IF(L$85=0,0,L$85/CHI_fec!L$85)</f>
        <v>2.4323333895046946</v>
      </c>
      <c r="M236" s="278">
        <f>IF(M$85=0,0,M$85/CHI_fec!M$85)</f>
        <v>2.4585136539515959</v>
      </c>
      <c r="N236" s="278">
        <f>IF(N$85=0,0,N$85/CHI_fec!N$85)</f>
        <v>2.3123219094523164</v>
      </c>
      <c r="O236" s="278">
        <f>IF(O$85=0,0,O$85/CHI_fec!O$85)</f>
        <v>2.4582505581615015</v>
      </c>
      <c r="P236" s="278">
        <f>IF(P$85=0,0,P$85/CHI_fec!P$85)</f>
        <v>2.3351112847098507</v>
      </c>
      <c r="Q236" s="278">
        <f>IF(Q$85=0,0,Q$85/CHI_fec!Q$85)</f>
        <v>2.283201127917875</v>
      </c>
      <c r="R236" s="278">
        <f>IF(R$85=0,0,R$85/CHI_fec!R$85)</f>
        <v>2.3157527744337378</v>
      </c>
      <c r="S236" s="278">
        <f>IF(S$85=0,0,S$85/CHI_fec!S$85)</f>
        <v>2.306229319922128</v>
      </c>
      <c r="T236" s="278">
        <f>IF(T$85=0,0,T$85/CHI_fec!T$85)</f>
        <v>2.4579086657899869</v>
      </c>
      <c r="U236" s="278">
        <f>IF(U$85=0,0,U$85/CHI_fec!U$85)</f>
        <v>2.4486755308625483</v>
      </c>
      <c r="V236" s="278">
        <f>IF(V$85=0,0,V$85/CHI_fec!V$85)</f>
        <v>2.4656432571937037</v>
      </c>
      <c r="W236" s="278">
        <f>IF(W$85=0,0,W$85/CHI_fec!W$85)</f>
        <v>2.4755614273430848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1.2340415210443414</v>
      </c>
      <c r="C237" s="278">
        <f>IF(C$93=0,0,C$93/CHI_fec!C$93)</f>
        <v>1.2982959560163818</v>
      </c>
      <c r="D237" s="278">
        <f>IF(D$93=0,0,D$93/CHI_fec!D$93)</f>
        <v>1.4656069611056168</v>
      </c>
      <c r="E237" s="278">
        <f>IF(E$93=0,0,E$93/CHI_fec!E$93)</f>
        <v>1.4822922842574355</v>
      </c>
      <c r="F237" s="278">
        <f>IF(F$93=0,0,F$93/CHI_fec!F$93)</f>
        <v>1.6431727236722569</v>
      </c>
      <c r="G237" s="278">
        <f>IF(G$93=0,0,G$93/CHI_fec!G$93)</f>
        <v>1.6259885387623103</v>
      </c>
      <c r="H237" s="278">
        <f>IF(H$93=0,0,H$93/CHI_fec!H$93)</f>
        <v>1.6479717779019973</v>
      </c>
      <c r="I237" s="278">
        <f>IF(I$93=0,0,I$93/CHI_fec!I$93)</f>
        <v>1.639157160997754</v>
      </c>
      <c r="J237" s="278">
        <f>IF(J$93=0,0,J$93/CHI_fec!J$93)</f>
        <v>1.97696295350575</v>
      </c>
      <c r="K237" s="278">
        <f>IF(K$93=0,0,K$93/CHI_fec!K$93)</f>
        <v>1.9391366814134046</v>
      </c>
      <c r="L237" s="278">
        <f>IF(L$93=0,0,L$93/CHI_fec!L$93)</f>
        <v>1.9330702133889131</v>
      </c>
      <c r="M237" s="278">
        <f>IF(M$93=0,0,M$93/CHI_fec!M$93)</f>
        <v>1.7645650697585744</v>
      </c>
      <c r="N237" s="278">
        <f>IF(N$93=0,0,N$93/CHI_fec!N$93)</f>
        <v>1.6229945382424122</v>
      </c>
      <c r="O237" s="278">
        <f>IF(O$93=0,0,O$93/CHI_fec!O$93)</f>
        <v>1.6789585823363486</v>
      </c>
      <c r="P237" s="278">
        <f>IF(P$93=0,0,P$93/CHI_fec!P$93)</f>
        <v>1.5655324645617381</v>
      </c>
      <c r="Q237" s="278">
        <f>IF(Q$93=0,0,Q$93/CHI_fec!Q$93)</f>
        <v>1.5902231530814694</v>
      </c>
      <c r="R237" s="278">
        <f>IF(R$93=0,0,R$93/CHI_fec!R$93)</f>
        <v>1.7201420014232138</v>
      </c>
      <c r="S237" s="278">
        <f>IF(S$93=0,0,S$93/CHI_fec!S$93)</f>
        <v>1.8203400774235916</v>
      </c>
      <c r="T237" s="278">
        <f>IF(T$93=0,0,T$93/CHI_fec!T$93)</f>
        <v>1.9623166567411825</v>
      </c>
      <c r="U237" s="278">
        <f>IF(U$93=0,0,U$93/CHI_fec!U$93)</f>
        <v>1.7158112800772376</v>
      </c>
      <c r="V237" s="278">
        <f>IF(V$93=0,0,V$93/CHI_fec!V$93)</f>
        <v>1.5564507464929609</v>
      </c>
      <c r="W237" s="278">
        <f>IF(W$93=0,0,W$93/CHI_fec!W$93)</f>
        <v>1.6947417277627783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1.5458443441099352</v>
      </c>
      <c r="C240" s="322">
        <f>IF(C$110=0,0,C$110/CHI_fec!C$110)</f>
        <v>1.6043576516891032</v>
      </c>
      <c r="D240" s="322">
        <f>IF(D$110=0,0,D$110/CHI_fec!D$110)</f>
        <v>1.7226979650412144</v>
      </c>
      <c r="E240" s="322">
        <f>IF(E$110=0,0,E$110/CHI_fec!E$110)</f>
        <v>1.6978558317879358</v>
      </c>
      <c r="F240" s="322">
        <f>IF(F$110=0,0,F$110/CHI_fec!F$110)</f>
        <v>1.5439670832109142</v>
      </c>
      <c r="G240" s="322">
        <f>IF(G$110=0,0,G$110/CHI_fec!G$110)</f>
        <v>1.5765239705855101</v>
      </c>
      <c r="H240" s="322">
        <f>IF(H$110=0,0,H$110/CHI_fec!H$110)</f>
        <v>1.5406751058766823</v>
      </c>
      <c r="I240" s="322">
        <f>IF(I$110=0,0,I$110/CHI_fec!I$110)</f>
        <v>1.4785794592412618</v>
      </c>
      <c r="J240" s="322">
        <f>IF(J$110=0,0,J$110/CHI_fec!J$110)</f>
        <v>1.7310125368645908</v>
      </c>
      <c r="K240" s="322">
        <f>IF(K$110=0,0,K$110/CHI_fec!K$110)</f>
        <v>1.5921812365052028</v>
      </c>
      <c r="L240" s="322">
        <f>IF(L$110=0,0,L$110/CHI_fec!L$110)</f>
        <v>1.5552291471998294</v>
      </c>
      <c r="M240" s="322">
        <f>IF(M$110=0,0,M$110/CHI_fec!M$110)</f>
        <v>1.4779744617775368</v>
      </c>
      <c r="N240" s="322">
        <f>IF(N$110=0,0,N$110/CHI_fec!N$110)</f>
        <v>1.3097114355189667</v>
      </c>
      <c r="O240" s="322">
        <f>IF(O$110=0,0,O$110/CHI_fec!O$110)</f>
        <v>1.3653180255520925</v>
      </c>
      <c r="P240" s="322">
        <f>IF(P$110=0,0,P$110/CHI_fec!P$110)</f>
        <v>1.199887981698371</v>
      </c>
      <c r="Q240" s="322">
        <f>IF(Q$110=0,0,Q$110/CHI_fec!Q$110)</f>
        <v>1.2336551316979349</v>
      </c>
      <c r="R240" s="322">
        <f>IF(R$110=0,0,R$110/CHI_fec!R$110)</f>
        <v>1.3806285220403374</v>
      </c>
      <c r="S240" s="322">
        <f>IF(S$110=0,0,S$110/CHI_fec!S$110)</f>
        <v>1.4486846716186093</v>
      </c>
      <c r="T240" s="322">
        <f>IF(T$110=0,0,T$110/CHI_fec!T$110)</f>
        <v>1.6429473902457856</v>
      </c>
      <c r="U240" s="322">
        <f>IF(U$110=0,0,U$110/CHI_fec!U$110)</f>
        <v>1.4016010525409459</v>
      </c>
      <c r="V240" s="322">
        <f>IF(V$110=0,0,V$110/CHI_fec!V$110)</f>
        <v>1.2626901964760759</v>
      </c>
      <c r="W240" s="322">
        <f>IF(W$110=0,0,W$110/CHI_fec!W$110)</f>
        <v>1.3758616491775868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1.0149252849358363</v>
      </c>
      <c r="C245" s="277">
        <f>IF(C$115=0,0,C$115/CHI_fec!C$115)</f>
        <v>1.0607538648101489</v>
      </c>
      <c r="D245" s="277">
        <f>IF(D$115=0,0,D$115/CHI_fec!D$115)</f>
        <v>1.2421049374813107</v>
      </c>
      <c r="E245" s="277">
        <f>IF(E$115=0,0,E$115/CHI_fec!E$115)</f>
        <v>1.2635235553724184</v>
      </c>
      <c r="F245" s="277">
        <f>IF(F$115=0,0,F$115/CHI_fec!F$115)</f>
        <v>1.5789318215572168</v>
      </c>
      <c r="G245" s="277">
        <f>IF(G$115=0,0,G$115/CHI_fec!G$115)</f>
        <v>1.5189712202405399</v>
      </c>
      <c r="H245" s="277">
        <f>IF(H$115=0,0,H$115/CHI_fec!H$115)</f>
        <v>1.5763968929828787</v>
      </c>
      <c r="I245" s="277">
        <f>IF(I$115=0,0,I$115/CHI_fec!I$115)</f>
        <v>1.6233236587985165</v>
      </c>
      <c r="J245" s="277">
        <f>IF(J$115=0,0,J$115/CHI_fec!J$115)</f>
        <v>2.1546419959106307</v>
      </c>
      <c r="K245" s="277">
        <f>IF(K$115=0,0,K$115/CHI_fec!K$115)</f>
        <v>2.2553602737922982</v>
      </c>
      <c r="L245" s="277">
        <f>IF(L$115=0,0,L$115/CHI_fec!L$115)</f>
        <v>2.2704018780322901</v>
      </c>
      <c r="M245" s="277">
        <f>IF(M$115=0,0,M$115/CHI_fec!M$115)</f>
        <v>2.0652598972527532</v>
      </c>
      <c r="N245" s="277">
        <f>IF(N$115=0,0,N$115/CHI_fec!N$115)</f>
        <v>1.7532566309342181</v>
      </c>
      <c r="O245" s="277">
        <f>IF(O$115=0,0,O$115/CHI_fec!O$115)</f>
        <v>1.8377571206251169</v>
      </c>
      <c r="P245" s="277">
        <f>IF(P$115=0,0,P$115/CHI_fec!P$115)</f>
        <v>1.8162465520475901</v>
      </c>
      <c r="Q245" s="277">
        <f>IF(Q$115=0,0,Q$115/CHI_fec!Q$115)</f>
        <v>1.7939911227635006</v>
      </c>
      <c r="R245" s="277">
        <f>IF(R$115=0,0,R$115/CHI_fec!R$115)</f>
        <v>1.8836443103612388</v>
      </c>
      <c r="S245" s="277">
        <f>IF(S$115=0,0,S$115/CHI_fec!S$115)</f>
        <v>1.9598960636487719</v>
      </c>
      <c r="T245" s="277">
        <f>IF(T$115=0,0,T$115/CHI_fec!T$115)</f>
        <v>2.1339124694670342</v>
      </c>
      <c r="U245" s="277">
        <f>IF(U$115=0,0,U$115/CHI_fec!U$115)</f>
        <v>1.8886610696352117</v>
      </c>
      <c r="V245" s="277">
        <f>IF(V$115=0,0,V$115/CHI_fec!V$115)</f>
        <v>1.8043606900634208</v>
      </c>
      <c r="W245" s="277">
        <f>IF(W$115=0,0,W$115/CHI_fec!W$115)</f>
        <v>1.8990887458017967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2.0913552193460352</v>
      </c>
      <c r="C246" s="278">
        <f>IF(C$121=0,0,C$121/CHI_fec!C$121)</f>
        <v>2.180372506084141</v>
      </c>
      <c r="D246" s="278">
        <f>IF(D$121=0,0,D$121/CHI_fec!D$121)</f>
        <v>2.3100620463740946</v>
      </c>
      <c r="E246" s="278">
        <f>IF(E$121=0,0,E$121/CHI_fec!E$121)</f>
        <v>2.3398561187276967</v>
      </c>
      <c r="F246" s="278">
        <f>IF(F$121=0,0,F$121/CHI_fec!F$121)</f>
        <v>1.8857951084791449</v>
      </c>
      <c r="G246" s="278">
        <f>IF(G$121=0,0,G$121/CHI_fec!G$121)</f>
        <v>2.0466397416171231</v>
      </c>
      <c r="H246" s="278">
        <f>IF(H$121=0,0,H$121/CHI_fec!H$121)</f>
        <v>1.8902626989099978</v>
      </c>
      <c r="I246" s="278">
        <f>IF(I$121=0,0,I$121/CHI_fec!I$121)</f>
        <v>1.6773753877881037</v>
      </c>
      <c r="J246" s="278">
        <f>IF(J$121=0,0,J$121/CHI_fec!J$121)</f>
        <v>1.6479105130468767</v>
      </c>
      <c r="K246" s="278">
        <f>IF(K$121=0,0,K$121/CHI_fec!K$121)</f>
        <v>1.3532036804149599</v>
      </c>
      <c r="L246" s="278">
        <f>IF(L$121=0,0,L$121/CHI_fec!L$121)</f>
        <v>1.262465868627179</v>
      </c>
      <c r="M246" s="278">
        <f>IF(M$121=0,0,M$121/CHI_fec!M$121)</f>
        <v>1.4223986640581565</v>
      </c>
      <c r="N246" s="278">
        <f>IF(N$121=0,0,N$121/CHI_fec!N$121)</f>
        <v>1.2273830010833771</v>
      </c>
      <c r="O246" s="278">
        <f>IF(O$121=0,0,O$121/CHI_fec!O$121)</f>
        <v>1.2124990751482054</v>
      </c>
      <c r="P246" s="278">
        <f>IF(P$121=0,0,P$121/CHI_fec!P$121)</f>
        <v>0.89589749635153115</v>
      </c>
      <c r="Q246" s="278">
        <f>IF(Q$121=0,0,Q$121/CHI_fec!Q$121)</f>
        <v>1.0143823200376103</v>
      </c>
      <c r="R246" s="278">
        <f>IF(R$121=0,0,R$121/CHI_fec!R$121)</f>
        <v>1.2273381103056928</v>
      </c>
      <c r="S246" s="278">
        <f>IF(S$121=0,0,S$121/CHI_fec!S$121)</f>
        <v>1.3124265640474235</v>
      </c>
      <c r="T246" s="278">
        <f>IF(T$121=0,0,T$121/CHI_fec!T$121)</f>
        <v>1.568385340382539</v>
      </c>
      <c r="U246" s="278">
        <f>IF(U$121=0,0,U$121/CHI_fec!U$121)</f>
        <v>1.3086925525033464</v>
      </c>
      <c r="V246" s="278">
        <f>IF(V$121=0,0,V$121/CHI_fec!V$121)</f>
        <v>1.0263579041643649</v>
      </c>
      <c r="W246" s="278">
        <f>IF(W$121=0,0,W$121/CHI_fec!W$121)</f>
        <v>1.203228208247286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2.5126984753356658</v>
      </c>
      <c r="C247" s="278">
        <f>IF(C$134=0,0,C$134/CHI_fec!C$134)</f>
        <v>2.488041488229821</v>
      </c>
      <c r="D247" s="278">
        <f>IF(D$134=0,0,D$134/CHI_fec!D$134)</f>
        <v>2.5766614109169343</v>
      </c>
      <c r="E247" s="278">
        <f>IF(E$134=0,0,E$134/CHI_fec!E$134)</f>
        <v>2.4806018775258689</v>
      </c>
      <c r="F247" s="278">
        <f>IF(F$134=0,0,F$134/CHI_fec!F$134)</f>
        <v>2.2395955503938376</v>
      </c>
      <c r="G247" s="278">
        <f>IF(G$134=0,0,G$134/CHI_fec!G$134)</f>
        <v>2.2271255247126098</v>
      </c>
      <c r="H247" s="278">
        <f>IF(H$134=0,0,H$134/CHI_fec!H$134)</f>
        <v>2.2252396568740074</v>
      </c>
      <c r="I247" s="278">
        <f>IF(I$134=0,0,I$134/CHI_fec!I$134)</f>
        <v>2.2401067625637121</v>
      </c>
      <c r="J247" s="278">
        <f>IF(J$134=0,0,J$134/CHI_fec!J$134)</f>
        <v>2.5067696709338776</v>
      </c>
      <c r="K247" s="278">
        <f>IF(K$134=0,0,K$134/CHI_fec!K$134)</f>
        <v>2.4336820266187078</v>
      </c>
      <c r="L247" s="278">
        <f>IF(L$134=0,0,L$134/CHI_fec!L$134)</f>
        <v>2.4323333895046941</v>
      </c>
      <c r="M247" s="278">
        <f>IF(M$134=0,0,M$134/CHI_fec!M$134)</f>
        <v>2.458513653951595</v>
      </c>
      <c r="N247" s="278">
        <f>IF(N$134=0,0,N$134/CHI_fec!N$134)</f>
        <v>2.312321909452316</v>
      </c>
      <c r="O247" s="278">
        <f>IF(O$134=0,0,O$134/CHI_fec!O$134)</f>
        <v>2.458250558161502</v>
      </c>
      <c r="P247" s="278">
        <f>IF(P$134=0,0,P$134/CHI_fec!P$134)</f>
        <v>2.3351112847098503</v>
      </c>
      <c r="Q247" s="278">
        <f>IF(Q$134=0,0,Q$134/CHI_fec!Q$134)</f>
        <v>2.2832011279178746</v>
      </c>
      <c r="R247" s="278">
        <f>IF(R$134=0,0,R$134/CHI_fec!R$134)</f>
        <v>2.3157527744337378</v>
      </c>
      <c r="S247" s="278">
        <f>IF(S$134=0,0,S$134/CHI_fec!S$134)</f>
        <v>2.3062293199221271</v>
      </c>
      <c r="T247" s="278">
        <f>IF(T$134=0,0,T$134/CHI_fec!T$134)</f>
        <v>2.4579086657899878</v>
      </c>
      <c r="U247" s="278">
        <f>IF(U$134=0,0,U$134/CHI_fec!U$134)</f>
        <v>2.4486755308625483</v>
      </c>
      <c r="V247" s="278">
        <f>IF(V$134=0,0,V$134/CHI_fec!V$134)</f>
        <v>2.4656432571937033</v>
      </c>
      <c r="W247" s="278">
        <f>IF(W$134=0,0,W$134/CHI_fec!W$134)</f>
        <v>2.4755614273430844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1.278520415266494</v>
      </c>
      <c r="C248" s="278">
        <f>IF(C$142=0,0,C$142/CHI_fec!C$142)</f>
        <v>1.3458892630050099</v>
      </c>
      <c r="D248" s="278">
        <f>IF(D$142=0,0,D$142/CHI_fec!D$142)</f>
        <v>1.5105874767120004</v>
      </c>
      <c r="E248" s="278">
        <f>IF(E$142=0,0,E$142/CHI_fec!E$142)</f>
        <v>1.5267251510599074</v>
      </c>
      <c r="F248" s="278">
        <f>IF(F$142=0,0,F$142/CHI_fec!F$142)</f>
        <v>1.6561251881918331</v>
      </c>
      <c r="G248" s="278">
        <f>IF(G$142=0,0,G$142/CHI_fec!G$142)</f>
        <v>1.6477574068147622</v>
      </c>
      <c r="H248" s="278">
        <f>IF(H$142=0,0,H$142/CHI_fec!H$142)</f>
        <v>1.6608633792845249</v>
      </c>
      <c r="I248" s="278">
        <f>IF(I$142=0,0,I$142/CHI_fec!I$142)</f>
        <v>1.641363754301693</v>
      </c>
      <c r="J248" s="278">
        <f>IF(J$142=0,0,J$142/CHI_fec!J$142)</f>
        <v>1.9569797734566012</v>
      </c>
      <c r="K248" s="278">
        <f>IF(K$142=0,0,K$142/CHI_fec!K$142)</f>
        <v>1.9036494400458339</v>
      </c>
      <c r="L248" s="278">
        <f>IF(L$142=0,0,L$142/CHI_fec!L$142)</f>
        <v>1.8920058772292259</v>
      </c>
      <c r="M248" s="278">
        <f>IF(M$142=0,0,M$142/CHI_fec!M$142)</f>
        <v>1.7438342724084277</v>
      </c>
      <c r="N248" s="278">
        <f>IF(N$142=0,0,N$142/CHI_fec!N$142)</f>
        <v>1.5983434368421885</v>
      </c>
      <c r="O248" s="278">
        <f>IF(O$142=0,0,O$142/CHI_fec!O$142)</f>
        <v>1.649199332338767</v>
      </c>
      <c r="P248" s="278">
        <f>IF(P$142=0,0,P$142/CHI_fec!P$142)</f>
        <v>1.5199022304108192</v>
      </c>
      <c r="Q248" s="278">
        <f>IF(Q$142=0,0,Q$142/CHI_fec!Q$142)</f>
        <v>1.5524750292239093</v>
      </c>
      <c r="R248" s="278">
        <f>IF(R$142=0,0,R$142/CHI_fec!R$142)</f>
        <v>1.6892618449151999</v>
      </c>
      <c r="S248" s="278">
        <f>IF(S$142=0,0,S$142/CHI_fec!S$142)</f>
        <v>1.7888847687024318</v>
      </c>
      <c r="T248" s="278">
        <f>IF(T$142=0,0,T$142/CHI_fec!T$142)</f>
        <v>1.9383507535730937</v>
      </c>
      <c r="U248" s="278">
        <f>IF(U$142=0,0,U$142/CHI_fec!U$142)</f>
        <v>1.6897789922399427</v>
      </c>
      <c r="V248" s="278">
        <f>IF(V$142=0,0,V$142/CHI_fec!V$142)</f>
        <v>1.5202497984058423</v>
      </c>
      <c r="W248" s="278">
        <f>IF(W$142=0,0,W$142/CHI_fec!W$142)</f>
        <v>1.6626094202040749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LV: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40.11694006821503</v>
      </c>
      <c r="C3" s="205">
        <f t="shared" si="0"/>
        <v>56.692215113701138</v>
      </c>
      <c r="D3" s="205">
        <f t="shared" si="0"/>
        <v>47.95900832643369</v>
      </c>
      <c r="E3" s="205">
        <f t="shared" si="0"/>
        <v>68.560880743621851</v>
      </c>
      <c r="F3" s="205">
        <f t="shared" si="0"/>
        <v>72.124974070114419</v>
      </c>
      <c r="G3" s="205">
        <f t="shared" si="0"/>
        <v>82.932089858286375</v>
      </c>
      <c r="H3" s="205">
        <f t="shared" si="0"/>
        <v>107.4586567667904</v>
      </c>
      <c r="I3" s="205">
        <f t="shared" si="0"/>
        <v>148.20523129844312</v>
      </c>
      <c r="J3" s="205">
        <f t="shared" si="0"/>
        <v>147.18762899052643</v>
      </c>
      <c r="K3" s="205">
        <f t="shared" si="0"/>
        <v>124.61740271097509</v>
      </c>
      <c r="L3" s="205">
        <f t="shared" si="0"/>
        <v>146.86015093636445</v>
      </c>
      <c r="M3" s="205">
        <f t="shared" si="0"/>
        <v>178.48965261574023</v>
      </c>
      <c r="N3" s="205">
        <f t="shared" si="0"/>
        <v>180.31819640398729</v>
      </c>
      <c r="O3" s="205">
        <f t="shared" si="0"/>
        <v>203.2054951345163</v>
      </c>
      <c r="P3" s="205">
        <f t="shared" si="0"/>
        <v>194.64378783626668</v>
      </c>
      <c r="Q3" s="205">
        <f t="shared" si="0"/>
        <v>173.39999999999998</v>
      </c>
      <c r="R3" s="205">
        <f t="shared" si="0"/>
        <v>184.315788428899</v>
      </c>
      <c r="S3" s="205">
        <f t="shared" si="0"/>
        <v>196.49812950750132</v>
      </c>
      <c r="T3" s="205">
        <f t="shared" si="0"/>
        <v>204.86211025610078</v>
      </c>
      <c r="U3" s="205">
        <f t="shared" si="0"/>
        <v>214.97267371708426</v>
      </c>
      <c r="V3" s="205">
        <f t="shared" si="0"/>
        <v>192.57114120727627</v>
      </c>
      <c r="W3" s="205">
        <f t="shared" si="0"/>
        <v>205.71036582815361</v>
      </c>
      <c r="DA3" s="112"/>
    </row>
    <row r="4" spans="1:105" ht="12" customHeight="1" x14ac:dyDescent="0.25">
      <c r="A4" s="50" t="s">
        <v>49</v>
      </c>
      <c r="B4" s="243">
        <v>18.210284290828881</v>
      </c>
      <c r="C4" s="243">
        <v>28.98707700159359</v>
      </c>
      <c r="D4" s="243">
        <v>13.18878026024549</v>
      </c>
      <c r="E4" s="243">
        <v>18.88462245547418</v>
      </c>
      <c r="F4" s="243">
        <v>20.076086515499121</v>
      </c>
      <c r="G4" s="243">
        <v>19.629926564318978</v>
      </c>
      <c r="H4" s="243">
        <v>25.342574168287751</v>
      </c>
      <c r="I4" s="243">
        <v>34.231118593187468</v>
      </c>
      <c r="J4" s="243">
        <v>35.352426975224787</v>
      </c>
      <c r="K4" s="243">
        <v>38.923596898536871</v>
      </c>
      <c r="L4" s="243">
        <v>74.990613418372334</v>
      </c>
      <c r="M4" s="243">
        <v>86.479163989647233</v>
      </c>
      <c r="N4" s="243">
        <v>99.821002321229997</v>
      </c>
      <c r="O4" s="243">
        <v>109.1343697841636</v>
      </c>
      <c r="P4" s="243">
        <v>83.672492036603614</v>
      </c>
      <c r="Q4" s="243">
        <v>66.685536580361898</v>
      </c>
      <c r="R4" s="243">
        <v>101.8743104811026</v>
      </c>
      <c r="S4" s="243">
        <v>73.45147521578474</v>
      </c>
      <c r="T4" s="243">
        <v>90.193762605673015</v>
      </c>
      <c r="U4" s="243">
        <v>98.260060663097335</v>
      </c>
      <c r="V4" s="243">
        <v>88.402164613359986</v>
      </c>
      <c r="W4" s="243">
        <v>89.129737903933147</v>
      </c>
      <c r="DA4" s="83" t="s">
        <v>1406</v>
      </c>
    </row>
    <row r="5" spans="1:105" ht="12" customHeight="1" x14ac:dyDescent="0.25">
      <c r="A5" s="144" t="s">
        <v>50</v>
      </c>
      <c r="B5" s="284">
        <v>8.9342675317544735</v>
      </c>
      <c r="C5" s="284">
        <v>5.6138348133598868</v>
      </c>
      <c r="D5" s="284">
        <v>16.36808603655313</v>
      </c>
      <c r="E5" s="284">
        <v>27.98229749390968</v>
      </c>
      <c r="F5" s="284">
        <v>26.674383389381109</v>
      </c>
      <c r="G5" s="284">
        <v>40.058753462919839</v>
      </c>
      <c r="H5" s="284">
        <v>54.632695019615568</v>
      </c>
      <c r="I5" s="284">
        <v>79.326173874960261</v>
      </c>
      <c r="J5" s="284">
        <v>77.206588155619997</v>
      </c>
      <c r="K5" s="284">
        <v>48.565260735114343</v>
      </c>
      <c r="L5" s="284">
        <v>28.95587763859837</v>
      </c>
      <c r="M5" s="284">
        <v>45.684128417978783</v>
      </c>
      <c r="N5" s="284">
        <v>29.67020600216301</v>
      </c>
      <c r="O5" s="284">
        <v>35.507574722745602</v>
      </c>
      <c r="P5" s="284">
        <v>40.493801982669979</v>
      </c>
      <c r="Q5" s="284">
        <v>29.804570514135651</v>
      </c>
      <c r="R5" s="284">
        <v>10.208883263502541</v>
      </c>
      <c r="S5" s="284">
        <v>29.41518253811201</v>
      </c>
      <c r="T5" s="284">
        <v>28.659306966182839</v>
      </c>
      <c r="U5" s="284">
        <v>27.100906107652509</v>
      </c>
      <c r="V5" s="284">
        <v>26.5130581339446</v>
      </c>
      <c r="W5" s="284">
        <v>36.466171432286693</v>
      </c>
      <c r="DA5" s="94" t="s">
        <v>1407</v>
      </c>
    </row>
    <row r="6" spans="1:105" ht="12" customHeight="1" x14ac:dyDescent="0.25">
      <c r="A6" s="49" t="s">
        <v>58</v>
      </c>
      <c r="B6" s="244">
        <v>12.972388245631681</v>
      </c>
      <c r="C6" s="244">
        <v>22.091303298747661</v>
      </c>
      <c r="D6" s="244">
        <v>18.402142029635069</v>
      </c>
      <c r="E6" s="244">
        <v>21.693960794237992</v>
      </c>
      <c r="F6" s="244">
        <v>25.374504165234189</v>
      </c>
      <c r="G6" s="244">
        <v>23.243409831047561</v>
      </c>
      <c r="H6" s="244">
        <v>27.483387578887079</v>
      </c>
      <c r="I6" s="244">
        <v>34.647938830295402</v>
      </c>
      <c r="J6" s="244">
        <v>34.62861385968165</v>
      </c>
      <c r="K6" s="244">
        <v>37.128545077323871</v>
      </c>
      <c r="L6" s="244">
        <v>42.913659879393748</v>
      </c>
      <c r="M6" s="244">
        <v>46.32636020811421</v>
      </c>
      <c r="N6" s="244">
        <v>50.826988080594283</v>
      </c>
      <c r="O6" s="244">
        <v>58.563550627607107</v>
      </c>
      <c r="P6" s="244">
        <v>70.477493816993089</v>
      </c>
      <c r="Q6" s="244">
        <v>76.909892905502431</v>
      </c>
      <c r="R6" s="244">
        <v>72.232594684293844</v>
      </c>
      <c r="S6" s="244">
        <v>93.631471753604572</v>
      </c>
      <c r="T6" s="244">
        <v>86.009040684244923</v>
      </c>
      <c r="U6" s="244">
        <v>89.611706946334422</v>
      </c>
      <c r="V6" s="244">
        <v>77.655918459971687</v>
      </c>
      <c r="W6" s="244">
        <v>80.11445649193378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329.1</v>
      </c>
      <c r="C9" s="243">
        <v>404.6</v>
      </c>
      <c r="D9" s="243">
        <v>260</v>
      </c>
      <c r="E9" s="243">
        <v>295.20499999999998</v>
      </c>
      <c r="F9" s="243">
        <v>283.64699999999999</v>
      </c>
      <c r="G9" s="243">
        <v>280</v>
      </c>
      <c r="H9" s="243">
        <v>280</v>
      </c>
      <c r="I9" s="243">
        <v>300</v>
      </c>
      <c r="J9" s="243">
        <v>310</v>
      </c>
      <c r="K9" s="243">
        <v>357</v>
      </c>
      <c r="L9" s="243">
        <v>635</v>
      </c>
      <c r="M9" s="243">
        <v>752</v>
      </c>
      <c r="N9" s="243">
        <v>901</v>
      </c>
      <c r="O9" s="243">
        <v>1000</v>
      </c>
      <c r="P9" s="243">
        <v>1197</v>
      </c>
      <c r="Q9" s="243">
        <v>1018</v>
      </c>
      <c r="R9" s="243">
        <v>1000</v>
      </c>
      <c r="S9" s="243">
        <v>1000</v>
      </c>
      <c r="T9" s="243">
        <v>1000</v>
      </c>
      <c r="U9" s="243">
        <v>1000</v>
      </c>
      <c r="V9" s="243">
        <v>1000</v>
      </c>
      <c r="W9" s="243">
        <v>1000</v>
      </c>
      <c r="DA9" s="83" t="s">
        <v>1410</v>
      </c>
    </row>
    <row r="10" spans="1:105" ht="12" customHeight="1" x14ac:dyDescent="0.25">
      <c r="A10" s="144" t="s">
        <v>1411</v>
      </c>
      <c r="B10" s="284">
        <v>239.48385999999999</v>
      </c>
      <c r="C10" s="284">
        <v>116.2217</v>
      </c>
      <c r="D10" s="284">
        <v>1027.9079999999999</v>
      </c>
      <c r="E10" s="284">
        <v>1393.434</v>
      </c>
      <c r="F10" s="284">
        <v>1200.5525</v>
      </c>
      <c r="G10" s="284">
        <v>1820.22225</v>
      </c>
      <c r="H10" s="284">
        <v>1922.8595399999999</v>
      </c>
      <c r="I10" s="284">
        <v>2214.6459300000001</v>
      </c>
      <c r="J10" s="284">
        <v>2156.6737499999999</v>
      </c>
      <c r="K10" s="284">
        <v>639.28464600000018</v>
      </c>
      <c r="L10" s="284">
        <v>1551.6732</v>
      </c>
      <c r="M10" s="284">
        <v>1924.26234</v>
      </c>
      <c r="N10" s="284">
        <v>1551.8107058999999</v>
      </c>
      <c r="O10" s="284">
        <v>1146.5177891999999</v>
      </c>
      <c r="P10" s="284">
        <v>1133.5457980000001</v>
      </c>
      <c r="Q10" s="284">
        <v>722.93434499999989</v>
      </c>
      <c r="R10" s="284">
        <v>220.33224360000011</v>
      </c>
      <c r="S10" s="284">
        <v>670.81061460000001</v>
      </c>
      <c r="T10" s="284">
        <v>1579.033232</v>
      </c>
      <c r="U10" s="284">
        <v>1341.296061</v>
      </c>
      <c r="V10" s="284">
        <v>1829.6859280000001</v>
      </c>
      <c r="W10" s="284">
        <v>1628.8032990513479</v>
      </c>
      <c r="DA10" s="94" t="s">
        <v>1412</v>
      </c>
    </row>
    <row r="11" spans="1:105" ht="12" customHeight="1" x14ac:dyDescent="0.25">
      <c r="A11" s="49" t="s">
        <v>1413</v>
      </c>
      <c r="B11" s="244">
        <v>62.345638000000001</v>
      </c>
      <c r="C11" s="244">
        <v>82.000740000000008</v>
      </c>
      <c r="D11" s="244">
        <v>84.939595999999995</v>
      </c>
      <c r="E11" s="244">
        <v>79.401251999999999</v>
      </c>
      <c r="F11" s="244">
        <v>83.940161000000003</v>
      </c>
      <c r="G11" s="244">
        <v>77.626908999999998</v>
      </c>
      <c r="H11" s="244">
        <v>71.096900000000005</v>
      </c>
      <c r="I11" s="244">
        <v>71.096900000000005</v>
      </c>
      <c r="J11" s="244">
        <v>71.096900000000005</v>
      </c>
      <c r="K11" s="244">
        <v>80.096900000000005</v>
      </c>
      <c r="L11" s="244">
        <v>96.096900000000005</v>
      </c>
      <c r="M11" s="244">
        <v>98.096900000000005</v>
      </c>
      <c r="N11" s="244">
        <v>121.09690000000001</v>
      </c>
      <c r="O11" s="244">
        <v>121.09690000000001</v>
      </c>
      <c r="P11" s="244">
        <v>126.09690000000001</v>
      </c>
      <c r="Q11" s="244">
        <v>146.09690000000001</v>
      </c>
      <c r="R11" s="244">
        <v>146.09690000000001</v>
      </c>
      <c r="S11" s="244">
        <v>156.09690000000001</v>
      </c>
      <c r="T11" s="244">
        <v>156.09690000000001</v>
      </c>
      <c r="U11" s="244">
        <v>156.09690000000001</v>
      </c>
      <c r="V11" s="244">
        <v>156.09690000000001</v>
      </c>
      <c r="W11" s="244">
        <v>156.09690000000001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388.88888888888891</v>
      </c>
      <c r="C14" s="243">
        <v>457.3709859343781</v>
      </c>
      <c r="D14" s="243">
        <v>457.3709859343781</v>
      </c>
      <c r="E14" s="243">
        <v>457.3709859343781</v>
      </c>
      <c r="F14" s="243">
        <v>423.12993741163348</v>
      </c>
      <c r="G14" s="243">
        <v>423.12993741163348</v>
      </c>
      <c r="H14" s="243">
        <v>423.12993741163348</v>
      </c>
      <c r="I14" s="243">
        <v>423.12993741163348</v>
      </c>
      <c r="J14" s="243">
        <v>388.88888888888891</v>
      </c>
      <c r="K14" s="243">
        <v>388.88888888888891</v>
      </c>
      <c r="L14" s="243">
        <v>697.05832559359044</v>
      </c>
      <c r="M14" s="243">
        <v>799.78147116182436</v>
      </c>
      <c r="N14" s="243">
        <v>970.98671377554751</v>
      </c>
      <c r="O14" s="243">
        <v>1073.7098593437811</v>
      </c>
      <c r="P14" s="243">
        <v>1279.1561504802489</v>
      </c>
      <c r="Q14" s="243">
        <v>1279.1561504802489</v>
      </c>
      <c r="R14" s="243">
        <v>1279.1561504802489</v>
      </c>
      <c r="S14" s="243">
        <v>1279.1561504802489</v>
      </c>
      <c r="T14" s="243">
        <v>1279.1561504802489</v>
      </c>
      <c r="U14" s="243">
        <v>1279.1561504802489</v>
      </c>
      <c r="V14" s="243">
        <v>1279.1561504802489</v>
      </c>
      <c r="W14" s="243">
        <v>1279.1561504802489</v>
      </c>
      <c r="DA14" s="83" t="s">
        <v>1415</v>
      </c>
    </row>
    <row r="15" spans="1:105" ht="12" customHeight="1" x14ac:dyDescent="0.25">
      <c r="A15" s="107" t="s">
        <v>1411</v>
      </c>
      <c r="B15" s="284">
        <v>1666.666666666667</v>
      </c>
      <c r="C15" s="284">
        <v>1512.5671090679971</v>
      </c>
      <c r="D15" s="284">
        <v>1512.5671090679971</v>
      </c>
      <c r="E15" s="284">
        <v>1512.5671090679971</v>
      </c>
      <c r="F15" s="284">
        <v>1358.4675514693281</v>
      </c>
      <c r="G15" s="284">
        <v>1974.8657818640049</v>
      </c>
      <c r="H15" s="284">
        <v>2128.9653394626739</v>
      </c>
      <c r="I15" s="284">
        <v>2437.1644546600119</v>
      </c>
      <c r="J15" s="284">
        <v>2283.0648970613429</v>
      </c>
      <c r="K15" s="284">
        <v>2283.0648970613429</v>
      </c>
      <c r="L15" s="284">
        <v>2283.0648970613429</v>
      </c>
      <c r="M15" s="284">
        <v>2283.0648970613429</v>
      </c>
      <c r="N15" s="284">
        <v>2128.9653394626739</v>
      </c>
      <c r="O15" s="284">
        <v>2128.9653394626739</v>
      </c>
      <c r="P15" s="284">
        <v>2128.9653394626739</v>
      </c>
      <c r="Q15" s="284">
        <v>1974.8657818640049</v>
      </c>
      <c r="R15" s="284">
        <v>1974.8657818640049</v>
      </c>
      <c r="S15" s="284">
        <v>1974.8657818640049</v>
      </c>
      <c r="T15" s="284">
        <v>1974.8657818640049</v>
      </c>
      <c r="U15" s="284">
        <v>1974.8657818640049</v>
      </c>
      <c r="V15" s="284">
        <v>1974.8657818640049</v>
      </c>
      <c r="W15" s="284">
        <v>1974.8657818640049</v>
      </c>
      <c r="DA15" s="94" t="s">
        <v>1416</v>
      </c>
    </row>
    <row r="16" spans="1:105" ht="12" customHeight="1" x14ac:dyDescent="0.25">
      <c r="A16" s="49" t="s">
        <v>1413</v>
      </c>
      <c r="B16" s="244">
        <v>69.272931111111106</v>
      </c>
      <c r="C16" s="244">
        <v>90.745088389278408</v>
      </c>
      <c r="D16" s="244">
        <v>90.745088389278408</v>
      </c>
      <c r="E16" s="244">
        <v>85.029761399213996</v>
      </c>
      <c r="F16" s="244">
        <v>90.745088389278408</v>
      </c>
      <c r="G16" s="244">
        <v>85.029761399213996</v>
      </c>
      <c r="H16" s="244">
        <v>82.092735773330247</v>
      </c>
      <c r="I16" s="244">
        <v>84.87103713751091</v>
      </c>
      <c r="J16" s="244">
        <v>80.544860829536844</v>
      </c>
      <c r="K16" s="244">
        <v>87.808062763394659</v>
      </c>
      <c r="L16" s="244">
        <v>105.11276799529099</v>
      </c>
      <c r="M16" s="244">
        <v>105.11276799529099</v>
      </c>
      <c r="N16" s="244">
        <v>131.06982584313539</v>
      </c>
      <c r="O16" s="244">
        <v>129.52195089934199</v>
      </c>
      <c r="P16" s="244">
        <v>138.17430351529009</v>
      </c>
      <c r="Q16" s="244">
        <v>155.3202844854834</v>
      </c>
      <c r="R16" s="244">
        <v>155.3202844854834</v>
      </c>
      <c r="S16" s="244">
        <v>165.36178778352189</v>
      </c>
      <c r="T16" s="244">
        <v>165.36178778352189</v>
      </c>
      <c r="U16" s="244">
        <v>165.36178778352189</v>
      </c>
      <c r="V16" s="244">
        <v>165.36178778352189</v>
      </c>
      <c r="W16" s="244">
        <v>165.36178778352189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68.48209704548924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308.16943670470158</v>
      </c>
      <c r="M18" s="243">
        <v>102.7231455682339</v>
      </c>
      <c r="N18" s="243">
        <v>205.44629113646769</v>
      </c>
      <c r="O18" s="243">
        <v>102.7231455682339</v>
      </c>
      <c r="P18" s="243">
        <v>205.44629113646769</v>
      </c>
      <c r="Q18" s="243">
        <v>0</v>
      </c>
      <c r="R18" s="243">
        <v>34.24104852274462</v>
      </c>
      <c r="S18" s="243">
        <v>0</v>
      </c>
      <c r="T18" s="243">
        <v>0</v>
      </c>
      <c r="U18" s="243">
        <v>0</v>
      </c>
      <c r="V18" s="243">
        <v>34.24104852274462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0</v>
      </c>
      <c r="D19" s="284">
        <v>0</v>
      </c>
      <c r="E19" s="284">
        <v>0</v>
      </c>
      <c r="F19" s="284">
        <v>0</v>
      </c>
      <c r="G19" s="284">
        <v>616.3982303946766</v>
      </c>
      <c r="H19" s="284">
        <v>154.09955759866921</v>
      </c>
      <c r="I19" s="284">
        <v>308.1991151973383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0</v>
      </c>
      <c r="S19" s="284">
        <v>0</v>
      </c>
      <c r="T19" s="284">
        <v>0</v>
      </c>
      <c r="U19" s="284">
        <v>154.09955759866921</v>
      </c>
      <c r="V19" s="284">
        <v>0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22.86130796025763</v>
      </c>
      <c r="D20" s="244">
        <v>4.3261763079740749</v>
      </c>
      <c r="E20" s="244">
        <v>0</v>
      </c>
      <c r="F20" s="244">
        <v>5.7153269900644066</v>
      </c>
      <c r="G20" s="244">
        <v>0</v>
      </c>
      <c r="H20" s="244">
        <v>1.3891506820903321</v>
      </c>
      <c r="I20" s="244">
        <v>4.1674520462709967</v>
      </c>
      <c r="J20" s="244">
        <v>0</v>
      </c>
      <c r="K20" s="244">
        <v>8.6523526159481499</v>
      </c>
      <c r="L20" s="244">
        <v>21.630881539870369</v>
      </c>
      <c r="M20" s="244">
        <v>5.7153269900644066</v>
      </c>
      <c r="N20" s="244">
        <v>25.95705784784445</v>
      </c>
      <c r="O20" s="244">
        <v>2.7783013641806642</v>
      </c>
      <c r="P20" s="244">
        <v>12.978528923922219</v>
      </c>
      <c r="Q20" s="244">
        <v>18.53513165228355</v>
      </c>
      <c r="R20" s="244">
        <v>4.3261763079740749</v>
      </c>
      <c r="S20" s="244">
        <v>15.75683028810289</v>
      </c>
      <c r="T20" s="244">
        <v>0</v>
      </c>
      <c r="U20" s="244">
        <v>5.7153269900644066</v>
      </c>
      <c r="V20" s="244">
        <v>4.3261763079740749</v>
      </c>
      <c r="W20" s="244">
        <v>1.3891506820903321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0</v>
      </c>
      <c r="F22" s="243">
        <f t="shared" si="1"/>
        <v>34.24104852274462</v>
      </c>
      <c r="G22" s="243">
        <f t="shared" si="1"/>
        <v>0</v>
      </c>
      <c r="H22" s="243">
        <f t="shared" si="1"/>
        <v>0</v>
      </c>
      <c r="I22" s="243">
        <f t="shared" si="1"/>
        <v>0</v>
      </c>
      <c r="J22" s="243">
        <f t="shared" si="1"/>
        <v>34.241048522744563</v>
      </c>
      <c r="K22" s="243">
        <f t="shared" si="1"/>
        <v>0</v>
      </c>
      <c r="L22" s="243">
        <f t="shared" si="1"/>
        <v>0</v>
      </c>
      <c r="M22" s="243">
        <f t="shared" si="1"/>
        <v>0</v>
      </c>
      <c r="N22" s="243">
        <f t="shared" si="1"/>
        <v>34.241048522744563</v>
      </c>
      <c r="O22" s="243">
        <f t="shared" si="1"/>
        <v>0</v>
      </c>
      <c r="P22" s="243">
        <f t="shared" si="1"/>
        <v>0</v>
      </c>
      <c r="Q22" s="243">
        <f t="shared" si="1"/>
        <v>0</v>
      </c>
      <c r="R22" s="243">
        <f t="shared" si="1"/>
        <v>34.241048522744677</v>
      </c>
      <c r="S22" s="243">
        <f t="shared" si="1"/>
        <v>0</v>
      </c>
      <c r="T22" s="243">
        <f t="shared" si="1"/>
        <v>0</v>
      </c>
      <c r="U22" s="243">
        <f t="shared" si="1"/>
        <v>0</v>
      </c>
      <c r="V22" s="243">
        <f t="shared" si="1"/>
        <v>34.241048522744677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154.09955759866989</v>
      </c>
      <c r="D23" s="284">
        <f t="shared" si="2"/>
        <v>0</v>
      </c>
      <c r="E23" s="284">
        <f t="shared" si="2"/>
        <v>0</v>
      </c>
      <c r="F23" s="284">
        <f t="shared" si="2"/>
        <v>154.09955759866898</v>
      </c>
      <c r="G23" s="284">
        <f t="shared" si="2"/>
        <v>0</v>
      </c>
      <c r="H23" s="284">
        <f t="shared" si="2"/>
        <v>0</v>
      </c>
      <c r="I23" s="284">
        <f t="shared" si="2"/>
        <v>0</v>
      </c>
      <c r="J23" s="284">
        <f t="shared" si="2"/>
        <v>154.09955759866898</v>
      </c>
      <c r="K23" s="284">
        <f t="shared" si="2"/>
        <v>0</v>
      </c>
      <c r="L23" s="284">
        <f t="shared" si="2"/>
        <v>0</v>
      </c>
      <c r="M23" s="284">
        <f t="shared" si="2"/>
        <v>0</v>
      </c>
      <c r="N23" s="284">
        <f t="shared" si="2"/>
        <v>154.09955759866898</v>
      </c>
      <c r="O23" s="284">
        <f t="shared" si="2"/>
        <v>0</v>
      </c>
      <c r="P23" s="284">
        <f t="shared" si="2"/>
        <v>0</v>
      </c>
      <c r="Q23" s="284">
        <f t="shared" si="2"/>
        <v>154.09955759866898</v>
      </c>
      <c r="R23" s="284">
        <f t="shared" si="2"/>
        <v>0</v>
      </c>
      <c r="S23" s="284">
        <f t="shared" si="2"/>
        <v>0</v>
      </c>
      <c r="T23" s="284">
        <f t="shared" si="2"/>
        <v>0</v>
      </c>
      <c r="U23" s="284">
        <f t="shared" si="2"/>
        <v>154.09955759866898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1.3891506820903317</v>
      </c>
      <c r="D24" s="244">
        <f t="shared" si="3"/>
        <v>4.3261763079740803</v>
      </c>
      <c r="E24" s="244">
        <f t="shared" si="3"/>
        <v>5.7153269900644119</v>
      </c>
      <c r="F24" s="244">
        <f t="shared" si="3"/>
        <v>0</v>
      </c>
      <c r="G24" s="244">
        <f t="shared" si="3"/>
        <v>5.7153269900644119</v>
      </c>
      <c r="H24" s="244">
        <f t="shared" si="3"/>
        <v>4.3261763079740803</v>
      </c>
      <c r="I24" s="244">
        <f t="shared" si="3"/>
        <v>1.3891506820903317</v>
      </c>
      <c r="J24" s="244">
        <f t="shared" si="3"/>
        <v>4.326176307974066</v>
      </c>
      <c r="K24" s="244">
        <f t="shared" si="3"/>
        <v>1.3891506820903317</v>
      </c>
      <c r="L24" s="244">
        <f t="shared" si="3"/>
        <v>4.3261763079740376</v>
      </c>
      <c r="M24" s="244">
        <f t="shared" si="3"/>
        <v>5.7153269900644119</v>
      </c>
      <c r="N24" s="244">
        <f t="shared" si="3"/>
        <v>0</v>
      </c>
      <c r="O24" s="244">
        <f t="shared" si="3"/>
        <v>4.326176307974066</v>
      </c>
      <c r="P24" s="244">
        <f t="shared" si="3"/>
        <v>4.3261763079741229</v>
      </c>
      <c r="Q24" s="244">
        <f t="shared" si="3"/>
        <v>1.3891506820902464</v>
      </c>
      <c r="R24" s="244">
        <f t="shared" si="3"/>
        <v>4.326176307974066</v>
      </c>
      <c r="S24" s="244">
        <f t="shared" si="3"/>
        <v>5.7153269900643977</v>
      </c>
      <c r="T24" s="244">
        <f t="shared" si="3"/>
        <v>0</v>
      </c>
      <c r="U24" s="244">
        <f t="shared" si="3"/>
        <v>5.7153269900643977</v>
      </c>
      <c r="V24" s="244">
        <f t="shared" si="3"/>
        <v>4.326176307974066</v>
      </c>
      <c r="W24" s="244">
        <f t="shared" si="3"/>
        <v>1.3891506820903317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59.788888888888891</v>
      </c>
      <c r="C26" s="243">
        <f t="shared" si="4"/>
        <v>52.770985934378075</v>
      </c>
      <c r="D26" s="243">
        <f t="shared" si="4"/>
        <v>197.3709859343781</v>
      </c>
      <c r="E26" s="243">
        <f t="shared" si="4"/>
        <v>162.16598593437811</v>
      </c>
      <c r="F26" s="243">
        <f t="shared" si="4"/>
        <v>139.48293741163349</v>
      </c>
      <c r="G26" s="243">
        <f t="shared" si="4"/>
        <v>143.12993741163348</v>
      </c>
      <c r="H26" s="243">
        <f t="shared" si="4"/>
        <v>143.12993741163348</v>
      </c>
      <c r="I26" s="243">
        <f t="shared" si="4"/>
        <v>123.12993741163348</v>
      </c>
      <c r="J26" s="243">
        <f t="shared" si="4"/>
        <v>78.888888888888914</v>
      </c>
      <c r="K26" s="243">
        <f t="shared" si="4"/>
        <v>31.888888888888914</v>
      </c>
      <c r="L26" s="243">
        <f t="shared" si="4"/>
        <v>62.058325593590439</v>
      </c>
      <c r="M26" s="243">
        <f t="shared" si="4"/>
        <v>47.781471161824356</v>
      </c>
      <c r="N26" s="243">
        <f t="shared" si="4"/>
        <v>69.986713775547514</v>
      </c>
      <c r="O26" s="243">
        <f t="shared" si="4"/>
        <v>73.709859343781091</v>
      </c>
      <c r="P26" s="243">
        <f t="shared" si="4"/>
        <v>82.156150480248925</v>
      </c>
      <c r="Q26" s="243">
        <f t="shared" si="4"/>
        <v>261.15615048024893</v>
      </c>
      <c r="R26" s="243">
        <f t="shared" si="4"/>
        <v>279.15615048024893</v>
      </c>
      <c r="S26" s="243">
        <f t="shared" si="4"/>
        <v>279.15615048024893</v>
      </c>
      <c r="T26" s="243">
        <f t="shared" si="4"/>
        <v>279.15615048024893</v>
      </c>
      <c r="U26" s="243">
        <f t="shared" si="4"/>
        <v>279.15615048024893</v>
      </c>
      <c r="V26" s="243">
        <f t="shared" si="4"/>
        <v>279.15615048024893</v>
      </c>
      <c r="W26" s="243">
        <f t="shared" si="4"/>
        <v>279.15615048024893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1427.1828066666669</v>
      </c>
      <c r="C27" s="284">
        <f t="shared" si="5"/>
        <v>1396.345409067997</v>
      </c>
      <c r="D27" s="284">
        <f t="shared" si="5"/>
        <v>484.65910906799718</v>
      </c>
      <c r="E27" s="284">
        <f t="shared" si="5"/>
        <v>119.13310906799711</v>
      </c>
      <c r="F27" s="284">
        <f t="shared" si="5"/>
        <v>157.91505146932809</v>
      </c>
      <c r="G27" s="284">
        <f t="shared" si="5"/>
        <v>154.6435318640049</v>
      </c>
      <c r="H27" s="284">
        <f t="shared" si="5"/>
        <v>206.10579946267399</v>
      </c>
      <c r="I27" s="284">
        <f t="shared" si="5"/>
        <v>222.51852466001174</v>
      </c>
      <c r="J27" s="284">
        <f t="shared" si="5"/>
        <v>126.39114706134296</v>
      </c>
      <c r="K27" s="284">
        <f t="shared" si="5"/>
        <v>1643.7802510613428</v>
      </c>
      <c r="L27" s="284">
        <f t="shared" si="5"/>
        <v>731.39169706134294</v>
      </c>
      <c r="M27" s="284">
        <f t="shared" si="5"/>
        <v>358.8025570613429</v>
      </c>
      <c r="N27" s="284">
        <f t="shared" si="5"/>
        <v>577.15463356267401</v>
      </c>
      <c r="O27" s="284">
        <f t="shared" si="5"/>
        <v>982.44755026267399</v>
      </c>
      <c r="P27" s="284">
        <f t="shared" si="5"/>
        <v>995.41954146267381</v>
      </c>
      <c r="Q27" s="284">
        <f t="shared" si="5"/>
        <v>1251.931436864005</v>
      </c>
      <c r="R27" s="284">
        <f t="shared" si="5"/>
        <v>1754.5335382640048</v>
      </c>
      <c r="S27" s="284">
        <f t="shared" si="5"/>
        <v>1304.0551672640049</v>
      </c>
      <c r="T27" s="284">
        <f t="shared" si="5"/>
        <v>395.83254986400493</v>
      </c>
      <c r="U27" s="284">
        <f t="shared" si="5"/>
        <v>633.56972086400492</v>
      </c>
      <c r="V27" s="284">
        <f t="shared" si="5"/>
        <v>145.17985386400483</v>
      </c>
      <c r="W27" s="284">
        <f t="shared" si="5"/>
        <v>346.06248281265698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6.9272931111111049</v>
      </c>
      <c r="C28" s="244">
        <f t="shared" si="6"/>
        <v>8.7443483892784002</v>
      </c>
      <c r="D28" s="244">
        <f t="shared" si="6"/>
        <v>5.8054923892784132</v>
      </c>
      <c r="E28" s="244">
        <f t="shared" si="6"/>
        <v>5.6285093992139963</v>
      </c>
      <c r="F28" s="244">
        <f t="shared" si="6"/>
        <v>6.8049273892784043</v>
      </c>
      <c r="G28" s="244">
        <f t="shared" si="6"/>
        <v>7.4028523992139981</v>
      </c>
      <c r="H28" s="244">
        <f t="shared" si="6"/>
        <v>10.995835773330242</v>
      </c>
      <c r="I28" s="244">
        <f t="shared" si="6"/>
        <v>13.774137137510905</v>
      </c>
      <c r="J28" s="244">
        <f t="shared" si="6"/>
        <v>9.4479608295368394</v>
      </c>
      <c r="K28" s="244">
        <f t="shared" si="6"/>
        <v>7.711162763394654</v>
      </c>
      <c r="L28" s="244">
        <f t="shared" si="6"/>
        <v>9.0158679952909893</v>
      </c>
      <c r="M28" s="244">
        <f t="shared" si="6"/>
        <v>7.0158679952909893</v>
      </c>
      <c r="N28" s="244">
        <f t="shared" si="6"/>
        <v>9.9729258431353855</v>
      </c>
      <c r="O28" s="244">
        <f t="shared" si="6"/>
        <v>8.4250508993419828</v>
      </c>
      <c r="P28" s="244">
        <f t="shared" si="6"/>
        <v>12.077403515290086</v>
      </c>
      <c r="Q28" s="244">
        <f t="shared" si="6"/>
        <v>9.2233844854833933</v>
      </c>
      <c r="R28" s="244">
        <f t="shared" si="6"/>
        <v>9.2233844854833933</v>
      </c>
      <c r="S28" s="244">
        <f t="shared" si="6"/>
        <v>9.2648877835218855</v>
      </c>
      <c r="T28" s="244">
        <f t="shared" si="6"/>
        <v>9.2648877835218855</v>
      </c>
      <c r="U28" s="244">
        <f t="shared" si="6"/>
        <v>9.2648877835218855</v>
      </c>
      <c r="V28" s="244">
        <f t="shared" si="6"/>
        <v>9.2648877835218855</v>
      </c>
      <c r="W28" s="244">
        <f t="shared" si="6"/>
        <v>9.2648877835218855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65.353482373172824</v>
      </c>
      <c r="C31" s="212">
        <v>69.190111779879615</v>
      </c>
      <c r="D31" s="212">
        <v>88.446345657781592</v>
      </c>
      <c r="E31" s="212">
        <v>103.5269991401548</v>
      </c>
      <c r="F31" s="212">
        <v>98.076096302665519</v>
      </c>
      <c r="G31" s="212">
        <v>117.0686156491831</v>
      </c>
      <c r="H31" s="212">
        <v>117.2202063628547</v>
      </c>
      <c r="I31" s="212">
        <v>126.5493551160791</v>
      </c>
      <c r="J31" s="212">
        <v>119.5950988822012</v>
      </c>
      <c r="K31" s="212">
        <v>79.932072226999139</v>
      </c>
      <c r="L31" s="212">
        <v>134.6255374032674</v>
      </c>
      <c r="M31" s="212">
        <v>155.92450558899401</v>
      </c>
      <c r="N31" s="212">
        <v>160.54952708512459</v>
      </c>
      <c r="O31" s="212">
        <v>145.06233877901971</v>
      </c>
      <c r="P31" s="212">
        <v>156.66053310404129</v>
      </c>
      <c r="Q31" s="212">
        <v>134.50679277730009</v>
      </c>
      <c r="R31" s="212">
        <v>109.8956147893379</v>
      </c>
      <c r="S31" s="212">
        <v>130.72740377465041</v>
      </c>
      <c r="T31" s="212">
        <v>170.34681888007719</v>
      </c>
      <c r="U31" s="212">
        <v>162.37366180874511</v>
      </c>
      <c r="V31" s="212">
        <v>176.94510573913641</v>
      </c>
      <c r="W31" s="212">
        <v>169.94710869394231</v>
      </c>
      <c r="DA31" s="109" t="s">
        <v>1421</v>
      </c>
    </row>
    <row r="32" spans="1:105" ht="12" customHeight="1" x14ac:dyDescent="0.25">
      <c r="A32" s="24" t="s">
        <v>30</v>
      </c>
      <c r="B32" s="215">
        <v>0.67979363714531382</v>
      </c>
      <c r="C32" s="215">
        <v>0.67979363714531382</v>
      </c>
      <c r="D32" s="215">
        <v>0.67979363714531382</v>
      </c>
      <c r="E32" s="215">
        <v>0.62622527944969908</v>
      </c>
      <c r="F32" s="215">
        <v>0.62622527944969908</v>
      </c>
      <c r="G32" s="215">
        <v>16.282631126397241</v>
      </c>
      <c r="H32" s="215">
        <v>26.92889079965606</v>
      </c>
      <c r="I32" s="215">
        <v>43.211521926053308</v>
      </c>
      <c r="J32" s="215">
        <v>45.090283748925188</v>
      </c>
      <c r="K32" s="215">
        <v>30.686414445399819</v>
      </c>
      <c r="L32" s="215">
        <v>41.958985382631127</v>
      </c>
      <c r="M32" s="215">
        <v>50.726569217540842</v>
      </c>
      <c r="N32" s="215">
        <v>45.716509028374887</v>
      </c>
      <c r="O32" s="215">
        <v>31.031814273430779</v>
      </c>
      <c r="P32" s="215">
        <v>30.00920034393809</v>
      </c>
      <c r="Q32" s="215">
        <v>22.843250214961301</v>
      </c>
      <c r="R32" s="215">
        <v>15.863198624247641</v>
      </c>
      <c r="S32" s="215">
        <v>21.465692175408421</v>
      </c>
      <c r="T32" s="215">
        <v>30.882975064488392</v>
      </c>
      <c r="U32" s="215">
        <v>28.262338779019771</v>
      </c>
      <c r="V32" s="215">
        <v>18.598280309544279</v>
      </c>
      <c r="W32" s="215">
        <v>11.98409286328461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36.89114359415305</v>
      </c>
      <c r="C33" s="206">
        <f t="shared" si="7"/>
        <v>16.644969905417017</v>
      </c>
      <c r="D33" s="206">
        <f t="shared" si="7"/>
        <v>22.497162510748058</v>
      </c>
      <c r="E33" s="206">
        <f t="shared" si="7"/>
        <v>39.39888220120379</v>
      </c>
      <c r="F33" s="206">
        <f t="shared" si="7"/>
        <v>34.967755803955292</v>
      </c>
      <c r="G33" s="206">
        <f t="shared" si="7"/>
        <v>22.640412725709368</v>
      </c>
      <c r="H33" s="206">
        <f t="shared" si="7"/>
        <v>25.580825451418747</v>
      </c>
      <c r="I33" s="206">
        <f t="shared" si="7"/>
        <v>11.829836629406707</v>
      </c>
      <c r="J33" s="206">
        <f t="shared" si="7"/>
        <v>8.5404127257093716</v>
      </c>
      <c r="K33" s="206">
        <f t="shared" si="7"/>
        <v>7.9253654342218383</v>
      </c>
      <c r="L33" s="206">
        <f t="shared" si="7"/>
        <v>21.055717970765265</v>
      </c>
      <c r="M33" s="206">
        <f t="shared" si="7"/>
        <v>7.1039552880481507</v>
      </c>
      <c r="N33" s="206">
        <f t="shared" si="7"/>
        <v>7.1039552880481507</v>
      </c>
      <c r="O33" s="206">
        <f t="shared" si="7"/>
        <v>7.1039552880481507</v>
      </c>
      <c r="P33" s="206">
        <f t="shared" si="7"/>
        <v>6.0891659501289759</v>
      </c>
      <c r="Q33" s="206">
        <f t="shared" si="7"/>
        <v>7.1039552880481507</v>
      </c>
      <c r="R33" s="206">
        <f t="shared" si="7"/>
        <v>9.2399828030954421</v>
      </c>
      <c r="S33" s="206">
        <f t="shared" si="7"/>
        <v>7.9796216680997425</v>
      </c>
      <c r="T33" s="206">
        <f t="shared" si="7"/>
        <v>9.8398108340498709</v>
      </c>
      <c r="U33" s="206">
        <f t="shared" si="7"/>
        <v>7.9404987102321574</v>
      </c>
      <c r="V33" s="206">
        <f t="shared" si="7"/>
        <v>9.3092863284608764</v>
      </c>
      <c r="W33" s="206">
        <f t="shared" si="7"/>
        <v>7.486414445399828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3.5855546001719689E-2</v>
      </c>
      <c r="T35" s="206">
        <v>0.37308684436801381</v>
      </c>
      <c r="U35" s="206">
        <v>0.1501289767841788</v>
      </c>
      <c r="V35" s="206">
        <v>2.2871883061049009E-2</v>
      </c>
      <c r="W35" s="206">
        <v>2.7171109200343942E-2</v>
      </c>
      <c r="DA35" s="71" t="s">
        <v>1424</v>
      </c>
    </row>
    <row r="36" spans="1:105" ht="12" customHeight="1" x14ac:dyDescent="0.25">
      <c r="A36" s="18" t="s">
        <v>69</v>
      </c>
      <c r="B36" s="206">
        <v>1.01487532244196</v>
      </c>
      <c r="C36" s="206">
        <v>1.01487532244196</v>
      </c>
      <c r="D36" s="206">
        <v>1.01487532244196</v>
      </c>
      <c r="E36" s="206">
        <v>1.01487532244196</v>
      </c>
      <c r="F36" s="206">
        <v>1.01487532244196</v>
      </c>
      <c r="G36" s="206">
        <v>6.0891659501289759</v>
      </c>
      <c r="H36" s="206">
        <v>5.0742906276870174</v>
      </c>
      <c r="I36" s="206">
        <v>3.0445399828030948</v>
      </c>
      <c r="J36" s="206">
        <v>3.0445399828030948</v>
      </c>
      <c r="K36" s="206">
        <v>3.0445399828030948</v>
      </c>
      <c r="L36" s="206">
        <v>6.0891659501289759</v>
      </c>
      <c r="M36" s="206">
        <v>7.1039552880481507</v>
      </c>
      <c r="N36" s="206">
        <v>7.1039552880481507</v>
      </c>
      <c r="O36" s="206">
        <v>7.1039552880481507</v>
      </c>
      <c r="P36" s="206">
        <v>6.0891659501289759</v>
      </c>
      <c r="Q36" s="206">
        <v>7.1039552880481507</v>
      </c>
      <c r="R36" s="206">
        <v>6.0891659501289759</v>
      </c>
      <c r="S36" s="206">
        <v>6.8837489251934656</v>
      </c>
      <c r="T36" s="206">
        <v>9.3498710232158206</v>
      </c>
      <c r="U36" s="206">
        <v>7.7798796216680994</v>
      </c>
      <c r="V36" s="206">
        <v>7.8438521066208082</v>
      </c>
      <c r="W36" s="206">
        <v>7.4571797076526227</v>
      </c>
      <c r="DA36" s="71" t="s">
        <v>1425</v>
      </c>
    </row>
    <row r="37" spans="1:105" ht="12" customHeight="1" x14ac:dyDescent="0.25">
      <c r="A37" s="18" t="s">
        <v>70</v>
      </c>
      <c r="B37" s="206">
        <v>17.454858125537399</v>
      </c>
      <c r="C37" s="206">
        <v>3.8788478073946679</v>
      </c>
      <c r="D37" s="206">
        <v>0</v>
      </c>
      <c r="E37" s="206">
        <v>0</v>
      </c>
      <c r="F37" s="206">
        <v>0</v>
      </c>
      <c r="G37" s="206">
        <v>0.96973344797936367</v>
      </c>
      <c r="H37" s="206">
        <v>0</v>
      </c>
      <c r="I37" s="206">
        <v>1.9394668959587269</v>
      </c>
      <c r="J37" s="206">
        <v>0.96973344797936367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1426</v>
      </c>
    </row>
    <row r="38" spans="1:105" ht="12" customHeight="1" x14ac:dyDescent="0.25">
      <c r="A38" s="18" t="s">
        <v>34</v>
      </c>
      <c r="B38" s="206">
        <v>18.421410146173692</v>
      </c>
      <c r="C38" s="206">
        <v>11.751246775580389</v>
      </c>
      <c r="D38" s="206">
        <v>21.482287188306099</v>
      </c>
      <c r="E38" s="206">
        <v>38.384006878761831</v>
      </c>
      <c r="F38" s="206">
        <v>33.952880481513333</v>
      </c>
      <c r="G38" s="206">
        <v>15.58151332760103</v>
      </c>
      <c r="H38" s="206">
        <v>20.50653482373173</v>
      </c>
      <c r="I38" s="206">
        <v>6.8458297506448842</v>
      </c>
      <c r="J38" s="206">
        <v>4.5261392949269128</v>
      </c>
      <c r="K38" s="206">
        <v>4.8808254514187439</v>
      </c>
      <c r="L38" s="206">
        <v>14.966552020636289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3.1508168529664662</v>
      </c>
      <c r="S38" s="206">
        <v>1.0600171969045571</v>
      </c>
      <c r="T38" s="206">
        <v>0.1168529664660361</v>
      </c>
      <c r="U38" s="206">
        <v>1.0490111779879621E-2</v>
      </c>
      <c r="V38" s="206">
        <v>1.4425623387790201</v>
      </c>
      <c r="W38" s="206">
        <v>2.0636285468615648E-3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19.303525365434218</v>
      </c>
      <c r="C39" s="206">
        <f t="shared" si="8"/>
        <v>43.486672398968182</v>
      </c>
      <c r="D39" s="206">
        <f t="shared" si="8"/>
        <v>56.169389509888219</v>
      </c>
      <c r="E39" s="206">
        <f t="shared" si="8"/>
        <v>44.991401547721409</v>
      </c>
      <c r="F39" s="206">
        <f t="shared" si="8"/>
        <v>44.067067927773003</v>
      </c>
      <c r="G39" s="206">
        <f t="shared" si="8"/>
        <v>56.87876182287188</v>
      </c>
      <c r="H39" s="206">
        <f t="shared" si="8"/>
        <v>44.862424763542563</v>
      </c>
      <c r="I39" s="206">
        <f t="shared" si="8"/>
        <v>47.184006878761821</v>
      </c>
      <c r="J39" s="206">
        <f t="shared" si="8"/>
        <v>42.433361994840929</v>
      </c>
      <c r="K39" s="206">
        <f t="shared" si="8"/>
        <v>22.48495270851247</v>
      </c>
      <c r="L39" s="206">
        <f t="shared" si="8"/>
        <v>24.07566638005159</v>
      </c>
      <c r="M39" s="206">
        <f t="shared" si="8"/>
        <v>23.3018056749785</v>
      </c>
      <c r="N39" s="206">
        <f t="shared" si="8"/>
        <v>30.524505588993978</v>
      </c>
      <c r="O39" s="206">
        <f t="shared" si="8"/>
        <v>31.986242476354249</v>
      </c>
      <c r="P39" s="206">
        <f t="shared" si="8"/>
        <v>32.222699914015472</v>
      </c>
      <c r="Q39" s="206">
        <f t="shared" si="8"/>
        <v>28.740326741186589</v>
      </c>
      <c r="R39" s="206">
        <f t="shared" si="8"/>
        <v>27.923215821152191</v>
      </c>
      <c r="S39" s="206">
        <f t="shared" si="8"/>
        <v>30.618400687876179</v>
      </c>
      <c r="T39" s="206">
        <f t="shared" si="8"/>
        <v>29.51246775580395</v>
      </c>
      <c r="U39" s="206">
        <f t="shared" si="8"/>
        <v>29.784092863284609</v>
      </c>
      <c r="V39" s="206">
        <f t="shared" si="8"/>
        <v>30.566981943250219</v>
      </c>
      <c r="W39" s="206">
        <f t="shared" si="8"/>
        <v>31.904557179707648</v>
      </c>
      <c r="DA39" s="71"/>
    </row>
    <row r="40" spans="1:105" ht="12" customHeight="1" x14ac:dyDescent="0.25">
      <c r="A40" s="18" t="s">
        <v>72</v>
      </c>
      <c r="B40" s="206">
        <v>19.303525365434218</v>
      </c>
      <c r="C40" s="206">
        <v>43.486672398968182</v>
      </c>
      <c r="D40" s="206">
        <v>56.169389509888219</v>
      </c>
      <c r="E40" s="206">
        <v>44.991401547721409</v>
      </c>
      <c r="F40" s="206">
        <v>44.067067927773003</v>
      </c>
      <c r="G40" s="206">
        <v>56.87876182287188</v>
      </c>
      <c r="H40" s="206">
        <v>44.862424763542563</v>
      </c>
      <c r="I40" s="206">
        <v>47.184006878761821</v>
      </c>
      <c r="J40" s="206">
        <v>42.433361994840929</v>
      </c>
      <c r="K40" s="206">
        <v>22.48495270851247</v>
      </c>
      <c r="L40" s="206">
        <v>24.07566638005159</v>
      </c>
      <c r="M40" s="206">
        <v>23.3018056749785</v>
      </c>
      <c r="N40" s="206">
        <v>30.524505588993978</v>
      </c>
      <c r="O40" s="206">
        <v>31.986242476354249</v>
      </c>
      <c r="P40" s="206">
        <v>32.222699914015472</v>
      </c>
      <c r="Q40" s="206">
        <v>28.740326741186589</v>
      </c>
      <c r="R40" s="206">
        <v>27.923215821152191</v>
      </c>
      <c r="S40" s="206">
        <v>30.618400687876179</v>
      </c>
      <c r="T40" s="206">
        <v>29.51246775580395</v>
      </c>
      <c r="U40" s="206">
        <v>29.784092863284609</v>
      </c>
      <c r="V40" s="206">
        <v>30.566981943250219</v>
      </c>
      <c r="W40" s="206">
        <v>31.904557179707648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0.57325881341358553</v>
      </c>
      <c r="C42" s="206">
        <f t="shared" si="9"/>
        <v>0.28658641444539978</v>
      </c>
      <c r="D42" s="206">
        <f t="shared" si="9"/>
        <v>0.40601891659501288</v>
      </c>
      <c r="E42" s="206">
        <f t="shared" si="9"/>
        <v>9.3865864144454001</v>
      </c>
      <c r="F42" s="206">
        <f t="shared" si="9"/>
        <v>8.6939810834049869</v>
      </c>
      <c r="G42" s="206">
        <f t="shared" si="9"/>
        <v>6.6398968185726552</v>
      </c>
      <c r="H42" s="206">
        <f t="shared" si="9"/>
        <v>6.3533104041272566</v>
      </c>
      <c r="I42" s="206">
        <f t="shared" si="9"/>
        <v>8.3356835769561464</v>
      </c>
      <c r="J42" s="206">
        <f t="shared" si="9"/>
        <v>6.8548581255374028</v>
      </c>
      <c r="K42" s="206">
        <f t="shared" si="9"/>
        <v>3.702063628546862</v>
      </c>
      <c r="L42" s="206">
        <f t="shared" si="9"/>
        <v>28.446603611349961</v>
      </c>
      <c r="M42" s="206">
        <f t="shared" si="9"/>
        <v>53.549183147033538</v>
      </c>
      <c r="N42" s="206">
        <f t="shared" si="9"/>
        <v>56.224333619948403</v>
      </c>
      <c r="O42" s="206">
        <f t="shared" si="9"/>
        <v>52.928288907996553</v>
      </c>
      <c r="P42" s="206">
        <f t="shared" si="9"/>
        <v>65.30042992261393</v>
      </c>
      <c r="Q42" s="206">
        <f t="shared" si="9"/>
        <v>55.077901977644032</v>
      </c>
      <c r="R42" s="206">
        <f t="shared" si="9"/>
        <v>37.283834909716248</v>
      </c>
      <c r="S42" s="206">
        <f t="shared" si="9"/>
        <v>47.944084772070838</v>
      </c>
      <c r="T42" s="206">
        <f t="shared" si="9"/>
        <v>75.650602199079799</v>
      </c>
      <c r="U42" s="206">
        <f t="shared" si="9"/>
        <v>72.042621396019427</v>
      </c>
      <c r="V42" s="206">
        <f t="shared" si="9"/>
        <v>94.374770399497521</v>
      </c>
      <c r="W42" s="206">
        <f t="shared" si="9"/>
        <v>93.404202417072113</v>
      </c>
      <c r="DA42" s="71"/>
    </row>
    <row r="43" spans="1:105" ht="12" customHeight="1" x14ac:dyDescent="0.25">
      <c r="A43" s="18" t="s">
        <v>73</v>
      </c>
      <c r="B43" s="206">
        <v>0.57325881341358553</v>
      </c>
      <c r="C43" s="206">
        <v>0.28658641444539978</v>
      </c>
      <c r="D43" s="206">
        <v>0.40601891659501288</v>
      </c>
      <c r="E43" s="206">
        <v>9.3865864144454001</v>
      </c>
      <c r="F43" s="206">
        <v>8.6939810834049869</v>
      </c>
      <c r="G43" s="206">
        <v>6.6398968185726552</v>
      </c>
      <c r="H43" s="206">
        <v>6.3533104041272566</v>
      </c>
      <c r="I43" s="206">
        <v>8.3356835769561464</v>
      </c>
      <c r="J43" s="206">
        <v>6.8548581255374028</v>
      </c>
      <c r="K43" s="206">
        <v>3.702063628546862</v>
      </c>
      <c r="L43" s="206">
        <v>28.446603611349961</v>
      </c>
      <c r="M43" s="206">
        <v>53.549183147033538</v>
      </c>
      <c r="N43" s="206">
        <v>56.224333619948403</v>
      </c>
      <c r="O43" s="206">
        <v>52.928288907996553</v>
      </c>
      <c r="P43" s="206">
        <v>65.30042992261393</v>
      </c>
      <c r="Q43" s="206">
        <v>55.077901977644032</v>
      </c>
      <c r="R43" s="206">
        <v>37.283834909716248</v>
      </c>
      <c r="S43" s="206">
        <v>47.87093723129837</v>
      </c>
      <c r="T43" s="206">
        <v>75.583061049011178</v>
      </c>
      <c r="U43" s="206">
        <v>71.963800515907138</v>
      </c>
      <c r="V43" s="206">
        <v>94.234565778159919</v>
      </c>
      <c r="W43" s="206">
        <v>93.309458297506438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4.8839208942390362E-2</v>
      </c>
      <c r="T45" s="206">
        <v>3.9552880481513328E-2</v>
      </c>
      <c r="U45" s="206">
        <v>5.0730868443680133E-2</v>
      </c>
      <c r="V45" s="206">
        <v>0.11023215821152189</v>
      </c>
      <c r="W45" s="206">
        <v>6.5692175408426479E-2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2.430833183007982E-2</v>
      </c>
      <c r="T48" s="206">
        <v>2.798826958710799E-2</v>
      </c>
      <c r="U48" s="206">
        <v>2.8090011668610412E-2</v>
      </c>
      <c r="V48" s="206">
        <v>2.9972463126082899E-2</v>
      </c>
      <c r="W48" s="206">
        <v>2.905194415724096E-2</v>
      </c>
      <c r="DA48" s="71" t="s">
        <v>1435</v>
      </c>
    </row>
    <row r="49" spans="1:105" ht="12" customHeight="1" x14ac:dyDescent="0.25">
      <c r="A49" s="14" t="s">
        <v>79</v>
      </c>
      <c r="B49" s="206">
        <v>0.5970765262252794</v>
      </c>
      <c r="C49" s="206">
        <v>9.5528804815133275E-2</v>
      </c>
      <c r="D49" s="206">
        <v>9.5528804815133275E-2</v>
      </c>
      <c r="E49" s="206">
        <v>9.5528804815133275E-2</v>
      </c>
      <c r="F49" s="206">
        <v>0.69269131556319852</v>
      </c>
      <c r="G49" s="206">
        <v>0.52545141874462586</v>
      </c>
      <c r="H49" s="206">
        <v>0.16715391229578669</v>
      </c>
      <c r="I49" s="206">
        <v>0.16715391229578669</v>
      </c>
      <c r="J49" s="206">
        <v>0.16715391229578669</v>
      </c>
      <c r="K49" s="206">
        <v>0</v>
      </c>
      <c r="L49" s="206">
        <v>0</v>
      </c>
      <c r="M49" s="206">
        <v>0.69269131556319852</v>
      </c>
      <c r="N49" s="206">
        <v>0</v>
      </c>
      <c r="O49" s="206">
        <v>0</v>
      </c>
      <c r="P49" s="206">
        <v>0.16715391229578669</v>
      </c>
      <c r="Q49" s="206">
        <v>0.19105760963026661</v>
      </c>
      <c r="R49" s="206">
        <v>0.23886500429922611</v>
      </c>
      <c r="S49" s="206">
        <v>0.26182287188306103</v>
      </c>
      <c r="T49" s="206">
        <v>0.29191745485812548</v>
      </c>
      <c r="U49" s="206">
        <v>0.28770421324161649</v>
      </c>
      <c r="V49" s="206">
        <v>0.3912295786758383</v>
      </c>
      <c r="W49" s="206">
        <v>0.48865004299226128</v>
      </c>
      <c r="DA49" s="71" t="s">
        <v>1436</v>
      </c>
    </row>
    <row r="50" spans="1:105" ht="12" customHeight="1" x14ac:dyDescent="0.25">
      <c r="A50" s="21" t="s">
        <v>38</v>
      </c>
      <c r="B50" s="209">
        <v>7.308684436801375</v>
      </c>
      <c r="C50" s="209">
        <v>7.9965606190885632</v>
      </c>
      <c r="D50" s="209">
        <v>8.5984522785898534</v>
      </c>
      <c r="E50" s="209">
        <v>9.0283748925193468</v>
      </c>
      <c r="F50" s="209">
        <v>9.0283748925193468</v>
      </c>
      <c r="G50" s="209">
        <v>14.10146173688736</v>
      </c>
      <c r="H50" s="209">
        <v>13.32760103181427</v>
      </c>
      <c r="I50" s="209">
        <v>15.82115219260533</v>
      </c>
      <c r="J50" s="209">
        <v>16.50902837489252</v>
      </c>
      <c r="K50" s="209">
        <v>15.13327601031814</v>
      </c>
      <c r="L50" s="209">
        <v>19.088564058469469</v>
      </c>
      <c r="M50" s="209">
        <v>20.550300945829751</v>
      </c>
      <c r="N50" s="209">
        <v>20.980223559759239</v>
      </c>
      <c r="O50" s="209">
        <v>22.012037833190021</v>
      </c>
      <c r="P50" s="209">
        <v>22.871883061049012</v>
      </c>
      <c r="Q50" s="209">
        <v>20.550300945829751</v>
      </c>
      <c r="R50" s="209">
        <v>19.346517626827168</v>
      </c>
      <c r="S50" s="209">
        <v>22.457781599312121</v>
      </c>
      <c r="T50" s="209">
        <v>24.169045571797071</v>
      </c>
      <c r="U50" s="209">
        <v>24.056405846947548</v>
      </c>
      <c r="V50" s="209">
        <v>23.704557179707649</v>
      </c>
      <c r="W50" s="209">
        <v>24.679191745485809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65.353482373172795</v>
      </c>
      <c r="C51" s="286">
        <f t="shared" si="10"/>
        <v>69.190111779879615</v>
      </c>
      <c r="D51" s="286">
        <f t="shared" si="10"/>
        <v>88.446345657781592</v>
      </c>
      <c r="E51" s="286">
        <f t="shared" si="10"/>
        <v>103.52699914015479</v>
      </c>
      <c r="F51" s="286">
        <f t="shared" si="10"/>
        <v>98.076096302665519</v>
      </c>
      <c r="G51" s="286">
        <f t="shared" si="10"/>
        <v>117.06861564918319</v>
      </c>
      <c r="H51" s="286">
        <f t="shared" si="10"/>
        <v>117.22020636285468</v>
      </c>
      <c r="I51" s="286">
        <f t="shared" si="10"/>
        <v>126.54935511607913</v>
      </c>
      <c r="J51" s="286">
        <f t="shared" si="10"/>
        <v>119.59509888220124</v>
      </c>
      <c r="K51" s="286">
        <f t="shared" si="10"/>
        <v>79.932072226999139</v>
      </c>
      <c r="L51" s="286">
        <f t="shared" si="10"/>
        <v>134.62553740326746</v>
      </c>
      <c r="M51" s="286">
        <f t="shared" si="10"/>
        <v>155.92450558899401</v>
      </c>
      <c r="N51" s="286">
        <f t="shared" si="10"/>
        <v>160.54952708512465</v>
      </c>
      <c r="O51" s="286">
        <f t="shared" si="10"/>
        <v>145.06233877901974</v>
      </c>
      <c r="P51" s="286">
        <f t="shared" si="10"/>
        <v>156.66053310404129</v>
      </c>
      <c r="Q51" s="286">
        <f t="shared" si="10"/>
        <v>134.50679277730012</v>
      </c>
      <c r="R51" s="286">
        <f t="shared" si="10"/>
        <v>109.89561478933794</v>
      </c>
      <c r="S51" s="286">
        <f t="shared" si="10"/>
        <v>130.72740377465038</v>
      </c>
      <c r="T51" s="286">
        <f t="shared" si="10"/>
        <v>170.34681888007719</v>
      </c>
      <c r="U51" s="286">
        <f t="shared" si="10"/>
        <v>162.37366180874514</v>
      </c>
      <c r="V51" s="286">
        <f t="shared" si="10"/>
        <v>176.94510573913647</v>
      </c>
      <c r="W51" s="286">
        <f t="shared" si="10"/>
        <v>169.94710869394228</v>
      </c>
      <c r="DA51" s="118"/>
    </row>
    <row r="52" spans="1:105" ht="12" customHeight="1" x14ac:dyDescent="0.25">
      <c r="A52" s="51" t="s">
        <v>49</v>
      </c>
      <c r="B52" s="243">
        <f>NMM_fec!B5</f>
        <v>43.441199999999988</v>
      </c>
      <c r="C52" s="243">
        <f>NMM_fec!C5</f>
        <v>49.363230691418913</v>
      </c>
      <c r="D52" s="243">
        <f>NMM_fec!D5</f>
        <v>33.109906710838089</v>
      </c>
      <c r="E52" s="243">
        <f>NMM_fec!E5</f>
        <v>36.872584629226061</v>
      </c>
      <c r="F52" s="243">
        <f>NMM_fec!F5</f>
        <v>36.321551050424368</v>
      </c>
      <c r="G52" s="243">
        <f>NMM_fec!G5</f>
        <v>37.020509942567308</v>
      </c>
      <c r="H52" s="243">
        <f>NMM_fec!H5</f>
        <v>36.850688301541972</v>
      </c>
      <c r="I52" s="243">
        <f>NMM_fec!I5</f>
        <v>39.308996174374883</v>
      </c>
      <c r="J52" s="243">
        <f>NMM_fec!J5</f>
        <v>38.579069651501548</v>
      </c>
      <c r="K52" s="243">
        <f>NMM_fec!K5</f>
        <v>44.856227664022988</v>
      </c>
      <c r="L52" s="243">
        <f>NMM_fec!L5</f>
        <v>60.341712870665532</v>
      </c>
      <c r="M52" s="243">
        <f>NMM_fec!M5</f>
        <v>66.652335339311335</v>
      </c>
      <c r="N52" s="243">
        <f>NMM_fec!N5</f>
        <v>74.586366529321737</v>
      </c>
      <c r="O52" s="243">
        <f>NMM_fec!O5</f>
        <v>76.389575948180209</v>
      </c>
      <c r="P52" s="243">
        <f>NMM_fec!P5</f>
        <v>85.037958971633287</v>
      </c>
      <c r="Q52" s="243">
        <f>NMM_fec!Q5</f>
        <v>75.017548723134396</v>
      </c>
      <c r="R52" s="243">
        <f>NMM_fec!R5</f>
        <v>72.053411039266095</v>
      </c>
      <c r="S52" s="243">
        <f>NMM_fec!S5</f>
        <v>72.494058150723632</v>
      </c>
      <c r="T52" s="243">
        <f>NMM_fec!T5</f>
        <v>72.778496609081358</v>
      </c>
      <c r="U52" s="243">
        <f>NMM_fec!U5</f>
        <v>75.569694796212914</v>
      </c>
      <c r="V52" s="243">
        <f>NMM_fec!V5</f>
        <v>72.060125394380194</v>
      </c>
      <c r="W52" s="243">
        <f>NMM_fec!W5</f>
        <v>72.645070838343429</v>
      </c>
      <c r="DA52" s="83"/>
    </row>
    <row r="53" spans="1:105" ht="12" customHeight="1" x14ac:dyDescent="0.25">
      <c r="A53" s="99" t="s">
        <v>50</v>
      </c>
      <c r="B53" s="284">
        <f>NMM_fec!B48</f>
        <v>8.8899580033455941</v>
      </c>
      <c r="C53" s="284">
        <f>NMM_fec!C48</f>
        <v>4.1756247281845233</v>
      </c>
      <c r="D53" s="284">
        <f>NMM_fec!D48</f>
        <v>38.54742707094379</v>
      </c>
      <c r="E53" s="284">
        <f>NMM_fec!E48</f>
        <v>51.253415926786239</v>
      </c>
      <c r="F53" s="284">
        <f>NMM_fec!F48</f>
        <v>45.271396147795492</v>
      </c>
      <c r="G53" s="284">
        <f>NMM_fec!G48</f>
        <v>64.30125833387568</v>
      </c>
      <c r="H53" s="284">
        <f>NMM_fec!H48</f>
        <v>66.301135579201414</v>
      </c>
      <c r="I53" s="284">
        <f>NMM_fec!I48</f>
        <v>73.489807515053698</v>
      </c>
      <c r="J53" s="284">
        <f>NMM_fec!J48</f>
        <v>67.97146294169309</v>
      </c>
      <c r="K53" s="284">
        <f>NMM_fec!K48</f>
        <v>20.34234022682223</v>
      </c>
      <c r="L53" s="284">
        <f>NMM_fec!L48</f>
        <v>55.398061760982827</v>
      </c>
      <c r="M53" s="284">
        <f>NMM_fec!M48</f>
        <v>69.994060474131388</v>
      </c>
      <c r="N53" s="284">
        <f>NMM_fec!N48</f>
        <v>61.56887361755436</v>
      </c>
      <c r="O53" s="284">
        <f>NMM_fec!O48</f>
        <v>44.939673415643973</v>
      </c>
      <c r="P53" s="284">
        <f>NMM_fec!P48</f>
        <v>46.506045372997598</v>
      </c>
      <c r="Q53" s="284">
        <f>NMM_fec!Q48</f>
        <v>30.7656156856964</v>
      </c>
      <c r="R53" s="284">
        <f>NMM_fec!R48</f>
        <v>9.3926051427764392</v>
      </c>
      <c r="S53" s="284">
        <f>NMM_fec!S48</f>
        <v>28.771055919367161</v>
      </c>
      <c r="T53" s="284">
        <f>NMM_fec!T48</f>
        <v>67.990434012885444</v>
      </c>
      <c r="U53" s="284">
        <f>NMM_fec!U48</f>
        <v>56.498846100271678</v>
      </c>
      <c r="V53" s="284">
        <f>NMM_fec!V48</f>
        <v>75.531336648104372</v>
      </c>
      <c r="W53" s="284">
        <f>NMM_fec!W48</f>
        <v>67.784500595219555</v>
      </c>
      <c r="DA53" s="94"/>
    </row>
    <row r="54" spans="1:105" ht="12" customHeight="1" x14ac:dyDescent="0.25">
      <c r="A54" s="52" t="s">
        <v>51</v>
      </c>
      <c r="B54" s="244">
        <f>NMM_fec!B99</f>
        <v>13.022324369827221</v>
      </c>
      <c r="C54" s="244">
        <f>NMM_fec!C99</f>
        <v>15.651256360276181</v>
      </c>
      <c r="D54" s="244">
        <f>NMM_fec!D99</f>
        <v>16.789011875999709</v>
      </c>
      <c r="E54" s="244">
        <f>NMM_fec!E99</f>
        <v>15.40099858414249</v>
      </c>
      <c r="F54" s="244">
        <f>NMM_fec!F99</f>
        <v>16.483149104445651</v>
      </c>
      <c r="G54" s="244">
        <f>NMM_fec!G99</f>
        <v>15.7468473727402</v>
      </c>
      <c r="H54" s="244">
        <f>NMM_fec!H99</f>
        <v>14.068382482111289</v>
      </c>
      <c r="I54" s="244">
        <f>NMM_fec!I99</f>
        <v>13.75055142665054</v>
      </c>
      <c r="J54" s="244">
        <f>NMM_fec!J99</f>
        <v>13.044566289006591</v>
      </c>
      <c r="K54" s="244">
        <f>NMM_fec!K99</f>
        <v>14.73350433615391</v>
      </c>
      <c r="L54" s="244">
        <f>NMM_fec!L99</f>
        <v>18.885762771619088</v>
      </c>
      <c r="M54" s="244">
        <f>NMM_fec!M99</f>
        <v>19.278109775551279</v>
      </c>
      <c r="N54" s="244">
        <f>NMM_fec!N99</f>
        <v>24.394286938248541</v>
      </c>
      <c r="O54" s="244">
        <f>NMM_fec!O99</f>
        <v>23.733089415195579</v>
      </c>
      <c r="P54" s="244">
        <f>NMM_fec!P99</f>
        <v>25.1165287594104</v>
      </c>
      <c r="Q54" s="244">
        <f>NMM_fec!Q99</f>
        <v>28.72362836846931</v>
      </c>
      <c r="R54" s="244">
        <f>NMM_fec!R99</f>
        <v>28.4495986072954</v>
      </c>
      <c r="S54" s="244">
        <f>NMM_fec!S99</f>
        <v>29.462289704559581</v>
      </c>
      <c r="T54" s="244">
        <f>NMM_fec!T99</f>
        <v>29.577888258110391</v>
      </c>
      <c r="U54" s="244">
        <f>NMM_fec!U99</f>
        <v>30.305120912260559</v>
      </c>
      <c r="V54" s="244">
        <f>NMM_fec!V99</f>
        <v>29.353643696651879</v>
      </c>
      <c r="W54" s="244">
        <f>NMM_fec!W99</f>
        <v>29.51753726037931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286.8792562737849</v>
      </c>
      <c r="C56" s="205">
        <f t="shared" si="11"/>
        <v>301.69672769448709</v>
      </c>
      <c r="D56" s="205">
        <f t="shared" si="11"/>
        <v>363.33394097287191</v>
      </c>
      <c r="E56" s="205">
        <f t="shared" si="11"/>
        <v>457.23679882342998</v>
      </c>
      <c r="F56" s="205">
        <f t="shared" si="11"/>
        <v>459.06461351213113</v>
      </c>
      <c r="G56" s="205">
        <f t="shared" si="11"/>
        <v>469.5493144502492</v>
      </c>
      <c r="H56" s="205">
        <f t="shared" si="11"/>
        <v>517.19165214471923</v>
      </c>
      <c r="I56" s="205">
        <f t="shared" si="11"/>
        <v>550.73450605150288</v>
      </c>
      <c r="J56" s="205">
        <f t="shared" si="11"/>
        <v>532.71219281467665</v>
      </c>
      <c r="K56" s="205">
        <f t="shared" si="11"/>
        <v>402.55035645252661</v>
      </c>
      <c r="L56" s="205">
        <f t="shared" si="11"/>
        <v>868.56171994342003</v>
      </c>
      <c r="M56" s="205">
        <f t="shared" si="11"/>
        <v>1076.8856643497029</v>
      </c>
      <c r="N56" s="205">
        <f t="shared" si="11"/>
        <v>1091.8753629375774</v>
      </c>
      <c r="O56" s="205">
        <f t="shared" si="11"/>
        <v>999.80165002599711</v>
      </c>
      <c r="P56" s="205">
        <f t="shared" si="11"/>
        <v>1056.8530220740681</v>
      </c>
      <c r="Q56" s="205">
        <f t="shared" si="11"/>
        <v>888.49545109098517</v>
      </c>
      <c r="R56" s="205">
        <f t="shared" si="11"/>
        <v>668.62719334110534</v>
      </c>
      <c r="S56" s="205">
        <f t="shared" si="11"/>
        <v>739.19594991144572</v>
      </c>
      <c r="T56" s="205">
        <f t="shared" si="11"/>
        <v>978.53135960185591</v>
      </c>
      <c r="U56" s="205">
        <f t="shared" si="11"/>
        <v>961.94518759758944</v>
      </c>
      <c r="V56" s="205">
        <f t="shared" si="11"/>
        <v>961.33539104092347</v>
      </c>
      <c r="W56" s="205">
        <f t="shared" si="11"/>
        <v>895.93938559032608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164.19540335795708</v>
      </c>
      <c r="C57" s="215">
        <f>(NMM_emi!C5-NMM_emi!C46)+(NMM_emi!C48-NMM_emi!C97)+(NMM_emi!C99-NMM_emi!C128)</f>
        <v>156.5322352774684</v>
      </c>
      <c r="D57" s="215">
        <f>(NMM_emi!D5-NMM_emi!D46)+(NMM_emi!D48-NMM_emi!D97)+(NMM_emi!D99-NMM_emi!D128)</f>
        <v>208.40415863788698</v>
      </c>
      <c r="E57" s="215">
        <f>(NMM_emi!E5-NMM_emi!E46)+(NMM_emi!E48-NMM_emi!E97)+(NMM_emi!E99-NMM_emi!E128)</f>
        <v>293.84821362725023</v>
      </c>
      <c r="F57" s="215">
        <f>(NMM_emi!F5-NMM_emi!F46)+(NMM_emi!F48-NMM_emi!F97)+(NMM_emi!F99-NMM_emi!F128)</f>
        <v>284.55992130675457</v>
      </c>
      <c r="G57" s="215">
        <f>(NMM_emi!G5-NMM_emi!G46)+(NMM_emi!G48-NMM_emi!G97)+(NMM_emi!G99-NMM_emi!G128)</f>
        <v>304.17148192832968</v>
      </c>
      <c r="H57" s="215">
        <f>(NMM_emi!H5-NMM_emi!H46)+(NMM_emi!H48-NMM_emi!H97)+(NMM_emi!H99-NMM_emi!H128)</f>
        <v>324.08654826697745</v>
      </c>
      <c r="I57" s="215">
        <f>(NMM_emi!I5-NMM_emi!I46)+(NMM_emi!I48-NMM_emi!I97)+(NMM_emi!I99-NMM_emi!I128)</f>
        <v>351.10717955768666</v>
      </c>
      <c r="J57" s="215">
        <f>(NMM_emi!J5-NMM_emi!J46)+(NMM_emi!J48-NMM_emi!J97)+(NMM_emi!J99-NMM_emi!J128)</f>
        <v>333.90020771727461</v>
      </c>
      <c r="K57" s="215">
        <f>(NMM_emi!K5-NMM_emi!K46)+(NMM_emi!K48-NMM_emi!K97)+(NMM_emi!K99-NMM_emi!K128)</f>
        <v>211.58218039188256</v>
      </c>
      <c r="L57" s="215">
        <f>(NMM_emi!L5-NMM_emi!L46)+(NMM_emi!L48-NMM_emi!L97)+(NMM_emi!L99-NMM_emi!L128)</f>
        <v>415.60244922760899</v>
      </c>
      <c r="M57" s="215">
        <f>(NMM_emi!M5-NMM_emi!M46)+(NMM_emi!M48-NMM_emi!M97)+(NMM_emi!M99-NMM_emi!M128)</f>
        <v>507.88235771704728</v>
      </c>
      <c r="N57" s="215">
        <f>(NMM_emi!N5-NMM_emi!N46)+(NMM_emi!N48-NMM_emi!N97)+(NMM_emi!N99-NMM_emi!N128)</f>
        <v>504.91776990765959</v>
      </c>
      <c r="O57" s="215">
        <f>(NMM_emi!O5-NMM_emi!O46)+(NMM_emi!O48-NMM_emi!O97)+(NMM_emi!O99-NMM_emi!O128)</f>
        <v>446.00685117992174</v>
      </c>
      <c r="P57" s="215">
        <f>(NMM_emi!P5-NMM_emi!P46)+(NMM_emi!P48-NMM_emi!P97)+(NMM_emi!P99-NMM_emi!P128)</f>
        <v>485.34140990988936</v>
      </c>
      <c r="Q57" s="215">
        <f>(NMM_emi!Q5-NMM_emi!Q46)+(NMM_emi!Q48-NMM_emi!Q97)+(NMM_emi!Q99-NMM_emi!Q128)</f>
        <v>408.92961634703084</v>
      </c>
      <c r="R57" s="215">
        <f>(NMM_emi!R5-NMM_emi!R46)+(NMM_emi!R48-NMM_emi!R97)+(NMM_emi!R99-NMM_emi!R128)</f>
        <v>312.51322838547344</v>
      </c>
      <c r="S57" s="215">
        <f>(NMM_emi!S5-NMM_emi!S46)+(NMM_emi!S48-NMM_emi!S97)+(NMM_emi!S99-NMM_emi!S128)</f>
        <v>291.94119861689785</v>
      </c>
      <c r="T57" s="215">
        <f>(NMM_emi!T5-NMM_emi!T46)+(NMM_emi!T48-NMM_emi!T97)+(NMM_emi!T99-NMM_emi!T128)</f>
        <v>416.91231490351993</v>
      </c>
      <c r="U57" s="215">
        <f>(NMM_emi!U5-NMM_emi!U46)+(NMM_emi!U48-NMM_emi!U97)+(NMM_emi!U99-NMM_emi!U128)</f>
        <v>391.1182062902073</v>
      </c>
      <c r="V57" s="215">
        <f>(NMM_emi!V5-NMM_emi!V46)+(NMM_emi!V48-NMM_emi!V97)+(NMM_emi!V99-NMM_emi!V128)</f>
        <v>400.77118537825584</v>
      </c>
      <c r="W57" s="215">
        <f>(NMM_emi!W5-NMM_emi!W46)+(NMM_emi!W48-NMM_emi!W97)+(NMM_emi!W99-NMM_emi!W128)</f>
        <v>348.23654402217261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122.68385291582781</v>
      </c>
      <c r="C58" s="206">
        <f>NMM_emi!C46+NMM_emi!C97+NMM_emi!C128</f>
        <v>145.16449241701869</v>
      </c>
      <c r="D58" s="206">
        <f>NMM_emi!D46+NMM_emi!D97+NMM_emi!D128</f>
        <v>154.92978233498491</v>
      </c>
      <c r="E58" s="206">
        <f>NMM_emi!E46+NMM_emi!E97+NMM_emi!E128</f>
        <v>163.38858519617975</v>
      </c>
      <c r="F58" s="206">
        <f>NMM_emi!F46+NMM_emi!F97+NMM_emi!F128</f>
        <v>174.50469220537656</v>
      </c>
      <c r="G58" s="206">
        <f>NMM_emi!G46+NMM_emi!G97+NMM_emi!G128</f>
        <v>165.37783252191952</v>
      </c>
      <c r="H58" s="206">
        <f>NMM_emi!H46+NMM_emi!H97+NMM_emi!H128</f>
        <v>193.10510387774184</v>
      </c>
      <c r="I58" s="206">
        <f>NMM_emi!I46+NMM_emi!I97+NMM_emi!I128</f>
        <v>199.62732649381627</v>
      </c>
      <c r="J58" s="206">
        <f>NMM_emi!J46+NMM_emi!J97+NMM_emi!J128</f>
        <v>198.81198509740207</v>
      </c>
      <c r="K58" s="206">
        <f>NMM_emi!K46+NMM_emi!K97+NMM_emi!K128</f>
        <v>190.96817606064405</v>
      </c>
      <c r="L58" s="206">
        <f>NMM_emi!L46+NMM_emi!L97+NMM_emi!L128</f>
        <v>452.95927071581104</v>
      </c>
      <c r="M58" s="206">
        <f>NMM_emi!M46+NMM_emi!M97+NMM_emi!M128</f>
        <v>569.00330663265572</v>
      </c>
      <c r="N58" s="206">
        <f>NMM_emi!N46+NMM_emi!N97+NMM_emi!N128</f>
        <v>586.95759302991792</v>
      </c>
      <c r="O58" s="206">
        <f>NMM_emi!O46+NMM_emi!O97+NMM_emi!O128</f>
        <v>553.79479884607542</v>
      </c>
      <c r="P58" s="206">
        <f>NMM_emi!P46+NMM_emi!P97+NMM_emi!P128</f>
        <v>571.5116121641787</v>
      </c>
      <c r="Q58" s="206">
        <f>NMM_emi!Q46+NMM_emi!Q97+NMM_emi!Q128</f>
        <v>479.56583474395427</v>
      </c>
      <c r="R58" s="206">
        <f>NMM_emi!R46+NMM_emi!R97+NMM_emi!R128</f>
        <v>356.11396495563184</v>
      </c>
      <c r="S58" s="206">
        <f>NMM_emi!S46+NMM_emi!S97+NMM_emi!S128</f>
        <v>447.25475129454782</v>
      </c>
      <c r="T58" s="206">
        <f>NMM_emi!T46+NMM_emi!T97+NMM_emi!T128</f>
        <v>561.61904469833598</v>
      </c>
      <c r="U58" s="206">
        <f>NMM_emi!U46+NMM_emi!U97+NMM_emi!U128</f>
        <v>570.82698130738208</v>
      </c>
      <c r="V58" s="206">
        <f>NMM_emi!V46+NMM_emi!V97+NMM_emi!V128</f>
        <v>560.56420566266763</v>
      </c>
      <c r="W58" s="206">
        <f>NMM_emi!W46+NMM_emi!W97+NMM_emi!W128</f>
        <v>547.70284156815353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286.8792562737849</v>
      </c>
      <c r="C59" s="212">
        <f t="shared" si="12"/>
        <v>301.69672769448709</v>
      </c>
      <c r="D59" s="212">
        <f t="shared" si="12"/>
        <v>363.33394097287197</v>
      </c>
      <c r="E59" s="212">
        <f t="shared" si="12"/>
        <v>457.23679882342998</v>
      </c>
      <c r="F59" s="212">
        <f t="shared" si="12"/>
        <v>459.06461351213113</v>
      </c>
      <c r="G59" s="212">
        <f t="shared" si="12"/>
        <v>469.54931445024926</v>
      </c>
      <c r="H59" s="212">
        <f t="shared" si="12"/>
        <v>517.19165214471923</v>
      </c>
      <c r="I59" s="212">
        <f t="shared" si="12"/>
        <v>550.73450605150299</v>
      </c>
      <c r="J59" s="212">
        <f t="shared" si="12"/>
        <v>532.71219281467665</v>
      </c>
      <c r="K59" s="212">
        <f t="shared" si="12"/>
        <v>402.55035645252661</v>
      </c>
      <c r="L59" s="212">
        <f t="shared" si="12"/>
        <v>868.56171994342003</v>
      </c>
      <c r="M59" s="212">
        <f t="shared" si="12"/>
        <v>1076.8856643497029</v>
      </c>
      <c r="N59" s="212">
        <f t="shared" si="12"/>
        <v>1091.8753629375774</v>
      </c>
      <c r="O59" s="212">
        <f t="shared" si="12"/>
        <v>999.80165002599722</v>
      </c>
      <c r="P59" s="212">
        <f t="shared" si="12"/>
        <v>1056.8530220740681</v>
      </c>
      <c r="Q59" s="212">
        <f t="shared" si="12"/>
        <v>888.49545109098506</v>
      </c>
      <c r="R59" s="212">
        <f t="shared" si="12"/>
        <v>668.62719334110534</v>
      </c>
      <c r="S59" s="212">
        <f t="shared" si="12"/>
        <v>739.19594991144561</v>
      </c>
      <c r="T59" s="212">
        <f t="shared" si="12"/>
        <v>978.53135960185591</v>
      </c>
      <c r="U59" s="212">
        <f t="shared" si="12"/>
        <v>961.94518759758932</v>
      </c>
      <c r="V59" s="212">
        <f t="shared" si="12"/>
        <v>961.33539104092347</v>
      </c>
      <c r="W59" s="212">
        <f t="shared" si="12"/>
        <v>895.93938559032608</v>
      </c>
      <c r="DA59" s="109"/>
    </row>
    <row r="60" spans="1:105" ht="12" customHeight="1" x14ac:dyDescent="0.25">
      <c r="A60" s="51" t="s">
        <v>49</v>
      </c>
      <c r="B60" s="243">
        <f>NMM_emi!B$5</f>
        <v>218.08385501935655</v>
      </c>
      <c r="C60" s="243">
        <f>NMM_emi!C$5</f>
        <v>242.25589225166766</v>
      </c>
      <c r="D60" s="243">
        <f>NMM_emi!D$5</f>
        <v>216.07161445645306</v>
      </c>
      <c r="E60" s="243">
        <f>NMM_emi!E$5</f>
        <v>259.76503882499276</v>
      </c>
      <c r="F60" s="243">
        <f>NMM_emi!F$5</f>
        <v>273.98070662147711</v>
      </c>
      <c r="G60" s="243">
        <f>NMM_emi!G$5</f>
        <v>253.65149277192384</v>
      </c>
      <c r="H60" s="243">
        <f>NMM_emi!H$5</f>
        <v>288.66595825335332</v>
      </c>
      <c r="I60" s="243">
        <f>NMM_emi!I$5</f>
        <v>298.85985012712075</v>
      </c>
      <c r="J60" s="243">
        <f>NMM_emi!J$5</f>
        <v>295.63194386740201</v>
      </c>
      <c r="K60" s="243">
        <f>NMM_emi!K$5</f>
        <v>313.49722918523912</v>
      </c>
      <c r="L60" s="243">
        <f>NMM_emi!L$5</f>
        <v>645.39779242706777</v>
      </c>
      <c r="M60" s="243">
        <f>NMM_emi!M$5</f>
        <v>794.33948824513277</v>
      </c>
      <c r="N60" s="243">
        <f>NMM_emi!N$5</f>
        <v>830.72285686360169</v>
      </c>
      <c r="O60" s="243">
        <f>NMM_emi!O$5</f>
        <v>799.81441745878112</v>
      </c>
      <c r="P60" s="243">
        <f>NMM_emi!P$5</f>
        <v>849.12496161245599</v>
      </c>
      <c r="Q60" s="243">
        <f>NMM_emi!Q$5</f>
        <v>726.09157841013575</v>
      </c>
      <c r="R60" s="243">
        <f>NMM_emi!R$5</f>
        <v>577.78027266209961</v>
      </c>
      <c r="S60" s="243">
        <f>NMM_emi!S$5</f>
        <v>606.52399198146031</v>
      </c>
      <c r="T60" s="243">
        <f>NMM_emi!T$5</f>
        <v>736.02086227002314</v>
      </c>
      <c r="U60" s="243">
        <f>NMM_emi!U$5</f>
        <v>751.25113095388099</v>
      </c>
      <c r="V60" s="243">
        <f>NMM_emi!V$5</f>
        <v>719.48949930315143</v>
      </c>
      <c r="W60" s="243">
        <f>NMM_emi!W$5</f>
        <v>691.8090396891414</v>
      </c>
      <c r="DA60" s="83"/>
    </row>
    <row r="61" spans="1:105" ht="12" customHeight="1" x14ac:dyDescent="0.25">
      <c r="A61" s="99" t="s">
        <v>50</v>
      </c>
      <c r="B61" s="284">
        <f>NMM_emi!B$48</f>
        <v>35.105459513088547</v>
      </c>
      <c r="C61" s="284">
        <f>NMM_emi!C$48</f>
        <v>24.333580115348461</v>
      </c>
      <c r="D61" s="284">
        <f>NMM_emi!D$48</f>
        <v>107.34496238489882</v>
      </c>
      <c r="E61" s="284">
        <f>NMM_emi!E$48</f>
        <v>160.74658373918206</v>
      </c>
      <c r="F61" s="284">
        <f>NMM_emi!F$48</f>
        <v>146.95084886377529</v>
      </c>
      <c r="G61" s="284">
        <f>NMM_emi!G$48</f>
        <v>176.74517315900451</v>
      </c>
      <c r="H61" s="284">
        <f>NMM_emi!H$48</f>
        <v>193.22142250396851</v>
      </c>
      <c r="I61" s="284">
        <f>NMM_emi!I$48</f>
        <v>214.64056610922594</v>
      </c>
      <c r="J61" s="284">
        <f>NMM_emi!J$48</f>
        <v>202.33229244167185</v>
      </c>
      <c r="K61" s="284">
        <f>NMM_emi!K$48</f>
        <v>55.555961812057582</v>
      </c>
      <c r="L61" s="284">
        <f>NMM_emi!L$48</f>
        <v>173.26046695775239</v>
      </c>
      <c r="M61" s="284">
        <f>NMM_emi!M$48</f>
        <v>229.82131499488264</v>
      </c>
      <c r="N61" s="284">
        <f>NMM_emi!N$48</f>
        <v>198.15175780685811</v>
      </c>
      <c r="O61" s="284">
        <f>NMM_emi!O$48</f>
        <v>144.30957921396757</v>
      </c>
      <c r="P61" s="284">
        <f>NMM_emi!P$48</f>
        <v>151.28744479809345</v>
      </c>
      <c r="Q61" s="284">
        <f>NMM_emi!Q$48</f>
        <v>100.07546822717715</v>
      </c>
      <c r="R61" s="284">
        <f>NMM_emi!R$48</f>
        <v>34.781416287536302</v>
      </c>
      <c r="S61" s="284">
        <f>NMM_emi!S$48</f>
        <v>72.014506809224642</v>
      </c>
      <c r="T61" s="284">
        <f>NMM_emi!T$48</f>
        <v>173.91667562470667</v>
      </c>
      <c r="U61" s="284">
        <f>NMM_emi!U$48</f>
        <v>142.59275491474503</v>
      </c>
      <c r="V61" s="284">
        <f>NMM_emi!V$48</f>
        <v>177.84660169363929</v>
      </c>
      <c r="W61" s="284">
        <f>NMM_emi!W$48</f>
        <v>145.02981447144484</v>
      </c>
      <c r="DA61" s="94"/>
    </row>
    <row r="62" spans="1:105" ht="12" customHeight="1" x14ac:dyDescent="0.25">
      <c r="A62" s="52" t="s">
        <v>51</v>
      </c>
      <c r="B62" s="244">
        <f>NMM_emi!B$99</f>
        <v>33.68994174133978</v>
      </c>
      <c r="C62" s="244">
        <f>NMM_emi!C$99</f>
        <v>35.107255327470995</v>
      </c>
      <c r="D62" s="244">
        <f>NMM_emi!D$99</f>
        <v>39.917364131520038</v>
      </c>
      <c r="E62" s="244">
        <f>NMM_emi!E$99</f>
        <v>36.725176259255171</v>
      </c>
      <c r="F62" s="244">
        <f>NMM_emi!F$99</f>
        <v>38.133058026878729</v>
      </c>
      <c r="G62" s="244">
        <f>NMM_emi!G$99</f>
        <v>39.152648519320906</v>
      </c>
      <c r="H62" s="244">
        <f>NMM_emi!H$99</f>
        <v>35.304271387397456</v>
      </c>
      <c r="I62" s="244">
        <f>NMM_emi!I$99</f>
        <v>37.234089815156267</v>
      </c>
      <c r="J62" s="244">
        <f>NMM_emi!J$99</f>
        <v>34.747956505602794</v>
      </c>
      <c r="K62" s="244">
        <f>NMM_emi!K$99</f>
        <v>33.49716545522989</v>
      </c>
      <c r="L62" s="244">
        <f>NMM_emi!L$99</f>
        <v>49.903460558599875</v>
      </c>
      <c r="M62" s="244">
        <f>NMM_emi!M$99</f>
        <v>52.724861109687566</v>
      </c>
      <c r="N62" s="244">
        <f>NMM_emi!N$99</f>
        <v>63.000748267117721</v>
      </c>
      <c r="O62" s="244">
        <f>NMM_emi!O$99</f>
        <v>55.677653353248473</v>
      </c>
      <c r="P62" s="244">
        <f>NMM_emi!P$99</f>
        <v>56.440615663518557</v>
      </c>
      <c r="Q62" s="244">
        <f>NMM_emi!Q$99</f>
        <v>62.328404453672199</v>
      </c>
      <c r="R62" s="244">
        <f>NMM_emi!R$99</f>
        <v>56.065504391469396</v>
      </c>
      <c r="S62" s="244">
        <f>NMM_emi!S$99</f>
        <v>60.657451120760705</v>
      </c>
      <c r="T62" s="244">
        <f>NMM_emi!T$99</f>
        <v>68.593821707126125</v>
      </c>
      <c r="U62" s="244">
        <f>NMM_emi!U$99</f>
        <v>68.101301728963364</v>
      </c>
      <c r="V62" s="244">
        <f>NMM_emi!V$99</f>
        <v>63.999290044132721</v>
      </c>
      <c r="W62" s="244">
        <f>NMM_emi!W$99</f>
        <v>59.100531429739867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55.333589458611002</v>
      </c>
      <c r="C65" s="289">
        <f t="shared" si="13"/>
        <v>71.643788931274315</v>
      </c>
      <c r="D65" s="289">
        <f t="shared" si="13"/>
        <v>50.726077924021119</v>
      </c>
      <c r="E65" s="289">
        <f t="shared" si="13"/>
        <v>63.971214767616331</v>
      </c>
      <c r="F65" s="289">
        <f t="shared" si="13"/>
        <v>70.778420062609939</v>
      </c>
      <c r="G65" s="289">
        <f t="shared" si="13"/>
        <v>70.106880586853492</v>
      </c>
      <c r="H65" s="289">
        <f t="shared" si="13"/>
        <v>90.509193458170543</v>
      </c>
      <c r="I65" s="289">
        <f t="shared" si="13"/>
        <v>114.10372864395822</v>
      </c>
      <c r="J65" s="289">
        <f t="shared" si="13"/>
        <v>114.04008701685416</v>
      </c>
      <c r="K65" s="289">
        <f t="shared" si="13"/>
        <v>109.02968318917891</v>
      </c>
      <c r="L65" s="289">
        <f t="shared" si="13"/>
        <v>118.09545420216115</v>
      </c>
      <c r="M65" s="289">
        <f t="shared" si="13"/>
        <v>114.99888828410536</v>
      </c>
      <c r="N65" s="289">
        <f t="shared" si="13"/>
        <v>110.7891257727303</v>
      </c>
      <c r="O65" s="289">
        <f t="shared" si="13"/>
        <v>109.1343697841636</v>
      </c>
      <c r="P65" s="289">
        <f t="shared" si="13"/>
        <v>69.901831275358063</v>
      </c>
      <c r="Q65" s="289">
        <f t="shared" si="13"/>
        <v>65.506421002320138</v>
      </c>
      <c r="R65" s="289">
        <f t="shared" si="13"/>
        <v>101.8743104811026</v>
      </c>
      <c r="S65" s="289">
        <f t="shared" si="13"/>
        <v>73.45147521578474</v>
      </c>
      <c r="T65" s="289">
        <f t="shared" si="13"/>
        <v>90.193762605673015</v>
      </c>
      <c r="U65" s="289">
        <f t="shared" si="13"/>
        <v>98.260060663097335</v>
      </c>
      <c r="V65" s="289">
        <f t="shared" si="13"/>
        <v>88.402164613359986</v>
      </c>
      <c r="W65" s="289">
        <f t="shared" si="13"/>
        <v>89.129737903933147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37.306345119685624</v>
      </c>
      <c r="C66" s="290">
        <f t="shared" si="14"/>
        <v>48.302811035803877</v>
      </c>
      <c r="D66" s="290">
        <f t="shared" si="14"/>
        <v>15.923687758586498</v>
      </c>
      <c r="E66" s="290">
        <f t="shared" si="14"/>
        <v>20.08153776491006</v>
      </c>
      <c r="F66" s="290">
        <f t="shared" si="14"/>
        <v>22.218423092185564</v>
      </c>
      <c r="G66" s="290">
        <f t="shared" si="14"/>
        <v>22.007616631935928</v>
      </c>
      <c r="H66" s="290">
        <f t="shared" si="14"/>
        <v>28.412213104039605</v>
      </c>
      <c r="I66" s="290">
        <f t="shared" si="14"/>
        <v>35.818896736671697</v>
      </c>
      <c r="J66" s="290">
        <f t="shared" si="14"/>
        <v>35.798918661489715</v>
      </c>
      <c r="K66" s="290">
        <f t="shared" si="14"/>
        <v>75.968132566591194</v>
      </c>
      <c r="L66" s="290">
        <f t="shared" si="14"/>
        <v>18.661067058835826</v>
      </c>
      <c r="M66" s="290">
        <f t="shared" si="14"/>
        <v>23.741112356841523</v>
      </c>
      <c r="N66" s="290">
        <f t="shared" si="14"/>
        <v>19.11973276724834</v>
      </c>
      <c r="O66" s="290">
        <f t="shared" si="14"/>
        <v>30.969929169194618</v>
      </c>
      <c r="P66" s="290">
        <f t="shared" si="14"/>
        <v>35.723128305990137</v>
      </c>
      <c r="Q66" s="290">
        <f t="shared" si="14"/>
        <v>41.227216164609878</v>
      </c>
      <c r="R66" s="290">
        <f t="shared" si="14"/>
        <v>46.334041249251527</v>
      </c>
      <c r="S66" s="290">
        <f t="shared" si="14"/>
        <v>43.85020436155753</v>
      </c>
      <c r="T66" s="290">
        <f t="shared" si="14"/>
        <v>18.149907415110587</v>
      </c>
      <c r="U66" s="290">
        <f t="shared" si="14"/>
        <v>20.205014310895312</v>
      </c>
      <c r="V66" s="290">
        <f t="shared" si="14"/>
        <v>14.49049682692023</v>
      </c>
      <c r="W66" s="290">
        <f t="shared" si="14"/>
        <v>22.388321200924274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208.07210675479303</v>
      </c>
      <c r="C67" s="291">
        <f t="shared" si="15"/>
        <v>269.40370658542423</v>
      </c>
      <c r="D67" s="291">
        <f t="shared" si="15"/>
        <v>216.64974754100632</v>
      </c>
      <c r="E67" s="291">
        <f t="shared" si="15"/>
        <v>273.21937939011332</v>
      </c>
      <c r="F67" s="291">
        <f t="shared" si="15"/>
        <v>302.29277455441365</v>
      </c>
      <c r="G67" s="291">
        <f t="shared" si="15"/>
        <v>299.42464707756892</v>
      </c>
      <c r="H67" s="291">
        <f t="shared" si="15"/>
        <v>386.56238990570722</v>
      </c>
      <c r="I67" s="291">
        <f t="shared" si="15"/>
        <v>487.334030461179</v>
      </c>
      <c r="J67" s="291">
        <f t="shared" si="15"/>
        <v>487.06221874204994</v>
      </c>
      <c r="K67" s="291">
        <f t="shared" si="15"/>
        <v>463.54534416842438</v>
      </c>
      <c r="L67" s="291">
        <f t="shared" si="15"/>
        <v>446.56653731175243</v>
      </c>
      <c r="M67" s="291">
        <f t="shared" si="15"/>
        <v>472.25101107286986</v>
      </c>
      <c r="N67" s="291">
        <f t="shared" si="15"/>
        <v>419.72162855196359</v>
      </c>
      <c r="O67" s="291">
        <f t="shared" si="15"/>
        <v>483.60899930227038</v>
      </c>
      <c r="P67" s="291">
        <f t="shared" si="15"/>
        <v>558.91535649958951</v>
      </c>
      <c r="Q67" s="291">
        <f t="shared" si="15"/>
        <v>526.43069706135054</v>
      </c>
      <c r="R67" s="291">
        <f t="shared" si="15"/>
        <v>494.41565621374474</v>
      </c>
      <c r="S67" s="291">
        <f t="shared" si="15"/>
        <v>599.82915582311091</v>
      </c>
      <c r="T67" s="291">
        <f t="shared" si="15"/>
        <v>550.99775001454179</v>
      </c>
      <c r="U67" s="291">
        <f t="shared" si="15"/>
        <v>574.0774284840661</v>
      </c>
      <c r="V67" s="291">
        <f t="shared" si="15"/>
        <v>497.48533417365547</v>
      </c>
      <c r="W67" s="291">
        <f t="shared" si="15"/>
        <v>513.23541013264048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0.13199999999999995</v>
      </c>
      <c r="C69" s="254">
        <f t="shared" si="16"/>
        <v>0.12200501900993305</v>
      </c>
      <c r="D69" s="254">
        <f t="shared" si="16"/>
        <v>0.12734579504168497</v>
      </c>
      <c r="E69" s="254">
        <f t="shared" si="16"/>
        <v>0.12490501390296933</v>
      </c>
      <c r="F69" s="254">
        <f t="shared" si="16"/>
        <v>0.12805194855022042</v>
      </c>
      <c r="G69" s="254">
        <f t="shared" si="16"/>
        <v>0.13221610693774039</v>
      </c>
      <c r="H69" s="254">
        <f t="shared" si="16"/>
        <v>0.13160960107693562</v>
      </c>
      <c r="I69" s="254">
        <f t="shared" si="16"/>
        <v>0.13102998724791629</v>
      </c>
      <c r="J69" s="254">
        <f t="shared" si="16"/>
        <v>0.12444861177903725</v>
      </c>
      <c r="K69" s="254">
        <f t="shared" si="16"/>
        <v>0.12564769653787952</v>
      </c>
      <c r="L69" s="254">
        <f t="shared" si="16"/>
        <v>9.5026319481363045E-2</v>
      </c>
      <c r="M69" s="254">
        <f t="shared" si="16"/>
        <v>8.8633424653339538E-2</v>
      </c>
      <c r="N69" s="254">
        <f t="shared" si="16"/>
        <v>8.2781760853853206E-2</v>
      </c>
      <c r="O69" s="254">
        <f t="shared" si="16"/>
        <v>7.6389575948180202E-2</v>
      </c>
      <c r="P69" s="254">
        <f t="shared" si="16"/>
        <v>7.1042572240295143E-2</v>
      </c>
      <c r="Q69" s="254">
        <f t="shared" si="16"/>
        <v>7.3691108765357949E-2</v>
      </c>
      <c r="R69" s="254">
        <f t="shared" si="16"/>
        <v>7.2053411039266088E-2</v>
      </c>
      <c r="S69" s="254">
        <f t="shared" si="16"/>
        <v>7.2494058150723628E-2</v>
      </c>
      <c r="T69" s="254">
        <f t="shared" si="16"/>
        <v>7.2778496609081353E-2</v>
      </c>
      <c r="U69" s="254">
        <f t="shared" si="16"/>
        <v>7.5569694796212908E-2</v>
      </c>
      <c r="V69" s="254">
        <f t="shared" si="16"/>
        <v>7.2060125394380198E-2</v>
      </c>
      <c r="W69" s="254">
        <f t="shared" si="16"/>
        <v>7.2645070838343428E-2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3.712132418170308E-2</v>
      </c>
      <c r="C70" s="293">
        <f t="shared" si="17"/>
        <v>3.5928098867806298E-2</v>
      </c>
      <c r="D70" s="293">
        <f t="shared" si="17"/>
        <v>3.7500853258213569E-2</v>
      </c>
      <c r="E70" s="293">
        <f t="shared" si="17"/>
        <v>3.6782090810749728E-2</v>
      </c>
      <c r="F70" s="293">
        <f t="shared" si="17"/>
        <v>3.7708801695715506E-2</v>
      </c>
      <c r="G70" s="293">
        <f t="shared" si="17"/>
        <v>3.5326047867987376E-2</v>
      </c>
      <c r="H70" s="293">
        <f t="shared" si="17"/>
        <v>3.4480488147980597E-2</v>
      </c>
      <c r="I70" s="293">
        <f t="shared" si="17"/>
        <v>3.3183547094164031E-2</v>
      </c>
      <c r="J70" s="293">
        <f t="shared" si="17"/>
        <v>3.151680356924319E-2</v>
      </c>
      <c r="K70" s="293">
        <f t="shared" si="17"/>
        <v>3.1820473640504457E-2</v>
      </c>
      <c r="L70" s="293">
        <f t="shared" si="17"/>
        <v>3.5702145117272648E-2</v>
      </c>
      <c r="M70" s="293">
        <f t="shared" si="17"/>
        <v>3.6374489600067415E-2</v>
      </c>
      <c r="N70" s="293">
        <f t="shared" si="17"/>
        <v>3.9675505126668405E-2</v>
      </c>
      <c r="O70" s="293">
        <f t="shared" si="17"/>
        <v>3.9196664752145984E-2</v>
      </c>
      <c r="P70" s="293">
        <f t="shared" si="17"/>
        <v>4.1027054623687637E-2</v>
      </c>
      <c r="Q70" s="293">
        <f t="shared" si="17"/>
        <v>4.25565833169766E-2</v>
      </c>
      <c r="R70" s="293">
        <f t="shared" si="17"/>
        <v>4.2629281077118004E-2</v>
      </c>
      <c r="S70" s="293">
        <f t="shared" si="17"/>
        <v>4.2889983093847069E-2</v>
      </c>
      <c r="T70" s="293">
        <f t="shared" si="17"/>
        <v>4.3058266688136074E-2</v>
      </c>
      <c r="U70" s="293">
        <f t="shared" si="17"/>
        <v>4.2122576620518146E-2</v>
      </c>
      <c r="V70" s="293">
        <f t="shared" si="17"/>
        <v>4.1281039271404599E-2</v>
      </c>
      <c r="W70" s="293">
        <f t="shared" si="17"/>
        <v>4.1616136604523568E-2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0.20887306293709307</v>
      </c>
      <c r="C71" s="255">
        <f t="shared" si="18"/>
        <v>0.19086725754275119</v>
      </c>
      <c r="D71" s="255">
        <f t="shared" si="18"/>
        <v>0.19765824970488097</v>
      </c>
      <c r="E71" s="255">
        <f t="shared" si="18"/>
        <v>0.19396417809812988</v>
      </c>
      <c r="F71" s="255">
        <f t="shared" si="18"/>
        <v>0.19636785190876213</v>
      </c>
      <c r="G71" s="255">
        <f t="shared" si="18"/>
        <v>0.20285294848903748</v>
      </c>
      <c r="H71" s="255">
        <f t="shared" si="18"/>
        <v>0.19787617297113219</v>
      </c>
      <c r="I71" s="255">
        <f t="shared" si="18"/>
        <v>0.19340578037369477</v>
      </c>
      <c r="J71" s="255">
        <f t="shared" si="18"/>
        <v>0.18347587994703835</v>
      </c>
      <c r="K71" s="255">
        <f t="shared" si="18"/>
        <v>0.18394599960989638</v>
      </c>
      <c r="L71" s="255">
        <f t="shared" si="18"/>
        <v>0.19652832475989432</v>
      </c>
      <c r="M71" s="255">
        <f t="shared" si="18"/>
        <v>0.19652109063131737</v>
      </c>
      <c r="N71" s="255">
        <f t="shared" si="18"/>
        <v>0.20144435520850279</v>
      </c>
      <c r="O71" s="255">
        <f t="shared" si="18"/>
        <v>0.19598428543749327</v>
      </c>
      <c r="P71" s="255">
        <f t="shared" si="18"/>
        <v>0.19918434758832612</v>
      </c>
      <c r="Q71" s="255">
        <f t="shared" si="18"/>
        <v>0.19660669301312558</v>
      </c>
      <c r="R71" s="255">
        <f t="shared" si="18"/>
        <v>0.1947310217211686</v>
      </c>
      <c r="S71" s="255">
        <f t="shared" si="18"/>
        <v>0.18874359263098486</v>
      </c>
      <c r="T71" s="255">
        <f t="shared" si="18"/>
        <v>0.18948414900046312</v>
      </c>
      <c r="U71" s="255">
        <f t="shared" si="18"/>
        <v>0.19414300291844719</v>
      </c>
      <c r="V71" s="255">
        <f t="shared" si="18"/>
        <v>0.18804757619563156</v>
      </c>
      <c r="W71" s="255">
        <f t="shared" si="18"/>
        <v>0.18909752378413222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6.1090816707020268E-2</v>
      </c>
      <c r="C73" s="254">
        <f>IF(NMM_ued!C$5=0,"",NMM_ued!C$5/C$9)</f>
        <v>5.7949688782432125E-2</v>
      </c>
      <c r="D73" s="254">
        <f>IF(NMM_ued!D$5=0,"",NMM_ued!D$5/D$9)</f>
        <v>6.0011171857773618E-2</v>
      </c>
      <c r="E73" s="254">
        <f>IF(NMM_ued!E$5=0,"",NMM_ued!E$5/E$9)</f>
        <v>5.8127396429866779E-2</v>
      </c>
      <c r="F73" s="254">
        <f>IF(NMM_ued!F$5=0,"",NMM_ued!F$5/F$9)</f>
        <v>5.9708559305278748E-2</v>
      </c>
      <c r="G73" s="254">
        <f>IF(NMM_ued!G$5=0,"",NMM_ued!G$5/G$9)</f>
        <v>6.326001246516344E-2</v>
      </c>
      <c r="H73" s="254">
        <f>IF(NMM_ued!H$5=0,"",NMM_ued!H$5/H$9)</f>
        <v>6.2861367937316712E-2</v>
      </c>
      <c r="I73" s="254">
        <f>IF(NMM_ued!I$5=0,"",NMM_ued!I$5/I$9)</f>
        <v>6.3468450857462305E-2</v>
      </c>
      <c r="J73" s="254">
        <f>IF(NMM_ued!J$5=0,"",NMM_ued!J$5/J$9)</f>
        <v>6.0533879574559225E-2</v>
      </c>
      <c r="K73" s="254">
        <f>IF(NMM_ued!K$5=0,"",NMM_ued!K$5/K$9)</f>
        <v>6.1395186214290867E-2</v>
      </c>
      <c r="L73" s="254">
        <f>IF(NMM_ued!L$5=0,"",NMM_ued!L$5/L$9)</f>
        <v>4.8920950859472706E-2</v>
      </c>
      <c r="M73" s="254">
        <f>IF(NMM_ued!M$5=0,"",NMM_ued!M$5/M$9)</f>
        <v>4.673295011109168E-2</v>
      </c>
      <c r="N73" s="254">
        <f>IF(NMM_ued!N$5=0,"",NMM_ued!N$5/N$9)</f>
        <v>4.4537511065180349E-2</v>
      </c>
      <c r="O73" s="254">
        <f>IF(NMM_ued!O$5=0,"",NMM_ued!O$5/O$9)</f>
        <v>4.1501815306288763E-2</v>
      </c>
      <c r="P73" s="254">
        <f>IF(NMM_ued!P$5=0,"",NMM_ued!P$5/P$9)</f>
        <v>3.9172889678358927E-2</v>
      </c>
      <c r="Q73" s="254">
        <f>IF(NMM_ued!Q$5=0,"",NMM_ued!Q$5/Q$9)</f>
        <v>4.0607366860285397E-2</v>
      </c>
      <c r="R73" s="254">
        <f>IF(NMM_ued!R$5=0,"",NMM_ued!R$5/R$9)</f>
        <v>3.9835476116064812E-2</v>
      </c>
      <c r="S73" s="254">
        <f>IF(NMM_ued!S$5=0,"",NMM_ued!S$5/S$9)</f>
        <v>4.0125935618698351E-2</v>
      </c>
      <c r="T73" s="254">
        <f>IF(NMM_ued!T$5=0,"",NMM_ued!T$5/T$9)</f>
        <v>4.015963005856911E-2</v>
      </c>
      <c r="U73" s="254">
        <f>IF(NMM_ued!U$5=0,"",NMM_ued!U$5/U$9)</f>
        <v>4.1722967190359991E-2</v>
      </c>
      <c r="V73" s="254">
        <f>IF(NMM_ued!V$5=0,"",NMM_ued!V$5/V$9)</f>
        <v>3.979224076600394E-2</v>
      </c>
      <c r="W73" s="254">
        <f>IF(NMM_ued!W$5=0,"",NMM_ued!W$5/W$9)</f>
        <v>4.0153418462543403E-2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2.043562724858089E-2</v>
      </c>
      <c r="C74" s="293">
        <f>IF(NMM_ued!C$48=0,"",NMM_ued!C$48/C$10)</f>
        <v>2.0164482910970498E-2</v>
      </c>
      <c r="D74" s="293">
        <f>IF(NMM_ued!D$48=0,"",NMM_ued!D$48/D$10)</f>
        <v>2.0915363121007467E-2</v>
      </c>
      <c r="E74" s="293">
        <f>IF(NMM_ued!E$48=0,"",NMM_ued!E$48/E$10)</f>
        <v>2.0417069007634778E-2</v>
      </c>
      <c r="F74" s="293">
        <f>IF(NMM_ued!F$48=0,"",NMM_ued!F$48/F$10)</f>
        <v>2.0996383363790887E-2</v>
      </c>
      <c r="G74" s="293">
        <f>IF(NMM_ued!G$48=0,"",NMM_ued!G$48/G$10)</f>
        <v>2.0366550145533607E-2</v>
      </c>
      <c r="H74" s="293">
        <f>IF(NMM_ued!H$48=0,"",NMM_ued!H$48/H$10)</f>
        <v>1.9895666462967691E-2</v>
      </c>
      <c r="I74" s="293">
        <f>IF(NMM_ued!I$48=0,"",NMM_ued!I$48/I$10)</f>
        <v>1.9518678785769576E-2</v>
      </c>
      <c r="J74" s="293">
        <f>IF(NMM_ued!J$48=0,"",NMM_ued!J$48/J$10)</f>
        <v>1.8606079356375659E-2</v>
      </c>
      <c r="K74" s="293">
        <f>IF(NMM_ued!K$48=0,"",NMM_ued!K$48/K$10)</f>
        <v>1.8904653447819966E-2</v>
      </c>
      <c r="L74" s="293">
        <f>IF(NMM_ued!L$48=0,"",NMM_ued!L$48/L$10)</f>
        <v>2.0998179033338525E-2</v>
      </c>
      <c r="M74" s="293">
        <f>IF(NMM_ued!M$48=0,"",NMM_ued!M$48/M$10)</f>
        <v>2.1589338022054209E-2</v>
      </c>
      <c r="N74" s="293">
        <f>IF(NMM_ued!N$48=0,"",NMM_ued!N$48/N$10)</f>
        <v>2.3540767059455275E-2</v>
      </c>
      <c r="O74" s="293">
        <f>IF(NMM_ued!O$48=0,"",NMM_ued!O$48/O$10)</f>
        <v>2.3350862718900561E-2</v>
      </c>
      <c r="P74" s="293">
        <f>IF(NMM_ued!P$48=0,"",NMM_ued!P$48/P$10)</f>
        <v>2.4465708860739573E-2</v>
      </c>
      <c r="Q74" s="293">
        <f>IF(NMM_ued!Q$48=0,"",NMM_ued!Q$48/Q$10)</f>
        <v>2.5423196550838932E-2</v>
      </c>
      <c r="R74" s="293">
        <f>IF(NMM_ued!R$48=0,"",NMM_ued!R$48/R$10)</f>
        <v>2.5514324130253778E-2</v>
      </c>
      <c r="S74" s="293">
        <f>IF(NMM_ued!S$48=0,"",NMM_ued!S$48/S$10)</f>
        <v>2.5660713273605404E-2</v>
      </c>
      <c r="T74" s="293">
        <f>IF(NMM_ued!T$48=0,"",NMM_ued!T$48/T$10)</f>
        <v>2.5689550230594313E-2</v>
      </c>
      <c r="U74" s="293">
        <f>IF(NMM_ued!U$48=0,"",NMM_ued!U$48/U$10)</f>
        <v>2.5683133898016509E-2</v>
      </c>
      <c r="V74" s="293">
        <f>IF(NMM_ued!V$48=0,"",NMM_ued!V$48/V$10)</f>
        <v>2.527536337556284E-2</v>
      </c>
      <c r="W74" s="293">
        <f>IF(NMM_ued!W$48=0,"",NMM_ued!W$48/W$10)</f>
        <v>2.5598548456445682E-2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7.0847709154797947E-2</v>
      </c>
      <c r="C75" s="255">
        <f>IF(NMM_ued!C$99=0,"",NMM_ued!C$99/C$11)</f>
        <v>6.7687404997830672E-2</v>
      </c>
      <c r="D75" s="255">
        <f>IF(NMM_ued!D$99=0,"",NMM_ued!D$99/D$11)</f>
        <v>6.9768505242531642E-2</v>
      </c>
      <c r="E75" s="255">
        <f>IF(NMM_ued!E$99=0,"",NMM_ued!E$99/E$11)</f>
        <v>6.8337414240869615E-2</v>
      </c>
      <c r="F75" s="255">
        <f>IF(NMM_ued!F$99=0,"",NMM_ued!F$99/F$11)</f>
        <v>6.9554137190023679E-2</v>
      </c>
      <c r="G75" s="255">
        <f>IF(NMM_ued!G$99=0,"",NMM_ued!G$99/G$11)</f>
        <v>7.0534590622521612E-2</v>
      </c>
      <c r="H75" s="255">
        <f>IF(NMM_ued!H$99=0,"",NMM_ued!H$99/H$11)</f>
        <v>6.7536972958731623E-2</v>
      </c>
      <c r="I75" s="255">
        <f>IF(NMM_ued!I$99=0,"",NMM_ued!I$99/I$11)</f>
        <v>6.5825297713169709E-2</v>
      </c>
      <c r="J75" s="255">
        <f>IF(NMM_ued!J$99=0,"",NMM_ued!J$99/J$11)</f>
        <v>6.2671574853781414E-2</v>
      </c>
      <c r="K75" s="255">
        <f>IF(NMM_ued!K$99=0,"",NMM_ued!K$99/K$11)</f>
        <v>6.5440011489223751E-2</v>
      </c>
      <c r="L75" s="255">
        <f>IF(NMM_ued!L$99=0,"",NMM_ued!L$99/L$11)</f>
        <v>6.9483439446612172E-2</v>
      </c>
      <c r="M75" s="255">
        <f>IF(NMM_ued!M$99=0,"",NMM_ued!M$99/M$11)</f>
        <v>6.9137540705461534E-2</v>
      </c>
      <c r="N75" s="255">
        <f>IF(NMM_ued!N$99=0,"",NMM_ued!N$99/N$11)</f>
        <v>7.3309170763646292E-2</v>
      </c>
      <c r="O75" s="255">
        <f>IF(NMM_ued!O$99=0,"",NMM_ued!O$99/O$11)</f>
        <v>7.3454673152307984E-2</v>
      </c>
      <c r="P75" s="255">
        <f>IF(NMM_ued!P$99=0,"",NMM_ued!P$99/P$11)</f>
        <v>7.5554713640885354E-2</v>
      </c>
      <c r="Q75" s="255">
        <f>IF(NMM_ued!Q$99=0,"",NMM_ued!Q$99/Q$11)</f>
        <v>7.6191531485373887E-2</v>
      </c>
      <c r="R75" s="255">
        <f>IF(NMM_ued!R$99=0,"",NMM_ued!R$99/R$11)</f>
        <v>7.7317267712700616E-2</v>
      </c>
      <c r="S75" s="255">
        <f>IF(NMM_ued!S$99=0,"",NMM_ued!S$99/S$11)</f>
        <v>7.5349495364891092E-2</v>
      </c>
      <c r="T75" s="255">
        <f>IF(NMM_ued!T$99=0,"",NMM_ued!T$99/T$11)</f>
        <v>7.3672114784834736E-2</v>
      </c>
      <c r="U75" s="255">
        <f>IF(NMM_ued!U$99=0,"",NMM_ued!U$99/U$11)</f>
        <v>7.6429413584702247E-2</v>
      </c>
      <c r="V75" s="255">
        <f>IF(NMM_ued!V$99=0,"",NMM_ued!V$99/V$11)</f>
        <v>7.4848579798963907E-2</v>
      </c>
      <c r="W75" s="255">
        <f>IF(NMM_ued!W$99=0,"",NMM_ued!W$99/W$11)</f>
        <v>7.6753596426634665E-2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4.3896552388086221</v>
      </c>
      <c r="C76" s="256">
        <f t="shared" si="19"/>
        <v>4.3604023744650178</v>
      </c>
      <c r="D76" s="256">
        <f t="shared" si="19"/>
        <v>4.1079587660827848</v>
      </c>
      <c r="E76" s="256">
        <f t="shared" si="19"/>
        <v>4.4165947300802477</v>
      </c>
      <c r="F76" s="256">
        <f t="shared" si="19"/>
        <v>4.6806982620458832</v>
      </c>
      <c r="G76" s="256">
        <f t="shared" si="19"/>
        <v>4.0108897832817707</v>
      </c>
      <c r="H76" s="256">
        <f t="shared" si="19"/>
        <v>4.4121373625956135</v>
      </c>
      <c r="I76" s="256">
        <f t="shared" si="19"/>
        <v>4.3519345123990103</v>
      </c>
      <c r="J76" s="256">
        <f t="shared" si="19"/>
        <v>4.4542978583042725</v>
      </c>
      <c r="K76" s="256">
        <f t="shared" si="19"/>
        <v>5.0361556411214217</v>
      </c>
      <c r="L76" s="256">
        <f t="shared" si="19"/>
        <v>6.4516861859697912</v>
      </c>
      <c r="M76" s="256">
        <f t="shared" si="19"/>
        <v>6.9064555329634807</v>
      </c>
      <c r="N76" s="256">
        <f t="shared" si="19"/>
        <v>6.8008631527058707</v>
      </c>
      <c r="O76" s="256">
        <f t="shared" si="19"/>
        <v>6.8922206717557613</v>
      </c>
      <c r="P76" s="256">
        <f t="shared" si="19"/>
        <v>6.7461344675253443</v>
      </c>
      <c r="Q76" s="256">
        <f t="shared" si="19"/>
        <v>6.6055805267920338</v>
      </c>
      <c r="R76" s="256">
        <f t="shared" si="19"/>
        <v>6.0842026738083774</v>
      </c>
      <c r="S76" s="256">
        <f t="shared" si="19"/>
        <v>5.6544835173632091</v>
      </c>
      <c r="T76" s="256">
        <f t="shared" si="19"/>
        <v>5.7443477138879491</v>
      </c>
      <c r="U76" s="256">
        <f t="shared" si="19"/>
        <v>5.9242686090964343</v>
      </c>
      <c r="V76" s="256">
        <f t="shared" si="19"/>
        <v>5.4329583574816933</v>
      </c>
      <c r="W76" s="256">
        <f t="shared" si="19"/>
        <v>5.2718718928241559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5.0202078906511929</v>
      </c>
      <c r="C77" s="257">
        <f t="shared" si="20"/>
        <v>4.9076182587413255</v>
      </c>
      <c r="D77" s="257">
        <f t="shared" si="20"/>
        <v>6.5258901616211711</v>
      </c>
      <c r="E77" s="257">
        <f t="shared" si="20"/>
        <v>7.0449370836645118</v>
      </c>
      <c r="F77" s="257">
        <f t="shared" si="20"/>
        <v>7.5431995247426533</v>
      </c>
      <c r="G77" s="257">
        <f t="shared" si="20"/>
        <v>6.8516477262315512</v>
      </c>
      <c r="H77" s="257">
        <f t="shared" si="20"/>
        <v>7.8333939353115003</v>
      </c>
      <c r="I77" s="257">
        <f t="shared" si="20"/>
        <v>7.6028359717296548</v>
      </c>
      <c r="J77" s="257">
        <f t="shared" si="20"/>
        <v>7.6630138190980359</v>
      </c>
      <c r="K77" s="257">
        <f t="shared" si="20"/>
        <v>6.9889343244233642</v>
      </c>
      <c r="L77" s="257">
        <f t="shared" si="20"/>
        <v>10.695715479777521</v>
      </c>
      <c r="M77" s="257">
        <f t="shared" si="20"/>
        <v>11.917654260744767</v>
      </c>
      <c r="N77" s="257">
        <f t="shared" si="20"/>
        <v>11.137730600364131</v>
      </c>
      <c r="O77" s="257">
        <f t="shared" si="20"/>
        <v>10.470203657123911</v>
      </c>
      <c r="P77" s="257">
        <f t="shared" si="20"/>
        <v>9.9852462580352448</v>
      </c>
      <c r="Q77" s="257">
        <f t="shared" si="20"/>
        <v>9.6789563344692304</v>
      </c>
      <c r="R77" s="257">
        <f t="shared" si="20"/>
        <v>8.0187775197378723</v>
      </c>
      <c r="S77" s="257">
        <f t="shared" si="20"/>
        <v>8.3665338574428532</v>
      </c>
      <c r="T77" s="257">
        <f t="shared" si="20"/>
        <v>10.11316386794093</v>
      </c>
      <c r="U77" s="257">
        <f t="shared" si="20"/>
        <v>9.941169313701252</v>
      </c>
      <c r="V77" s="257">
        <f t="shared" si="20"/>
        <v>9.9845718469879703</v>
      </c>
      <c r="W77" s="257">
        <f t="shared" si="20"/>
        <v>9.523138069871516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3.9488892410827101</v>
      </c>
      <c r="C78" s="295">
        <f t="shared" si="21"/>
        <v>5.8275304174492248</v>
      </c>
      <c r="D78" s="295">
        <f t="shared" si="21"/>
        <v>2.7847503852160633</v>
      </c>
      <c r="E78" s="295">
        <f t="shared" si="21"/>
        <v>3.136309665072921</v>
      </c>
      <c r="F78" s="295">
        <f t="shared" si="21"/>
        <v>3.2459977241265423</v>
      </c>
      <c r="G78" s="295">
        <f t="shared" si="21"/>
        <v>2.7487047336037942</v>
      </c>
      <c r="H78" s="295">
        <f t="shared" si="21"/>
        <v>2.9143003481916505</v>
      </c>
      <c r="I78" s="295">
        <f t="shared" si="21"/>
        <v>2.920684831910314</v>
      </c>
      <c r="J78" s="295">
        <f t="shared" si="21"/>
        <v>2.9767241086930176</v>
      </c>
      <c r="K78" s="295">
        <f t="shared" si="21"/>
        <v>2.731050665390244</v>
      </c>
      <c r="L78" s="295">
        <f t="shared" si="21"/>
        <v>3.1275546733979911</v>
      </c>
      <c r="M78" s="295">
        <f t="shared" si="21"/>
        <v>3.2834402439021333</v>
      </c>
      <c r="N78" s="295">
        <f t="shared" si="21"/>
        <v>3.218375555117539</v>
      </c>
      <c r="O78" s="295">
        <f t="shared" si="21"/>
        <v>3.2111844222644459</v>
      </c>
      <c r="P78" s="295">
        <f t="shared" si="21"/>
        <v>3.2530705112573206</v>
      </c>
      <c r="Q78" s="295">
        <f t="shared" si="21"/>
        <v>3.2528348936538398</v>
      </c>
      <c r="R78" s="295">
        <f t="shared" si="21"/>
        <v>3.7030638208277722</v>
      </c>
      <c r="S78" s="295">
        <f t="shared" si="21"/>
        <v>2.5030192500077226</v>
      </c>
      <c r="T78" s="295">
        <f t="shared" si="21"/>
        <v>2.5579580149723156</v>
      </c>
      <c r="U78" s="295">
        <f t="shared" si="21"/>
        <v>2.5238171176394939</v>
      </c>
      <c r="V78" s="295">
        <f t="shared" si="21"/>
        <v>2.3546068371888498</v>
      </c>
      <c r="W78" s="295">
        <f t="shared" si="21"/>
        <v>2.1395719257046935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2.5870912737667258</v>
      </c>
      <c r="C79" s="258">
        <f t="shared" si="22"/>
        <v>2.2430950282416493</v>
      </c>
      <c r="D79" s="258">
        <f t="shared" si="22"/>
        <v>2.3775886530036265</v>
      </c>
      <c r="E79" s="258">
        <f t="shared" si="22"/>
        <v>2.3845970804171714</v>
      </c>
      <c r="F79" s="258">
        <f t="shared" si="22"/>
        <v>2.3134570818505735</v>
      </c>
      <c r="G79" s="258">
        <f t="shared" si="22"/>
        <v>2.4863801364518925</v>
      </c>
      <c r="H79" s="258">
        <f t="shared" si="22"/>
        <v>2.5094762267296011</v>
      </c>
      <c r="I79" s="258">
        <f t="shared" si="22"/>
        <v>2.707825210776003</v>
      </c>
      <c r="J79" s="258">
        <f t="shared" si="22"/>
        <v>2.6637877975971422</v>
      </c>
      <c r="K79" s="258">
        <f t="shared" si="22"/>
        <v>2.2735368783265391</v>
      </c>
      <c r="L79" s="258">
        <f t="shared" si="22"/>
        <v>2.642385227542579</v>
      </c>
      <c r="M79" s="258">
        <f t="shared" si="22"/>
        <v>2.7349601036380569</v>
      </c>
      <c r="N79" s="258">
        <f t="shared" si="22"/>
        <v>2.5826025752094002</v>
      </c>
      <c r="O79" s="258">
        <f t="shared" si="22"/>
        <v>2.3459926509862536</v>
      </c>
      <c r="P79" s="258">
        <f t="shared" si="22"/>
        <v>2.2471503209762602</v>
      </c>
      <c r="Q79" s="258">
        <f t="shared" si="22"/>
        <v>2.1699349279317284</v>
      </c>
      <c r="R79" s="258">
        <f t="shared" si="22"/>
        <v>1.9706957966391969</v>
      </c>
      <c r="S79" s="258">
        <f t="shared" si="22"/>
        <v>2.0588166001019723</v>
      </c>
      <c r="T79" s="258">
        <f t="shared" si="22"/>
        <v>2.3190912450728254</v>
      </c>
      <c r="U79" s="258">
        <f t="shared" si="22"/>
        <v>2.2471879233259084</v>
      </c>
      <c r="V79" s="258">
        <f t="shared" si="22"/>
        <v>2.1802843526179538</v>
      </c>
      <c r="W79" s="258">
        <f t="shared" si="22"/>
        <v>2.0022175599679555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LV: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43.441199999999988</v>
      </c>
      <c r="C5" s="225">
        <v>49.363230691418913</v>
      </c>
      <c r="D5" s="225">
        <v>33.109906710838089</v>
      </c>
      <c r="E5" s="225">
        <v>36.872584629226061</v>
      </c>
      <c r="F5" s="225">
        <v>36.321551050424368</v>
      </c>
      <c r="G5" s="225">
        <v>37.020509942567308</v>
      </c>
      <c r="H5" s="225">
        <v>36.850688301541972</v>
      </c>
      <c r="I5" s="225">
        <v>39.308996174374883</v>
      </c>
      <c r="J5" s="225">
        <v>38.579069651501548</v>
      </c>
      <c r="K5" s="225">
        <v>44.856227664022988</v>
      </c>
      <c r="L5" s="225">
        <v>60.341712870665532</v>
      </c>
      <c r="M5" s="225">
        <v>66.652335339311335</v>
      </c>
      <c r="N5" s="225">
        <v>74.586366529321737</v>
      </c>
      <c r="O5" s="225">
        <v>76.389575948180209</v>
      </c>
      <c r="P5" s="225">
        <v>85.037958971633287</v>
      </c>
      <c r="Q5" s="225">
        <v>75.017548723134396</v>
      </c>
      <c r="R5" s="225">
        <v>72.053411039266095</v>
      </c>
      <c r="S5" s="225">
        <v>72.494058150723632</v>
      </c>
      <c r="T5" s="225">
        <v>72.778496609081358</v>
      </c>
      <c r="U5" s="225">
        <v>75.569694796212914</v>
      </c>
      <c r="V5" s="225">
        <v>72.060125394380194</v>
      </c>
      <c r="W5" s="225">
        <v>72.645070838343429</v>
      </c>
      <c r="DA5" s="89" t="s">
        <v>1441</v>
      </c>
    </row>
    <row r="6" spans="1:105" ht="12" customHeight="1" x14ac:dyDescent="0.25">
      <c r="A6" s="55" t="s">
        <v>92</v>
      </c>
      <c r="B6" s="261">
        <v>0.21286934297707599</v>
      </c>
      <c r="C6" s="261">
        <v>0.24188831073948749</v>
      </c>
      <c r="D6" s="261">
        <v>0.1622442309966072</v>
      </c>
      <c r="E6" s="261">
        <v>0.18068199920573161</v>
      </c>
      <c r="F6" s="261">
        <v>0.17798184000465569</v>
      </c>
      <c r="G6" s="261">
        <v>0.18140685865418951</v>
      </c>
      <c r="H6" s="261">
        <v>0.18057470343848439</v>
      </c>
      <c r="I6" s="261">
        <v>0.19262083434035571</v>
      </c>
      <c r="J6" s="261">
        <v>0.18904406898049469</v>
      </c>
      <c r="K6" s="261">
        <v>0.21980322162725641</v>
      </c>
      <c r="L6" s="261">
        <v>0.29568475946629391</v>
      </c>
      <c r="M6" s="261">
        <v>0.32660789369547522</v>
      </c>
      <c r="N6" s="261">
        <v>0.36548600955305183</v>
      </c>
      <c r="O6" s="261">
        <v>0.37432204548761938</v>
      </c>
      <c r="P6" s="261">
        <v>0.41670060805079229</v>
      </c>
      <c r="Q6" s="261">
        <v>0.36759887637684963</v>
      </c>
      <c r="R6" s="261">
        <v>0.35307409250476401</v>
      </c>
      <c r="S6" s="261">
        <v>0.35523333905166787</v>
      </c>
      <c r="T6" s="261">
        <v>0.35662713636069759</v>
      </c>
      <c r="U6" s="261">
        <v>0.37030448699106833</v>
      </c>
      <c r="V6" s="261">
        <v>0.3531069939957876</v>
      </c>
      <c r="W6" s="261">
        <v>0.35597332716187219</v>
      </c>
      <c r="DA6" s="67" t="s">
        <v>1442</v>
      </c>
    </row>
    <row r="7" spans="1:105" ht="12" customHeight="1" x14ac:dyDescent="0.25">
      <c r="A7" s="202" t="s">
        <v>93</v>
      </c>
      <c r="B7" s="226">
        <v>8.5113859562665969E-2</v>
      </c>
      <c r="C7" s="226">
        <v>9.6716828370858418E-2</v>
      </c>
      <c r="D7" s="226">
        <v>6.4871871631534517E-2</v>
      </c>
      <c r="E7" s="226">
        <v>7.224404459008682E-2</v>
      </c>
      <c r="F7" s="226">
        <v>7.1164410633298786E-2</v>
      </c>
      <c r="G7" s="226">
        <v>7.253387300988591E-2</v>
      </c>
      <c r="H7" s="226">
        <v>7.2201143359043304E-2</v>
      </c>
      <c r="I7" s="226">
        <v>7.7017678607924966E-2</v>
      </c>
      <c r="J7" s="226">
        <v>7.5587541697319613E-2</v>
      </c>
      <c r="K7" s="226">
        <v>8.7886307513142248E-2</v>
      </c>
      <c r="L7" s="226">
        <v>0.1182268462901445</v>
      </c>
      <c r="M7" s="226">
        <v>0.13059117864167261</v>
      </c>
      <c r="N7" s="226">
        <v>0.1461362376289557</v>
      </c>
      <c r="O7" s="226">
        <v>0.14966924576957111</v>
      </c>
      <c r="P7" s="226">
        <v>0.16661392635167821</v>
      </c>
      <c r="Q7" s="226">
        <v>0.14698104810095819</v>
      </c>
      <c r="R7" s="226">
        <v>0.1411734461354657</v>
      </c>
      <c r="S7" s="226">
        <v>0.14203680111549291</v>
      </c>
      <c r="T7" s="226">
        <v>0.14259409821971861</v>
      </c>
      <c r="U7" s="226">
        <v>0.14806286175542471</v>
      </c>
      <c r="V7" s="226">
        <v>0.14118660149568449</v>
      </c>
      <c r="W7" s="226">
        <v>0.1423326785923015</v>
      </c>
      <c r="DA7" s="174" t="s">
        <v>1443</v>
      </c>
    </row>
    <row r="8" spans="1:105" ht="12" customHeight="1" x14ac:dyDescent="0.25">
      <c r="A8" s="202" t="s">
        <v>94</v>
      </c>
      <c r="B8" s="226">
        <v>0.2749847364395277</v>
      </c>
      <c r="C8" s="226">
        <v>0.33046717778947587</v>
      </c>
      <c r="D8" s="226">
        <v>0.14613143030756509</v>
      </c>
      <c r="E8" s="226">
        <v>0.13959891828150259</v>
      </c>
      <c r="F8" s="226">
        <v>0.14628644714171529</v>
      </c>
      <c r="G8" s="226">
        <v>0.2215018651590305</v>
      </c>
      <c r="H8" s="226">
        <v>0.2066946494008704</v>
      </c>
      <c r="I8" s="226">
        <v>0.25275158502489359</v>
      </c>
      <c r="J8" s="226">
        <v>0.28222109081963159</v>
      </c>
      <c r="K8" s="226">
        <v>0.51361333544472698</v>
      </c>
      <c r="L8" s="226">
        <v>0.46371125357851029</v>
      </c>
      <c r="M8" s="226">
        <v>0.47072061970399681</v>
      </c>
      <c r="N8" s="226">
        <v>0.51594123207666243</v>
      </c>
      <c r="O8" s="226">
        <v>0.64986195111078748</v>
      </c>
      <c r="P8" s="226">
        <v>0.69372594104741059</v>
      </c>
      <c r="Q8" s="226">
        <v>0.60965799086655592</v>
      </c>
      <c r="R8" s="226">
        <v>0.71313922175706479</v>
      </c>
      <c r="S8" s="226">
        <v>0.67564534380855079</v>
      </c>
      <c r="T8" s="226">
        <v>0.51377791644201753</v>
      </c>
      <c r="U8" s="226">
        <v>0.56744309957254846</v>
      </c>
      <c r="V8" s="226">
        <v>0.45085488897700399</v>
      </c>
      <c r="W8" s="226">
        <v>0.49892872185328557</v>
      </c>
      <c r="DA8" s="174" t="s">
        <v>1444</v>
      </c>
    </row>
    <row r="9" spans="1:105" ht="12" customHeight="1" x14ac:dyDescent="0.25">
      <c r="A9" s="202" t="s">
        <v>95</v>
      </c>
      <c r="B9" s="226">
        <v>4.2472235710922027E-2</v>
      </c>
      <c r="C9" s="226">
        <v>4.8262174373087767E-2</v>
      </c>
      <c r="D9" s="226">
        <v>3.2371383897996382E-2</v>
      </c>
      <c r="E9" s="226">
        <v>3.6050134564528963E-2</v>
      </c>
      <c r="F9" s="226">
        <v>3.5511391895240697E-2</v>
      </c>
      <c r="G9" s="226">
        <v>3.619476037546835E-2</v>
      </c>
      <c r="H9" s="226">
        <v>3.6028726638645557E-2</v>
      </c>
      <c r="I9" s="226">
        <v>3.8432201483419227E-2</v>
      </c>
      <c r="J9" s="226">
        <v>3.7718556111464283E-2</v>
      </c>
      <c r="K9" s="226">
        <v>4.3855700912170413E-2</v>
      </c>
      <c r="L9" s="226">
        <v>5.8995779404139671E-2</v>
      </c>
      <c r="M9" s="226">
        <v>6.5165642229542881E-2</v>
      </c>
      <c r="N9" s="226">
        <v>7.2922703333815439E-2</v>
      </c>
      <c r="O9" s="226">
        <v>7.4685691821093983E-2</v>
      </c>
      <c r="P9" s="226">
        <v>8.3141171004242342E-2</v>
      </c>
      <c r="Q9" s="226">
        <v>7.3344267926025344E-2</v>
      </c>
      <c r="R9" s="226">
        <v>7.044624590163337E-2</v>
      </c>
      <c r="S9" s="226">
        <v>7.0877064294810721E-2</v>
      </c>
      <c r="T9" s="226">
        <v>7.1155158298458449E-2</v>
      </c>
      <c r="U9" s="226">
        <v>7.3884098275205548E-2</v>
      </c>
      <c r="V9" s="226">
        <v>7.0452810491265935E-2</v>
      </c>
      <c r="W9" s="226">
        <v>7.1024708615032364E-2</v>
      </c>
      <c r="DA9" s="174" t="s">
        <v>1445</v>
      </c>
    </row>
    <row r="10" spans="1:105" ht="12" customHeight="1" x14ac:dyDescent="0.25">
      <c r="A10" s="56" t="s">
        <v>96</v>
      </c>
      <c r="B10" s="262">
        <v>0.16438284159619049</v>
      </c>
      <c r="C10" s="262">
        <v>0.19796804341117721</v>
      </c>
      <c r="D10" s="262">
        <v>0.1275501733413755</v>
      </c>
      <c r="E10" s="262">
        <v>0.12532237646598801</v>
      </c>
      <c r="F10" s="262">
        <v>0.12424733828147019</v>
      </c>
      <c r="G10" s="262">
        <v>0.14481101353589479</v>
      </c>
      <c r="H10" s="262">
        <v>0.14118184396299929</v>
      </c>
      <c r="I10" s="262">
        <v>0.15539333365055749</v>
      </c>
      <c r="J10" s="262">
        <v>0.1551643234144163</v>
      </c>
      <c r="K10" s="262">
        <v>0.21121026370787599</v>
      </c>
      <c r="L10" s="262">
        <v>0.23259788710649909</v>
      </c>
      <c r="M10" s="262">
        <v>0.24853977172301289</v>
      </c>
      <c r="N10" s="262">
        <v>0.2762553207849473</v>
      </c>
      <c r="O10" s="262">
        <v>0.30158337351432413</v>
      </c>
      <c r="P10" s="262">
        <v>0.32616684088669079</v>
      </c>
      <c r="Q10" s="262">
        <v>0.28279438372261712</v>
      </c>
      <c r="R10" s="262">
        <v>0.29896526616901509</v>
      </c>
      <c r="S10" s="262">
        <v>0.29716518354137689</v>
      </c>
      <c r="T10" s="262">
        <v>0.2593954890250974</v>
      </c>
      <c r="U10" s="262">
        <v>0.27580047051693429</v>
      </c>
      <c r="V10" s="262">
        <v>0.2289160034347078</v>
      </c>
      <c r="W10" s="262">
        <v>0.23548054502565341</v>
      </c>
      <c r="DA10" s="68" t="s">
        <v>1446</v>
      </c>
    </row>
    <row r="11" spans="1:105" ht="12" customHeight="1" x14ac:dyDescent="0.25">
      <c r="A11" s="37" t="s">
        <v>160</v>
      </c>
      <c r="B11" s="228">
        <v>6.6699765542064761E-3</v>
      </c>
      <c r="C11" s="228">
        <v>4.0290118111629561E-3</v>
      </c>
      <c r="D11" s="228">
        <v>2.165248338651045E-3</v>
      </c>
      <c r="E11" s="228">
        <v>2.6219095673398851E-3</v>
      </c>
      <c r="F11" s="228">
        <v>2.633048844797052E-3</v>
      </c>
      <c r="G11" s="228">
        <v>1.2484085471058471E-2</v>
      </c>
      <c r="H11" s="228">
        <v>1.270415404080385E-2</v>
      </c>
      <c r="I11" s="228">
        <v>7.9060103281858619E-3</v>
      </c>
      <c r="J11" s="228">
        <v>8.0676805606360851E-3</v>
      </c>
      <c r="K11" s="228">
        <v>1.113705800583055E-2</v>
      </c>
      <c r="L11" s="228">
        <v>2.8620609580890181E-2</v>
      </c>
      <c r="M11" s="228">
        <v>3.6775733316524777E-2</v>
      </c>
      <c r="N11" s="228">
        <v>3.5648293337670472E-2</v>
      </c>
      <c r="O11" s="228">
        <v>3.1569177718911018E-2</v>
      </c>
      <c r="P11" s="228">
        <v>2.9619089307128529E-2</v>
      </c>
      <c r="Q11" s="228">
        <v>3.1986775021497632E-2</v>
      </c>
      <c r="R11" s="228">
        <v>2.5534703397284971E-2</v>
      </c>
      <c r="S11" s="228">
        <v>2.626444182245221E-2</v>
      </c>
      <c r="T11" s="228">
        <v>3.7006945611735703E-2</v>
      </c>
      <c r="U11" s="228">
        <v>3.1693781237959913E-2</v>
      </c>
      <c r="V11" s="228">
        <v>2.8120310474898731E-2</v>
      </c>
      <c r="W11" s="228">
        <v>2.387520886507383E-2</v>
      </c>
      <c r="DA11" s="69" t="s">
        <v>1447</v>
      </c>
    </row>
    <row r="12" spans="1:105" ht="12" customHeight="1" x14ac:dyDescent="0.25">
      <c r="A12" s="37" t="s">
        <v>162</v>
      </c>
      <c r="B12" s="228">
        <v>0.12686687591454329</v>
      </c>
      <c r="C12" s="228">
        <v>0.17264023752399091</v>
      </c>
      <c r="D12" s="228">
        <v>0.1198380477186983</v>
      </c>
      <c r="E12" s="228">
        <v>0.1162343625443189</v>
      </c>
      <c r="F12" s="228">
        <v>0.114330046001736</v>
      </c>
      <c r="G12" s="228">
        <v>0.1166135608555175</v>
      </c>
      <c r="H12" s="228">
        <v>0.1123189814415123</v>
      </c>
      <c r="I12" s="228">
        <v>0.1225266371326252</v>
      </c>
      <c r="J12" s="228">
        <v>0.112443525662955</v>
      </c>
      <c r="K12" s="228">
        <v>8.225092263117631E-2</v>
      </c>
      <c r="L12" s="228">
        <v>0.11316167986005141</v>
      </c>
      <c r="M12" s="228">
        <v>0.12062871408245331</v>
      </c>
      <c r="N12" s="228">
        <v>0.1531747435199291</v>
      </c>
      <c r="O12" s="228">
        <v>0.14214326137371419</v>
      </c>
      <c r="P12" s="228">
        <v>0.15673854749348909</v>
      </c>
      <c r="Q12" s="228">
        <v>0.12940824206218399</v>
      </c>
      <c r="R12" s="228">
        <v>0.1170950241348561</v>
      </c>
      <c r="S12" s="228">
        <v>0.1159992758842142</v>
      </c>
      <c r="T12" s="228">
        <v>0.11631877528471909</v>
      </c>
      <c r="U12" s="228">
        <v>0.120548777744984</v>
      </c>
      <c r="V12" s="228">
        <v>0.1080643596303337</v>
      </c>
      <c r="W12" s="228">
        <v>0.1012549433585813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9.2382975202891984E-3</v>
      </c>
      <c r="T14" s="228">
        <v>7.2691077929934039E-3</v>
      </c>
      <c r="U14" s="228">
        <v>8.1768013469150861E-3</v>
      </c>
      <c r="V14" s="228">
        <v>7.0305625881010381E-3</v>
      </c>
      <c r="W14" s="228">
        <v>7.2436375208129317E-3</v>
      </c>
      <c r="DA14" s="69" t="s">
        <v>1450</v>
      </c>
    </row>
    <row r="15" spans="1:105" ht="12" customHeight="1" x14ac:dyDescent="0.25">
      <c r="A15" s="37" t="s">
        <v>38</v>
      </c>
      <c r="B15" s="228">
        <v>3.0845989127440718E-2</v>
      </c>
      <c r="C15" s="228">
        <v>2.1298794076023309E-2</v>
      </c>
      <c r="D15" s="228">
        <v>5.5468772840261346E-3</v>
      </c>
      <c r="E15" s="228">
        <v>6.4661043543292017E-3</v>
      </c>
      <c r="F15" s="228">
        <v>7.284243434937155E-3</v>
      </c>
      <c r="G15" s="228">
        <v>1.571336720931887E-2</v>
      </c>
      <c r="H15" s="228">
        <v>1.6158708480683251E-2</v>
      </c>
      <c r="I15" s="228">
        <v>2.4960686189746482E-2</v>
      </c>
      <c r="J15" s="228">
        <v>3.4653117190825221E-2</v>
      </c>
      <c r="K15" s="228">
        <v>0.1178222830708692</v>
      </c>
      <c r="L15" s="228">
        <v>9.0815597665557565E-2</v>
      </c>
      <c r="M15" s="228">
        <v>9.1135324324034789E-2</v>
      </c>
      <c r="N15" s="228">
        <v>8.7432283927347754E-2</v>
      </c>
      <c r="O15" s="228">
        <v>0.12787093442169881</v>
      </c>
      <c r="P15" s="228">
        <v>0.1398092040860732</v>
      </c>
      <c r="Q15" s="228">
        <v>0.1213993666389354</v>
      </c>
      <c r="R15" s="228">
        <v>0.15633553863687399</v>
      </c>
      <c r="S15" s="228">
        <v>0.1456631683144213</v>
      </c>
      <c r="T15" s="228">
        <v>9.8800660335649215E-2</v>
      </c>
      <c r="U15" s="228">
        <v>0.11538111018707529</v>
      </c>
      <c r="V15" s="228">
        <v>8.5700770741374388E-2</v>
      </c>
      <c r="W15" s="228">
        <v>0.10310675528118531</v>
      </c>
      <c r="DA15" s="69" t="s">
        <v>1451</v>
      </c>
    </row>
    <row r="16" spans="1:105" ht="12" customHeight="1" x14ac:dyDescent="0.25">
      <c r="A16" s="57" t="s">
        <v>1452</v>
      </c>
      <c r="B16" s="263">
        <v>1.0895914013699199</v>
      </c>
      <c r="C16" s="263">
        <v>1.309433388982236</v>
      </c>
      <c r="D16" s="263">
        <v>0.57902686525303082</v>
      </c>
      <c r="E16" s="263">
        <v>0.55314263245850104</v>
      </c>
      <c r="F16" s="263">
        <v>0.57964109938014874</v>
      </c>
      <c r="G16" s="263">
        <v>0.87767245116804515</v>
      </c>
      <c r="H16" s="263">
        <v>0.81900077659723314</v>
      </c>
      <c r="I16" s="263">
        <v>1.0014954185877329</v>
      </c>
      <c r="J16" s="263">
        <v>1.1182645183287621</v>
      </c>
      <c r="K16" s="263">
        <v>2.0351263171022129</v>
      </c>
      <c r="L16" s="263">
        <v>1.837395781160831</v>
      </c>
      <c r="M16" s="263">
        <v>1.8651694865608881</v>
      </c>
      <c r="N16" s="263">
        <v>2.044350305990748</v>
      </c>
      <c r="O16" s="263">
        <v>2.5749938093873408</v>
      </c>
      <c r="P16" s="263">
        <v>2.7487991881278151</v>
      </c>
      <c r="Q16" s="263">
        <v>2.4156908242459592</v>
      </c>
      <c r="R16" s="263">
        <v>2.8257217984788481</v>
      </c>
      <c r="S16" s="263">
        <v>2.6771571634170099</v>
      </c>
      <c r="T16" s="263">
        <v>2.0357784479869978</v>
      </c>
      <c r="U16" s="263">
        <v>2.2484197852811039</v>
      </c>
      <c r="V16" s="263">
        <v>1.786454101618707</v>
      </c>
      <c r="W16" s="263">
        <v>1.976940437737259</v>
      </c>
      <c r="DA16" s="70" t="s">
        <v>1453</v>
      </c>
    </row>
    <row r="17" spans="1:105" ht="12" customHeight="1" x14ac:dyDescent="0.25">
      <c r="A17" s="57" t="s">
        <v>1454</v>
      </c>
      <c r="B17" s="263">
        <v>6.1912095205136461</v>
      </c>
      <c r="C17" s="263">
        <v>7.0161197183153376</v>
      </c>
      <c r="D17" s="263">
        <v>4.8221090514960023</v>
      </c>
      <c r="E17" s="263">
        <v>5.4075993333005394</v>
      </c>
      <c r="F17" s="263">
        <v>5.3119030323797798</v>
      </c>
      <c r="G17" s="263">
        <v>5.3031155257788036</v>
      </c>
      <c r="H17" s="263">
        <v>5.3006790705996716</v>
      </c>
      <c r="I17" s="263">
        <v>5.6049770993346462</v>
      </c>
      <c r="J17" s="263">
        <v>5.4490155398256936</v>
      </c>
      <c r="K17" s="263">
        <v>6.0518788463178197</v>
      </c>
      <c r="L17" s="263">
        <v>8.4912663408075382</v>
      </c>
      <c r="M17" s="263">
        <v>9.4410077119217082</v>
      </c>
      <c r="N17" s="263">
        <v>10.58370254458096</v>
      </c>
      <c r="O17" s="263">
        <v>10.65380013077648</v>
      </c>
      <c r="P17" s="263">
        <v>11.905301706372709</v>
      </c>
      <c r="Q17" s="263">
        <v>10.506145737932609</v>
      </c>
      <c r="R17" s="263">
        <v>9.89083997130572</v>
      </c>
      <c r="S17" s="263">
        <v>10.018119165003471</v>
      </c>
      <c r="T17" s="263">
        <v>10.31225297645557</v>
      </c>
      <c r="U17" s="263">
        <v>10.6554294523966</v>
      </c>
      <c r="V17" s="263">
        <v>10.30172603659727</v>
      </c>
      <c r="W17" s="263">
        <v>10.31729217489535</v>
      </c>
      <c r="DA17" s="70" t="s">
        <v>1455</v>
      </c>
    </row>
    <row r="18" spans="1:105" ht="12" customHeight="1" x14ac:dyDescent="0.25">
      <c r="A18" s="18" t="s">
        <v>30</v>
      </c>
      <c r="B18" s="232">
        <v>6.4417481583479944E-2</v>
      </c>
      <c r="C18" s="232">
        <v>7.3425538329553688E-2</v>
      </c>
      <c r="D18" s="232">
        <v>3.5599122710710022E-2</v>
      </c>
      <c r="E18" s="232">
        <v>2.4671282738333529E-2</v>
      </c>
      <c r="F18" s="232">
        <v>2.625271295952632E-2</v>
      </c>
      <c r="G18" s="232">
        <v>0.77261124124738256</v>
      </c>
      <c r="H18" s="232">
        <v>1.2371837685566189</v>
      </c>
      <c r="I18" s="232">
        <v>2.1003859199631529</v>
      </c>
      <c r="J18" s="232">
        <v>2.314815044265659</v>
      </c>
      <c r="K18" s="232">
        <v>2.7638474978329759</v>
      </c>
      <c r="L18" s="232">
        <v>2.608670779293055</v>
      </c>
      <c r="M18" s="232">
        <v>2.9713689313011802</v>
      </c>
      <c r="N18" s="232">
        <v>2.8497499534953099</v>
      </c>
      <c r="O18" s="232">
        <v>2.1870087179808051</v>
      </c>
      <c r="P18" s="232">
        <v>2.0675576674286691</v>
      </c>
      <c r="Q18" s="232">
        <v>1.547522275085049</v>
      </c>
      <c r="R18" s="232">
        <v>1.3350874601400251</v>
      </c>
      <c r="S18" s="232">
        <v>1.509180016646573</v>
      </c>
      <c r="T18" s="232">
        <v>1.4984174671298669</v>
      </c>
      <c r="U18" s="232">
        <v>1.495597256758066</v>
      </c>
      <c r="V18" s="232">
        <v>0.67327370117630325</v>
      </c>
      <c r="W18" s="232">
        <v>0.43403946518356468</v>
      </c>
      <c r="DA18" s="71" t="s">
        <v>1456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2.5208818364468939E-3</v>
      </c>
      <c r="T19" s="232">
        <v>1.8101877917850631E-2</v>
      </c>
      <c r="U19" s="232">
        <v>7.9445826332317712E-3</v>
      </c>
      <c r="V19" s="232">
        <v>8.2798178676130453E-4</v>
      </c>
      <c r="W19" s="232">
        <v>9.8408230312470985E-4</v>
      </c>
      <c r="DA19" s="71" t="s">
        <v>1457</v>
      </c>
    </row>
    <row r="20" spans="1:105" ht="12" customHeight="1" x14ac:dyDescent="0.25">
      <c r="A20" s="18" t="s">
        <v>160</v>
      </c>
      <c r="B20" s="297">
        <v>9.4884415421130963E-2</v>
      </c>
      <c r="C20" s="297">
        <v>0.1088279581158965</v>
      </c>
      <c r="D20" s="297">
        <v>5.2631690269084437E-2</v>
      </c>
      <c r="E20" s="297">
        <v>3.9465640067645108E-2</v>
      </c>
      <c r="F20" s="297">
        <v>4.2021545169739632E-2</v>
      </c>
      <c r="G20" s="297">
        <v>0.28573254433941492</v>
      </c>
      <c r="H20" s="297">
        <v>0.2299290871452902</v>
      </c>
      <c r="I20" s="297">
        <v>0.1458854400334873</v>
      </c>
      <c r="J20" s="297">
        <v>0.1541539944379903</v>
      </c>
      <c r="K20" s="297">
        <v>0.27173940619507192</v>
      </c>
      <c r="L20" s="297">
        <v>0.37235288004000661</v>
      </c>
      <c r="M20" s="297">
        <v>0.40808825126036602</v>
      </c>
      <c r="N20" s="297">
        <v>0.43532255474574971</v>
      </c>
      <c r="O20" s="297">
        <v>0.49438795213197051</v>
      </c>
      <c r="P20" s="297">
        <v>0.41395982549270238</v>
      </c>
      <c r="Q20" s="297">
        <v>0.47550185371899861</v>
      </c>
      <c r="R20" s="297">
        <v>0.50806072100309674</v>
      </c>
      <c r="S20" s="297">
        <v>0.48254797669572358</v>
      </c>
      <c r="T20" s="297">
        <v>0.44865400112404569</v>
      </c>
      <c r="U20" s="297">
        <v>0.40862156250637782</v>
      </c>
      <c r="V20" s="297">
        <v>0.28360485743427999</v>
      </c>
      <c r="W20" s="297">
        <v>0.2689950314687603</v>
      </c>
      <c r="DA20" s="122" t="s">
        <v>1458</v>
      </c>
    </row>
    <row r="21" spans="1:105" ht="12" customHeight="1" x14ac:dyDescent="0.25">
      <c r="A21" s="18" t="s">
        <v>70</v>
      </c>
      <c r="B21" s="297">
        <v>1.6540284292241869</v>
      </c>
      <c r="C21" s="297">
        <v>0.4189602149740066</v>
      </c>
      <c r="D21" s="297">
        <v>0</v>
      </c>
      <c r="E21" s="297">
        <v>0</v>
      </c>
      <c r="F21" s="297">
        <v>0</v>
      </c>
      <c r="G21" s="297">
        <v>4.6013875589664417E-2</v>
      </c>
      <c r="H21" s="297">
        <v>0</v>
      </c>
      <c r="I21" s="297">
        <v>9.4271823322433335E-2</v>
      </c>
      <c r="J21" s="297">
        <v>4.9783531787238947E-2</v>
      </c>
      <c r="K21" s="297">
        <v>0</v>
      </c>
      <c r="L21" s="297">
        <v>0</v>
      </c>
      <c r="M21" s="297">
        <v>0</v>
      </c>
      <c r="N21" s="297">
        <v>0</v>
      </c>
      <c r="O21" s="297">
        <v>0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1459</v>
      </c>
    </row>
    <row r="22" spans="1:105" ht="12" customHeight="1" x14ac:dyDescent="0.25">
      <c r="A22" s="18" t="s">
        <v>34</v>
      </c>
      <c r="B22" s="297">
        <v>2.4954650457302412</v>
      </c>
      <c r="C22" s="297">
        <v>1.710003700860864</v>
      </c>
      <c r="D22" s="297">
        <v>1.7871422322565289</v>
      </c>
      <c r="E22" s="297">
        <v>2.8877026913628638</v>
      </c>
      <c r="F22" s="297">
        <v>2.722006785944358</v>
      </c>
      <c r="G22" s="297">
        <v>1.0726417109944031</v>
      </c>
      <c r="H22" s="297">
        <v>1.3747970141517589</v>
      </c>
      <c r="I22" s="297">
        <v>0.45251676610947128</v>
      </c>
      <c r="J22" s="297">
        <v>0.31089120430546868</v>
      </c>
      <c r="K22" s="297">
        <v>0.57401759611167391</v>
      </c>
      <c r="L22" s="297">
        <v>1.3920929790460781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0.44555724463177138</v>
      </c>
      <c r="S22" s="297">
        <v>0.1276556784985389</v>
      </c>
      <c r="T22" s="297">
        <v>1.0708016708167199E-2</v>
      </c>
      <c r="U22" s="297">
        <v>1.0477906522743971E-3</v>
      </c>
      <c r="V22" s="297">
        <v>0.12445106356025</v>
      </c>
      <c r="W22" s="297">
        <v>1.8737254958671169E-4</v>
      </c>
      <c r="DA22" s="122" t="s">
        <v>1460</v>
      </c>
    </row>
    <row r="23" spans="1:105" ht="12" customHeight="1" x14ac:dyDescent="0.25">
      <c r="A23" s="18" t="s">
        <v>162</v>
      </c>
      <c r="B23" s="297">
        <v>1.8047573720277821</v>
      </c>
      <c r="C23" s="297">
        <v>4.6631991711526437</v>
      </c>
      <c r="D23" s="297">
        <v>2.9129587111987991</v>
      </c>
      <c r="E23" s="297">
        <v>1.749588762636221</v>
      </c>
      <c r="F23" s="297">
        <v>1.8246244090054711</v>
      </c>
      <c r="G23" s="297">
        <v>2.6690212530963331</v>
      </c>
      <c r="H23" s="297">
        <v>2.0328312132384712</v>
      </c>
      <c r="I23" s="297">
        <v>2.260919431156128</v>
      </c>
      <c r="J23" s="297">
        <v>2.1485256511282258</v>
      </c>
      <c r="K23" s="297">
        <v>2.0068869950296908</v>
      </c>
      <c r="L23" s="297">
        <v>1.472228510261687</v>
      </c>
      <c r="M23" s="297">
        <v>1.3385772775216249</v>
      </c>
      <c r="N23" s="297">
        <v>1.8705080784654999</v>
      </c>
      <c r="O23" s="297">
        <v>2.226029341835329</v>
      </c>
      <c r="P23" s="297">
        <v>2.1905961083269592</v>
      </c>
      <c r="Q23" s="297">
        <v>1.9237281328214491</v>
      </c>
      <c r="R23" s="297">
        <v>2.3298246884730029</v>
      </c>
      <c r="S23" s="297">
        <v>2.1312166561349142</v>
      </c>
      <c r="T23" s="297">
        <v>1.4101916025403729</v>
      </c>
      <c r="U23" s="297">
        <v>1.554211204732862</v>
      </c>
      <c r="V23" s="297">
        <v>1.0898733616061871</v>
      </c>
      <c r="W23" s="297">
        <v>1.14080998532973</v>
      </c>
      <c r="DA23" s="122" t="s">
        <v>1461</v>
      </c>
    </row>
    <row r="24" spans="1:105" ht="12" customHeight="1" x14ac:dyDescent="0.25">
      <c r="A24" s="18" t="s">
        <v>73</v>
      </c>
      <c r="B24" s="297">
        <v>7.7656776526824969E-2</v>
      </c>
      <c r="C24" s="297">
        <v>4.1703134882372962E-2</v>
      </c>
      <c r="D24" s="297">
        <v>3.3777295060880522E-2</v>
      </c>
      <c r="E24" s="297">
        <v>0.70617095649547368</v>
      </c>
      <c r="F24" s="297">
        <v>0.69699757930068496</v>
      </c>
      <c r="G24" s="297">
        <v>0.45709490051160651</v>
      </c>
      <c r="H24" s="297">
        <v>0.42593798750753392</v>
      </c>
      <c r="I24" s="297">
        <v>0.55099771874997272</v>
      </c>
      <c r="J24" s="297">
        <v>0.47084611390111092</v>
      </c>
      <c r="K24" s="297">
        <v>0.43538735114840632</v>
      </c>
      <c r="L24" s="297">
        <v>2.6459211921667118</v>
      </c>
      <c r="M24" s="297">
        <v>4.7229732518385372</v>
      </c>
      <c r="N24" s="297">
        <v>5.4281219578744011</v>
      </c>
      <c r="O24" s="297">
        <v>5.7463741188283723</v>
      </c>
      <c r="P24" s="297">
        <v>7.2331881051243858</v>
      </c>
      <c r="Q24" s="297">
        <v>6.5593934763071182</v>
      </c>
      <c r="R24" s="297">
        <v>5.2723098570578246</v>
      </c>
      <c r="S24" s="297">
        <v>5.7649979551912782</v>
      </c>
      <c r="T24" s="297">
        <v>6.9261800110352647</v>
      </c>
      <c r="U24" s="297">
        <v>7.1880070551137871</v>
      </c>
      <c r="V24" s="297">
        <v>8.1296950710334936</v>
      </c>
      <c r="W24" s="297">
        <v>8.4722762380605836</v>
      </c>
      <c r="DA24" s="122" t="s">
        <v>1462</v>
      </c>
    </row>
    <row r="25" spans="1:105" ht="12" customHeight="1" x14ac:dyDescent="0.25">
      <c r="A25" s="57" t="s">
        <v>1463</v>
      </c>
      <c r="B25" s="263">
        <v>33.942432869324101</v>
      </c>
      <c r="C25" s="263">
        <v>38.464886667621982</v>
      </c>
      <c r="D25" s="263">
        <v>26.436532672114151</v>
      </c>
      <c r="E25" s="263">
        <v>29.64640055333285</v>
      </c>
      <c r="F25" s="263">
        <v>29.12175908237581</v>
      </c>
      <c r="G25" s="263">
        <v>29.07358281699436</v>
      </c>
      <c r="H25" s="263">
        <v>29.060225295159139</v>
      </c>
      <c r="I25" s="263">
        <v>30.72849631367049</v>
      </c>
      <c r="J25" s="263">
        <v>29.873459063471199</v>
      </c>
      <c r="K25" s="263">
        <v>33.178572101915101</v>
      </c>
      <c r="L25" s="263">
        <v>46.552169942473519</v>
      </c>
      <c r="M25" s="263">
        <v>51.758993039875037</v>
      </c>
      <c r="N25" s="263">
        <v>58.023656272341817</v>
      </c>
      <c r="O25" s="263">
        <v>58.407956400751232</v>
      </c>
      <c r="P25" s="263">
        <v>65.269137253180929</v>
      </c>
      <c r="Q25" s="263">
        <v>57.598462019991231</v>
      </c>
      <c r="R25" s="263">
        <v>54.225134948981591</v>
      </c>
      <c r="S25" s="263">
        <v>54.922925174531791</v>
      </c>
      <c r="T25" s="263">
        <v>56.535472305545838</v>
      </c>
      <c r="U25" s="263">
        <v>58.416888926702789</v>
      </c>
      <c r="V25" s="263">
        <v>56.477759842694162</v>
      </c>
      <c r="W25" s="263">
        <v>56.563099000166751</v>
      </c>
      <c r="DA25" s="70" t="s">
        <v>1464</v>
      </c>
    </row>
    <row r="26" spans="1:105" ht="12" customHeight="1" x14ac:dyDescent="0.25">
      <c r="A26" s="18" t="s">
        <v>30</v>
      </c>
      <c r="B26" s="232">
        <v>0.35315975610477968</v>
      </c>
      <c r="C26" s="232">
        <v>0.40254515654609863</v>
      </c>
      <c r="D26" s="232">
        <v>0.1951671686786752</v>
      </c>
      <c r="E26" s="232">
        <v>0.13525682750218521</v>
      </c>
      <c r="F26" s="232">
        <v>0.1439267956146362</v>
      </c>
      <c r="G26" s="232">
        <v>4.2357321462363933</v>
      </c>
      <c r="H26" s="232">
        <v>6.7826854949929984</v>
      </c>
      <c r="I26" s="232">
        <v>11.51506952749811</v>
      </c>
      <c r="J26" s="232">
        <v>12.690646954291759</v>
      </c>
      <c r="K26" s="232">
        <v>15.152404040828239</v>
      </c>
      <c r="L26" s="232">
        <v>14.30166957053263</v>
      </c>
      <c r="M26" s="232">
        <v>16.290111027015971</v>
      </c>
      <c r="N26" s="232">
        <v>15.62335213666767</v>
      </c>
      <c r="O26" s="232">
        <v>11.989966798689681</v>
      </c>
      <c r="P26" s="232">
        <v>11.335093263703939</v>
      </c>
      <c r="Q26" s="232">
        <v>8.4840725809421791</v>
      </c>
      <c r="R26" s="232">
        <v>7.3194286738852981</v>
      </c>
      <c r="S26" s="232">
        <v>8.2738665575804831</v>
      </c>
      <c r="T26" s="232">
        <v>8.2148623980114728</v>
      </c>
      <c r="U26" s="232">
        <v>8.1994009924646143</v>
      </c>
      <c r="V26" s="232">
        <v>3.691128095267906</v>
      </c>
      <c r="W26" s="232">
        <v>2.3795601426210871</v>
      </c>
      <c r="DA26" s="71" t="s">
        <v>1465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1.382037907481419E-2</v>
      </c>
      <c r="T27" s="297">
        <v>9.9240992248695703E-2</v>
      </c>
      <c r="U27" s="297">
        <v>4.3555053630440807E-2</v>
      </c>
      <c r="V27" s="297">
        <v>4.5392933514931391E-3</v>
      </c>
      <c r="W27" s="297">
        <v>5.395092413045836E-3</v>
      </c>
      <c r="DA27" s="122" t="s">
        <v>1466</v>
      </c>
    </row>
    <row r="28" spans="1:105" ht="12" customHeight="1" x14ac:dyDescent="0.25">
      <c r="A28" s="18" t="s">
        <v>160</v>
      </c>
      <c r="B28" s="297">
        <v>0.52019042322922471</v>
      </c>
      <c r="C28" s="297">
        <v>0.5966339291886823</v>
      </c>
      <c r="D28" s="297">
        <v>0.28854581771757698</v>
      </c>
      <c r="E28" s="297">
        <v>0.21636480468033281</v>
      </c>
      <c r="F28" s="297">
        <v>0.23037719386870731</v>
      </c>
      <c r="G28" s="297">
        <v>1.566488369144571</v>
      </c>
      <c r="H28" s="297">
        <v>1.26055378666728</v>
      </c>
      <c r="I28" s="297">
        <v>0.79979634650413811</v>
      </c>
      <c r="J28" s="297">
        <v>0.84512752967138371</v>
      </c>
      <c r="K28" s="297">
        <v>1.489772963128698</v>
      </c>
      <c r="L28" s="297">
        <v>2.041372141030187</v>
      </c>
      <c r="M28" s="297">
        <v>2.2372862729439129</v>
      </c>
      <c r="N28" s="297">
        <v>2.3865945001542141</v>
      </c>
      <c r="O28" s="297">
        <v>2.7104122096080889</v>
      </c>
      <c r="P28" s="297">
        <v>2.269476350433294</v>
      </c>
      <c r="Q28" s="297">
        <v>2.6068718391163839</v>
      </c>
      <c r="R28" s="297">
        <v>2.7853712362745759</v>
      </c>
      <c r="S28" s="297">
        <v>2.6455012144160031</v>
      </c>
      <c r="T28" s="297">
        <v>2.4596822744004281</v>
      </c>
      <c r="U28" s="297">
        <v>2.2402100766217292</v>
      </c>
      <c r="V28" s="297">
        <v>1.5548236258169239</v>
      </c>
      <c r="W28" s="297">
        <v>1.4747273158109231</v>
      </c>
      <c r="DA28" s="122" t="s">
        <v>1467</v>
      </c>
    </row>
    <row r="29" spans="1:105" ht="12" customHeight="1" x14ac:dyDescent="0.25">
      <c r="A29" s="18" t="s">
        <v>70</v>
      </c>
      <c r="B29" s="297">
        <v>9.0679775473400284</v>
      </c>
      <c r="C29" s="297">
        <v>2.2968902804137419</v>
      </c>
      <c r="D29" s="297">
        <v>0</v>
      </c>
      <c r="E29" s="297">
        <v>0</v>
      </c>
      <c r="F29" s="297">
        <v>0</v>
      </c>
      <c r="G29" s="297">
        <v>0.25226458224111942</v>
      </c>
      <c r="H29" s="297">
        <v>0</v>
      </c>
      <c r="I29" s="297">
        <v>0.51683197345984944</v>
      </c>
      <c r="J29" s="297">
        <v>0.27293119059973792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1468</v>
      </c>
    </row>
    <row r="30" spans="1:105" ht="12" customHeight="1" x14ac:dyDescent="0.25">
      <c r="A30" s="18" t="s">
        <v>34</v>
      </c>
      <c r="B30" s="297">
        <v>13.6810351049816</v>
      </c>
      <c r="C30" s="297">
        <v>9.3748540782626186</v>
      </c>
      <c r="D30" s="297">
        <v>9.7977551955419333</v>
      </c>
      <c r="E30" s="297">
        <v>15.831422668444739</v>
      </c>
      <c r="F30" s="297">
        <v>14.923018239915089</v>
      </c>
      <c r="G30" s="297">
        <v>5.8806068745746316</v>
      </c>
      <c r="H30" s="297">
        <v>7.5371307023577989</v>
      </c>
      <c r="I30" s="297">
        <v>2.4808593385545898</v>
      </c>
      <c r="J30" s="297">
        <v>1.7044171735487039</v>
      </c>
      <c r="K30" s="297">
        <v>3.146970500235124</v>
      </c>
      <c r="L30" s="297">
        <v>7.6319533901364069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2.4427047437574418</v>
      </c>
      <c r="S30" s="297">
        <v>0.69985425036386117</v>
      </c>
      <c r="T30" s="297">
        <v>5.8705191138550342E-2</v>
      </c>
      <c r="U30" s="297">
        <v>5.7443644506119827E-3</v>
      </c>
      <c r="V30" s="297">
        <v>0.68228540100502399</v>
      </c>
      <c r="W30" s="297">
        <v>1.027243572492346E-3</v>
      </c>
      <c r="DA30" s="122" t="s">
        <v>1469</v>
      </c>
    </row>
    <row r="31" spans="1:105" ht="12" customHeight="1" x14ac:dyDescent="0.25">
      <c r="A31" s="18" t="s">
        <v>162</v>
      </c>
      <c r="B31" s="297">
        <v>9.8943277145607862</v>
      </c>
      <c r="C31" s="297">
        <v>25.56533166882793</v>
      </c>
      <c r="D31" s="297">
        <v>15.969885234601991</v>
      </c>
      <c r="E31" s="297">
        <v>9.5918735956099486</v>
      </c>
      <c r="F31" s="297">
        <v>10.00324594236317</v>
      </c>
      <c r="G31" s="297">
        <v>14.632532530171201</v>
      </c>
      <c r="H31" s="297">
        <v>11.14471037709108</v>
      </c>
      <c r="I31" s="297">
        <v>12.39517185788934</v>
      </c>
      <c r="J31" s="297">
        <v>11.77898881305998</v>
      </c>
      <c r="K31" s="297">
        <v>11.00247486043139</v>
      </c>
      <c r="L31" s="297">
        <v>8.0712851361742572</v>
      </c>
      <c r="M31" s="297">
        <v>7.3385611054091706</v>
      </c>
      <c r="N31" s="297">
        <v>10.25479668786534</v>
      </c>
      <c r="O31" s="297">
        <v>12.203891864755191</v>
      </c>
      <c r="P31" s="297">
        <v>12.009634160228149</v>
      </c>
      <c r="Q31" s="297">
        <v>10.546568128694989</v>
      </c>
      <c r="R31" s="297">
        <v>12.77293521141053</v>
      </c>
      <c r="S31" s="297">
        <v>11.684094689601659</v>
      </c>
      <c r="T31" s="297">
        <v>7.7311765404670272</v>
      </c>
      <c r="U31" s="297">
        <v>8.5207436942014283</v>
      </c>
      <c r="V31" s="297">
        <v>5.975076968371364</v>
      </c>
      <c r="W31" s="297">
        <v>6.2543298228576969</v>
      </c>
      <c r="DA31" s="122" t="s">
        <v>1470</v>
      </c>
    </row>
    <row r="32" spans="1:105" ht="12" customHeight="1" x14ac:dyDescent="0.25">
      <c r="A32" s="18" t="s">
        <v>73</v>
      </c>
      <c r="B32" s="297">
        <v>0.42574232310767918</v>
      </c>
      <c r="C32" s="297">
        <v>0.22863155438291111</v>
      </c>
      <c r="D32" s="297">
        <v>0.18517925557398571</v>
      </c>
      <c r="E32" s="297">
        <v>3.871482657095644</v>
      </c>
      <c r="F32" s="297">
        <v>3.8211909106142099</v>
      </c>
      <c r="G32" s="297">
        <v>2.5059583146264468</v>
      </c>
      <c r="H32" s="297">
        <v>2.3351449340499859</v>
      </c>
      <c r="I32" s="297">
        <v>3.0207672697644501</v>
      </c>
      <c r="J32" s="297">
        <v>2.581347402299623</v>
      </c>
      <c r="K32" s="297">
        <v>2.3869497372916522</v>
      </c>
      <c r="L32" s="297">
        <v>14.50588970460004</v>
      </c>
      <c r="M32" s="297">
        <v>25.89303463450598</v>
      </c>
      <c r="N32" s="297">
        <v>29.758912947654611</v>
      </c>
      <c r="O32" s="297">
        <v>31.503685527698281</v>
      </c>
      <c r="P32" s="297">
        <v>39.654933478815543</v>
      </c>
      <c r="Q32" s="297">
        <v>35.960949471237683</v>
      </c>
      <c r="R32" s="297">
        <v>28.904695083653749</v>
      </c>
      <c r="S32" s="297">
        <v>31.605788083494961</v>
      </c>
      <c r="T32" s="297">
        <v>37.971804909279662</v>
      </c>
      <c r="U32" s="297">
        <v>39.407234745333973</v>
      </c>
      <c r="V32" s="297">
        <v>44.569906458881448</v>
      </c>
      <c r="W32" s="297">
        <v>46.448059382891508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1.4381431925059378</v>
      </c>
      <c r="C33" s="263">
        <f t="shared" si="0"/>
        <v>1.6574883818152735</v>
      </c>
      <c r="D33" s="263">
        <f t="shared" si="0"/>
        <v>0.73906903179981809</v>
      </c>
      <c r="E33" s="263">
        <f t="shared" si="0"/>
        <v>0.71154463702633253</v>
      </c>
      <c r="F33" s="263">
        <f t="shared" si="0"/>
        <v>0.75305640833224397</v>
      </c>
      <c r="G33" s="263">
        <f t="shared" si="0"/>
        <v>1.1096907778916199</v>
      </c>
      <c r="H33" s="263">
        <f t="shared" si="0"/>
        <v>1.0341020923858781</v>
      </c>
      <c r="I33" s="263">
        <f t="shared" si="0"/>
        <v>1.2578117096748584</v>
      </c>
      <c r="J33" s="263">
        <f t="shared" si="0"/>
        <v>1.3985949488525669</v>
      </c>
      <c r="K33" s="263">
        <f t="shared" si="0"/>
        <v>2.5142815694826841</v>
      </c>
      <c r="L33" s="263">
        <f t="shared" si="0"/>
        <v>2.2916642803780545</v>
      </c>
      <c r="M33" s="263">
        <f t="shared" si="0"/>
        <v>2.3455399949600126</v>
      </c>
      <c r="N33" s="263">
        <f t="shared" si="0"/>
        <v>2.5579159030307741</v>
      </c>
      <c r="O33" s="263">
        <f t="shared" si="0"/>
        <v>3.2027032995617528</v>
      </c>
      <c r="P33" s="263">
        <f t="shared" si="0"/>
        <v>3.4283723366110066</v>
      </c>
      <c r="Q33" s="263">
        <f t="shared" si="0"/>
        <v>3.0168735739715755</v>
      </c>
      <c r="R33" s="263">
        <f t="shared" si="0"/>
        <v>3.5349160480319832</v>
      </c>
      <c r="S33" s="263">
        <f t="shared" si="0"/>
        <v>3.3348989159594664</v>
      </c>
      <c r="T33" s="263">
        <f t="shared" si="0"/>
        <v>2.5514430807469548</v>
      </c>
      <c r="U33" s="263">
        <f t="shared" si="0"/>
        <v>2.8134616147212284</v>
      </c>
      <c r="V33" s="263">
        <f t="shared" si="0"/>
        <v>2.2496681150756146</v>
      </c>
      <c r="W33" s="263">
        <f t="shared" si="0"/>
        <v>2.4839992442959198</v>
      </c>
      <c r="DA33" s="70"/>
    </row>
    <row r="34" spans="1:105" ht="12" customHeight="1" x14ac:dyDescent="0.25">
      <c r="A34" s="60" t="s">
        <v>1473</v>
      </c>
      <c r="B34" s="264">
        <v>1.3229374365652791</v>
      </c>
      <c r="C34" s="264">
        <v>1.5898606108630839</v>
      </c>
      <c r="D34" s="264">
        <v>0.70303080205770518</v>
      </c>
      <c r="E34" s="264">
        <v>0.67160322238187331</v>
      </c>
      <c r="F34" s="264">
        <v>0.70377658008106192</v>
      </c>
      <c r="G34" s="264">
        <v>1.0656340911211171</v>
      </c>
      <c r="H34" s="264">
        <v>0.99439733699648447</v>
      </c>
      <c r="I34" s="264">
        <v>1.21597488758863</v>
      </c>
      <c r="J34" s="264">
        <v>1.3577511656385579</v>
      </c>
      <c r="K34" s="264">
        <v>2.4709673641410088</v>
      </c>
      <c r="L34" s="264">
        <v>2.2308910125654688</v>
      </c>
      <c r="M34" s="264">
        <v>2.2646127128098672</v>
      </c>
      <c r="N34" s="264">
        <v>2.48216675521528</v>
      </c>
      <c r="O34" s="264">
        <v>3.126452452799612</v>
      </c>
      <c r="P34" s="264">
        <v>3.3374798543770172</v>
      </c>
      <c r="Q34" s="264">
        <v>2.9330332659969538</v>
      </c>
      <c r="R34" s="264">
        <v>3.4308761502946989</v>
      </c>
      <c r="S34" s="264">
        <v>3.2504950301556672</v>
      </c>
      <c r="T34" s="264">
        <v>2.471759154861767</v>
      </c>
      <c r="U34" s="264">
        <v>2.7299395932481119</v>
      </c>
      <c r="V34" s="264">
        <v>2.169039703108496</v>
      </c>
      <c r="W34" s="264">
        <v>2.4003204427403908</v>
      </c>
      <c r="DA34" s="72" t="s">
        <v>1474</v>
      </c>
    </row>
    <row r="35" spans="1:105" ht="12" customHeight="1" x14ac:dyDescent="0.25">
      <c r="A35" s="60" t="s">
        <v>1475</v>
      </c>
      <c r="B35" s="264">
        <v>0.11520575594065879</v>
      </c>
      <c r="C35" s="264">
        <v>6.762777095218947E-2</v>
      </c>
      <c r="D35" s="264">
        <v>3.6038229742112932E-2</v>
      </c>
      <c r="E35" s="264">
        <v>3.9941414644459258E-2</v>
      </c>
      <c r="F35" s="264">
        <v>4.9279828251182017E-2</v>
      </c>
      <c r="G35" s="264">
        <v>4.4056686770502868E-2</v>
      </c>
      <c r="H35" s="264">
        <v>3.9704755389393623E-2</v>
      </c>
      <c r="I35" s="264">
        <v>4.1836822086228437E-2</v>
      </c>
      <c r="J35" s="264">
        <v>4.0843783214008868E-2</v>
      </c>
      <c r="K35" s="264">
        <v>4.3314205341675349E-2</v>
      </c>
      <c r="L35" s="264">
        <v>6.0773267812585532E-2</v>
      </c>
      <c r="M35" s="264">
        <v>8.0927282150145372E-2</v>
      </c>
      <c r="N35" s="264">
        <v>7.57491478154943E-2</v>
      </c>
      <c r="O35" s="264">
        <v>7.6250846762140556E-2</v>
      </c>
      <c r="P35" s="264">
        <v>9.0892482233989172E-2</v>
      </c>
      <c r="Q35" s="264">
        <v>8.3840307974621553E-2</v>
      </c>
      <c r="R35" s="264">
        <v>0.1040398977372842</v>
      </c>
      <c r="S35" s="264">
        <v>8.4403885803799386E-2</v>
      </c>
      <c r="T35" s="264">
        <v>7.9683925885187648E-2</v>
      </c>
      <c r="U35" s="264">
        <v>8.3522021473116326E-2</v>
      </c>
      <c r="V35" s="264">
        <v>8.0628411967118493E-2</v>
      </c>
      <c r="W35" s="264">
        <v>8.3678801555529106E-2</v>
      </c>
      <c r="DA35" s="72" t="s">
        <v>1476</v>
      </c>
    </row>
    <row r="36" spans="1:105" ht="12" customHeight="1" x14ac:dyDescent="0.25">
      <c r="A36" s="64" t="s">
        <v>30</v>
      </c>
      <c r="B36" s="231">
        <v>1.755071529320228E-4</v>
      </c>
      <c r="C36" s="231">
        <v>3.8960166588548201E-4</v>
      </c>
      <c r="D36" s="231">
        <v>2.4370993340803201E-4</v>
      </c>
      <c r="E36" s="231">
        <v>1.709282295632933E-4</v>
      </c>
      <c r="F36" s="231">
        <v>1.4382813957783061E-4</v>
      </c>
      <c r="G36" s="231">
        <v>4.7395663549411682E-3</v>
      </c>
      <c r="H36" s="231">
        <v>8.4470321567981128E-3</v>
      </c>
      <c r="I36" s="231">
        <v>1.439257175908667E-2</v>
      </c>
      <c r="J36" s="231">
        <v>1.57936988435937E-2</v>
      </c>
      <c r="K36" s="231">
        <v>1.9781271419048872E-2</v>
      </c>
      <c r="L36" s="231">
        <v>1.8670648351111051E-2</v>
      </c>
      <c r="M36" s="231">
        <v>1.7665758795827231E-2</v>
      </c>
      <c r="N36" s="231">
        <v>2.039608818891471E-2</v>
      </c>
      <c r="O36" s="231">
        <v>1.565274968323118E-2</v>
      </c>
      <c r="P36" s="231">
        <v>1.385502723019401E-2</v>
      </c>
      <c r="Q36" s="231">
        <v>9.9169694303268257E-3</v>
      </c>
      <c r="R36" s="231">
        <v>6.4844935318921172E-3</v>
      </c>
      <c r="S36" s="231">
        <v>9.153629064549711E-3</v>
      </c>
      <c r="T36" s="231">
        <v>9.9135132945100887E-3</v>
      </c>
      <c r="U36" s="231">
        <v>9.7534980604853331E-3</v>
      </c>
      <c r="V36" s="231">
        <v>4.395248001068359E-3</v>
      </c>
      <c r="W36" s="231">
        <v>2.7320970366356569E-3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1.528990378342625E-5</v>
      </c>
      <c r="T38" s="231">
        <v>1.197618229437377E-4</v>
      </c>
      <c r="U38" s="231">
        <v>5.1810386087867921E-5</v>
      </c>
      <c r="V38" s="231">
        <v>5.4052093328841837E-6</v>
      </c>
      <c r="W38" s="231">
        <v>6.1943868238699042E-6</v>
      </c>
      <c r="DA38" s="73" t="s">
        <v>1479</v>
      </c>
    </row>
    <row r="39" spans="1:105" ht="12" customHeight="1" x14ac:dyDescent="0.25">
      <c r="A39" s="64" t="s">
        <v>160</v>
      </c>
      <c r="B39" s="231">
        <v>2.5851512972610059E-4</v>
      </c>
      <c r="C39" s="231">
        <v>5.7744968224227435E-4</v>
      </c>
      <c r="D39" s="231">
        <v>3.6031409635754188E-4</v>
      </c>
      <c r="E39" s="231">
        <v>2.7342688488845088E-4</v>
      </c>
      <c r="F39" s="231">
        <v>2.3021927955664011E-4</v>
      </c>
      <c r="G39" s="231">
        <v>1.7528198935811369E-3</v>
      </c>
      <c r="H39" s="231">
        <v>1.569870574009732E-3</v>
      </c>
      <c r="I39" s="231">
        <v>9.996575602281392E-4</v>
      </c>
      <c r="J39" s="231">
        <v>1.0517737776596309E-3</v>
      </c>
      <c r="K39" s="231">
        <v>1.9448797205383029E-3</v>
      </c>
      <c r="L39" s="231">
        <v>2.664985455786183E-3</v>
      </c>
      <c r="M39" s="231">
        <v>2.426217942253174E-3</v>
      </c>
      <c r="N39" s="231">
        <v>3.1156688699398808E-3</v>
      </c>
      <c r="O39" s="231">
        <v>3.538408785252467E-3</v>
      </c>
      <c r="P39" s="231">
        <v>2.7740095208762189E-3</v>
      </c>
      <c r="Q39" s="231">
        <v>3.0471531320193051E-3</v>
      </c>
      <c r="R39" s="231">
        <v>2.4676409280388989E-3</v>
      </c>
      <c r="S39" s="231">
        <v>2.9267980862458251E-3</v>
      </c>
      <c r="T39" s="231">
        <v>2.9682898807217991E-3</v>
      </c>
      <c r="U39" s="231">
        <v>2.6648147416488289E-3</v>
      </c>
      <c r="V39" s="231">
        <v>1.8514219114061079E-3</v>
      </c>
      <c r="W39" s="231">
        <v>1.693211302881643E-3</v>
      </c>
      <c r="DA39" s="73" t="s">
        <v>1480</v>
      </c>
    </row>
    <row r="40" spans="1:105" ht="12" customHeight="1" x14ac:dyDescent="0.25">
      <c r="A40" s="64" t="s">
        <v>70</v>
      </c>
      <c r="B40" s="231">
        <v>4.5064447312421719E-3</v>
      </c>
      <c r="C40" s="231">
        <v>2.2230357639463649E-3</v>
      </c>
      <c r="D40" s="231">
        <v>0</v>
      </c>
      <c r="E40" s="231">
        <v>0</v>
      </c>
      <c r="F40" s="231">
        <v>0</v>
      </c>
      <c r="G40" s="231">
        <v>2.8227108921314968E-4</v>
      </c>
      <c r="H40" s="231">
        <v>0</v>
      </c>
      <c r="I40" s="231">
        <v>6.459831829628076E-4</v>
      </c>
      <c r="J40" s="231">
        <v>3.3966692516790569E-4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1481</v>
      </c>
    </row>
    <row r="41" spans="1:105" ht="12" customHeight="1" x14ac:dyDescent="0.25">
      <c r="A41" s="64" t="s">
        <v>34</v>
      </c>
      <c r="B41" s="231">
        <v>6.7989613168890706E-3</v>
      </c>
      <c r="C41" s="231">
        <v>9.0734137696826291E-3</v>
      </c>
      <c r="D41" s="231">
        <v>1.2234692353328309E-2</v>
      </c>
      <c r="E41" s="231">
        <v>2.0006657690841732E-2</v>
      </c>
      <c r="F41" s="231">
        <v>1.491278911037433E-2</v>
      </c>
      <c r="G41" s="231">
        <v>6.5800965516987593E-3</v>
      </c>
      <c r="H41" s="231">
        <v>9.3866043855056255E-3</v>
      </c>
      <c r="I41" s="231">
        <v>3.100801603418983E-3</v>
      </c>
      <c r="J41" s="231">
        <v>2.121172517038136E-3</v>
      </c>
      <c r="K41" s="231">
        <v>4.1083301003032339E-3</v>
      </c>
      <c r="L41" s="231">
        <v>9.9634184160499999E-3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2.1640627727859672E-3</v>
      </c>
      <c r="S41" s="231">
        <v>7.742699453147392E-4</v>
      </c>
      <c r="T41" s="231">
        <v>7.0844119427934706E-5</v>
      </c>
      <c r="U41" s="231">
        <v>6.8331391011679058E-6</v>
      </c>
      <c r="V41" s="231">
        <v>8.124382214667621E-4</v>
      </c>
      <c r="W41" s="231">
        <v>1.1794318916511901E-6</v>
      </c>
      <c r="DA41" s="73" t="s">
        <v>1482</v>
      </c>
    </row>
    <row r="42" spans="1:105" ht="12" customHeight="1" x14ac:dyDescent="0.25">
      <c r="A42" s="64" t="s">
        <v>162</v>
      </c>
      <c r="B42" s="231">
        <v>4.9171097706947019E-3</v>
      </c>
      <c r="C42" s="231">
        <v>2.4743300584091351E-2</v>
      </c>
      <c r="D42" s="231">
        <v>1.9941979449763999E-2</v>
      </c>
      <c r="E42" s="231">
        <v>1.212154685401017E-2</v>
      </c>
      <c r="F42" s="231">
        <v>9.9963891191034628E-3</v>
      </c>
      <c r="G42" s="231">
        <v>1.6373051097955608E-2</v>
      </c>
      <c r="H42" s="231">
        <v>1.3879417968441001E-2</v>
      </c>
      <c r="I42" s="231">
        <v>1.5492602976027781E-2</v>
      </c>
      <c r="J42" s="231">
        <v>1.4659126730541899E-2</v>
      </c>
      <c r="K42" s="231">
        <v>1.4363591474264749E-2</v>
      </c>
      <c r="L42" s="231">
        <v>1.053696044198613E-2</v>
      </c>
      <c r="M42" s="231">
        <v>7.9582791167965017E-3</v>
      </c>
      <c r="N42" s="231">
        <v>1.338750709677747E-2</v>
      </c>
      <c r="O42" s="231">
        <v>1.5932026145486122E-2</v>
      </c>
      <c r="P42" s="231">
        <v>1.467952706198177E-2</v>
      </c>
      <c r="Q42" s="231">
        <v>1.2327805158346781E-2</v>
      </c>
      <c r="R42" s="231">
        <v>1.131591268280001E-2</v>
      </c>
      <c r="S42" s="231">
        <v>1.292646769190395E-2</v>
      </c>
      <c r="T42" s="231">
        <v>9.3298119557884522E-3</v>
      </c>
      <c r="U42" s="231">
        <v>1.013574737613919E-2</v>
      </c>
      <c r="V42" s="231">
        <v>7.1148831532376576E-3</v>
      </c>
      <c r="W42" s="231">
        <v>7.1809220826626E-3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2.1157796640091969E-4</v>
      </c>
      <c r="C44" s="231">
        <v>2.2128010488524811E-4</v>
      </c>
      <c r="D44" s="231">
        <v>2.3123778630404501E-4</v>
      </c>
      <c r="E44" s="231">
        <v>4.8925121828076439E-3</v>
      </c>
      <c r="F44" s="231">
        <v>3.8185716377435179E-3</v>
      </c>
      <c r="G44" s="231">
        <v>2.804038429446461E-3</v>
      </c>
      <c r="H44" s="231">
        <v>2.9081466866281119E-3</v>
      </c>
      <c r="I44" s="231">
        <v>3.7756271982346719E-3</v>
      </c>
      <c r="J44" s="231">
        <v>3.2125252266060199E-3</v>
      </c>
      <c r="K44" s="231">
        <v>3.1161326275201862E-3</v>
      </c>
      <c r="L44" s="231">
        <v>1.8937255147652168E-2</v>
      </c>
      <c r="M44" s="231">
        <v>2.8079618584955311E-2</v>
      </c>
      <c r="N44" s="231">
        <v>3.884988365986225E-2</v>
      </c>
      <c r="O44" s="231">
        <v>4.1127662148170797E-2</v>
      </c>
      <c r="P44" s="231">
        <v>4.8470724534734798E-2</v>
      </c>
      <c r="Q44" s="231">
        <v>4.2034486762038963E-2</v>
      </c>
      <c r="R44" s="231">
        <v>2.5607505266087089E-2</v>
      </c>
      <c r="S44" s="231">
        <v>3.496644022425234E-2</v>
      </c>
      <c r="T44" s="231">
        <v>4.5823529907915307E-2</v>
      </c>
      <c r="U44" s="231">
        <v>4.6876398411412848E-2</v>
      </c>
      <c r="V44" s="231">
        <v>5.3072065562380352E-2</v>
      </c>
      <c r="W44" s="231">
        <v>5.3329438127877632E-2</v>
      </c>
      <c r="DA44" s="73" t="s">
        <v>1485</v>
      </c>
    </row>
    <row r="45" spans="1:105" ht="12" customHeight="1" x14ac:dyDescent="0.25">
      <c r="A45" s="146" t="s">
        <v>79</v>
      </c>
      <c r="B45" s="327">
        <v>9.8337639872773844E-2</v>
      </c>
      <c r="C45" s="327">
        <v>3.039968938145611E-2</v>
      </c>
      <c r="D45" s="327">
        <v>3.0262961229510052E-3</v>
      </c>
      <c r="E45" s="327">
        <v>2.476342802347967E-3</v>
      </c>
      <c r="F45" s="327">
        <v>2.0178030964826239E-2</v>
      </c>
      <c r="G45" s="327">
        <v>1.1524843353666599E-2</v>
      </c>
      <c r="H45" s="327">
        <v>3.5136836180110452E-3</v>
      </c>
      <c r="I45" s="327">
        <v>3.4295778062693781E-3</v>
      </c>
      <c r="J45" s="327">
        <v>3.665819193401575E-3</v>
      </c>
      <c r="K45" s="327">
        <v>0</v>
      </c>
      <c r="L45" s="327">
        <v>0</v>
      </c>
      <c r="M45" s="327">
        <v>2.4797407710313149E-2</v>
      </c>
      <c r="N45" s="327">
        <v>0</v>
      </c>
      <c r="O45" s="327">
        <v>0</v>
      </c>
      <c r="P45" s="327">
        <v>1.111319388620236E-2</v>
      </c>
      <c r="Q45" s="327">
        <v>1.651389349188967E-2</v>
      </c>
      <c r="R45" s="327">
        <v>5.6000282555680153E-2</v>
      </c>
      <c r="S45" s="327">
        <v>2.3640990887749399E-2</v>
      </c>
      <c r="T45" s="327">
        <v>1.145817490388033E-2</v>
      </c>
      <c r="U45" s="327">
        <v>1.403291935824108E-2</v>
      </c>
      <c r="V45" s="327">
        <v>1.337694990822636E-2</v>
      </c>
      <c r="W45" s="327">
        <v>1.873575918675606E-2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8.8899580033455941</v>
      </c>
      <c r="C48" s="225">
        <v>4.1756247281845233</v>
      </c>
      <c r="D48" s="225">
        <v>38.54742707094379</v>
      </c>
      <c r="E48" s="225">
        <v>51.253415926786239</v>
      </c>
      <c r="F48" s="225">
        <v>45.271396147795492</v>
      </c>
      <c r="G48" s="225">
        <v>64.30125833387568</v>
      </c>
      <c r="H48" s="225">
        <v>66.301135579201414</v>
      </c>
      <c r="I48" s="225">
        <v>73.489807515053698</v>
      </c>
      <c r="J48" s="225">
        <v>67.97146294169309</v>
      </c>
      <c r="K48" s="225">
        <v>20.34234022682223</v>
      </c>
      <c r="L48" s="225">
        <v>55.398061760982827</v>
      </c>
      <c r="M48" s="225">
        <v>69.994060474131388</v>
      </c>
      <c r="N48" s="225">
        <v>61.56887361755436</v>
      </c>
      <c r="O48" s="225">
        <v>44.939673415643973</v>
      </c>
      <c r="P48" s="225">
        <v>46.506045372997598</v>
      </c>
      <c r="Q48" s="225">
        <v>30.7656156856964</v>
      </c>
      <c r="R48" s="225">
        <v>9.3926051427764392</v>
      </c>
      <c r="S48" s="225">
        <v>28.771055919367161</v>
      </c>
      <c r="T48" s="225">
        <v>67.990434012885444</v>
      </c>
      <c r="U48" s="225">
        <v>56.498846100271678</v>
      </c>
      <c r="V48" s="225">
        <v>75.531336648104372</v>
      </c>
      <c r="W48" s="225">
        <v>67.784500595219555</v>
      </c>
      <c r="DA48" s="89" t="s">
        <v>1487</v>
      </c>
    </row>
    <row r="49" spans="1:105" ht="12" customHeight="1" x14ac:dyDescent="0.25">
      <c r="A49" s="55" t="s">
        <v>92</v>
      </c>
      <c r="B49" s="261">
        <v>6.396813934119365E-2</v>
      </c>
      <c r="C49" s="261">
        <v>3.0045917466496791E-2</v>
      </c>
      <c r="D49" s="261">
        <v>0.27736994766309891</v>
      </c>
      <c r="E49" s="261">
        <v>0.36879652867639501</v>
      </c>
      <c r="F49" s="261">
        <v>0.32575260488948971</v>
      </c>
      <c r="G49" s="261">
        <v>0.46268293408869471</v>
      </c>
      <c r="H49" s="261">
        <v>0.47707315125791189</v>
      </c>
      <c r="I49" s="261">
        <v>0.52879960124776682</v>
      </c>
      <c r="J49" s="261">
        <v>0.48909207569272067</v>
      </c>
      <c r="K49" s="261">
        <v>0.1463743308646806</v>
      </c>
      <c r="L49" s="261">
        <v>0.39861953595561911</v>
      </c>
      <c r="M49" s="261">
        <v>0.50364577782930864</v>
      </c>
      <c r="N49" s="261">
        <v>0.44302192261939488</v>
      </c>
      <c r="O49" s="261">
        <v>0.32336567730895588</v>
      </c>
      <c r="P49" s="261">
        <v>0.33463658540441832</v>
      </c>
      <c r="Q49" s="261">
        <v>0.22137553297318621</v>
      </c>
      <c r="R49" s="261">
        <v>6.7584962080123642E-2</v>
      </c>
      <c r="S49" s="261">
        <v>0.20702357799116411</v>
      </c>
      <c r="T49" s="261">
        <v>0.48922858298839389</v>
      </c>
      <c r="U49" s="261">
        <v>0.40654028495944239</v>
      </c>
      <c r="V49" s="261">
        <v>0.54348952666719852</v>
      </c>
      <c r="W49" s="261">
        <v>0.48774677873776162</v>
      </c>
      <c r="DA49" s="67" t="s">
        <v>1488</v>
      </c>
    </row>
    <row r="50" spans="1:105" ht="12" customHeight="1" x14ac:dyDescent="0.25">
      <c r="A50" s="202" t="s">
        <v>93</v>
      </c>
      <c r="B50" s="226">
        <v>7.1621415653062043E-2</v>
      </c>
      <c r="C50" s="226">
        <v>3.3640671210828588E-2</v>
      </c>
      <c r="D50" s="226">
        <v>0.3105550437427525</v>
      </c>
      <c r="E50" s="226">
        <v>0.41292008402578051</v>
      </c>
      <c r="F50" s="226">
        <v>0.36472629898480458</v>
      </c>
      <c r="G50" s="226">
        <v>0.51803924702566406</v>
      </c>
      <c r="H50" s="226">
        <v>0.53415113859901542</v>
      </c>
      <c r="I50" s="226">
        <v>0.5920662446679984</v>
      </c>
      <c r="J50" s="226">
        <v>0.54760803122577717</v>
      </c>
      <c r="K50" s="226">
        <v>0.16388684898088049</v>
      </c>
      <c r="L50" s="226">
        <v>0.44631117562806649</v>
      </c>
      <c r="M50" s="226">
        <v>0.563902967435438</v>
      </c>
      <c r="N50" s="226">
        <v>0.49602595276535211</v>
      </c>
      <c r="O50" s="226">
        <v>0.36205379460778458</v>
      </c>
      <c r="P50" s="226">
        <v>0.37467317672216699</v>
      </c>
      <c r="Q50" s="226">
        <v>0.24786134512873659</v>
      </c>
      <c r="R50" s="226">
        <v>7.5670962308572412E-2</v>
      </c>
      <c r="S50" s="226">
        <v>0.23179229350729141</v>
      </c>
      <c r="T50" s="226">
        <v>0.54776087052771372</v>
      </c>
      <c r="U50" s="226">
        <v>0.45517957890708899</v>
      </c>
      <c r="V50" s="226">
        <v>0.60851370218690248</v>
      </c>
      <c r="W50" s="226">
        <v>0.54610178024864631</v>
      </c>
      <c r="DA50" s="174" t="s">
        <v>1489</v>
      </c>
    </row>
    <row r="51" spans="1:105" ht="12" customHeight="1" x14ac:dyDescent="0.25">
      <c r="A51" s="202" t="s">
        <v>94</v>
      </c>
      <c r="B51" s="226">
        <v>6.7566848036779814E-2</v>
      </c>
      <c r="C51" s="226">
        <v>3.4300937211638072E-2</v>
      </c>
      <c r="D51" s="226">
        <v>0.2164000446476442</v>
      </c>
      <c r="E51" s="226">
        <v>0.25413868500703179</v>
      </c>
      <c r="F51" s="226">
        <v>0.23620973759174341</v>
      </c>
      <c r="G51" s="226">
        <v>0.47853648316405473</v>
      </c>
      <c r="H51" s="226">
        <v>0.46636750187332959</v>
      </c>
      <c r="I51" s="226">
        <v>0.5845720985677455</v>
      </c>
      <c r="J51" s="226">
        <v>0.60978421089528034</v>
      </c>
      <c r="K51" s="226">
        <v>0.2763823042443771</v>
      </c>
      <c r="L51" s="226">
        <v>0.52815738718417715</v>
      </c>
      <c r="M51" s="226">
        <v>0.6142370989640239</v>
      </c>
      <c r="N51" s="226">
        <v>0.53343435384413129</v>
      </c>
      <c r="O51" s="226">
        <v>0.47263578219608399</v>
      </c>
      <c r="P51" s="226">
        <v>0.47190937573717029</v>
      </c>
      <c r="Q51" s="226">
        <v>0.31218543033739238</v>
      </c>
      <c r="R51" s="226">
        <v>0.1128198856655848</v>
      </c>
      <c r="S51" s="226">
        <v>0.32978694120989283</v>
      </c>
      <c r="T51" s="226">
        <v>0.6092582545299926</v>
      </c>
      <c r="U51" s="226">
        <v>0.53613623034022118</v>
      </c>
      <c r="V51" s="226">
        <v>0.61698378713794588</v>
      </c>
      <c r="W51" s="226">
        <v>0.60625799322703977</v>
      </c>
      <c r="DA51" s="174" t="s">
        <v>1490</v>
      </c>
    </row>
    <row r="52" spans="1:105" ht="12" customHeight="1" x14ac:dyDescent="0.25">
      <c r="A52" s="202" t="s">
        <v>95</v>
      </c>
      <c r="B52" s="226">
        <v>5.2678678346574831E-2</v>
      </c>
      <c r="C52" s="226">
        <v>2.4743243091737942E-2</v>
      </c>
      <c r="D52" s="226">
        <v>0.2284181219968878</v>
      </c>
      <c r="E52" s="226">
        <v>0.30370922008304058</v>
      </c>
      <c r="F52" s="226">
        <v>0.26826193274128302</v>
      </c>
      <c r="G52" s="226">
        <v>0.38102601877012832</v>
      </c>
      <c r="H52" s="226">
        <v>0.39287656858135889</v>
      </c>
      <c r="I52" s="226">
        <v>0.43547404052738142</v>
      </c>
      <c r="J52" s="226">
        <v>0.40277432488463388</v>
      </c>
      <c r="K52" s="226">
        <v>0.12054135657577419</v>
      </c>
      <c r="L52" s="226">
        <v>0.32826889344496513</v>
      </c>
      <c r="M52" s="226">
        <v>0.41475950690651392</v>
      </c>
      <c r="N52" s="226">
        <v>0.36483489440999561</v>
      </c>
      <c r="O52" s="226">
        <v>0.26629626371375609</v>
      </c>
      <c r="P52" s="226">
        <v>0.27557801785495128</v>
      </c>
      <c r="Q52" s="226">
        <v>0.18230592003144599</v>
      </c>
      <c r="R52" s="226">
        <v>5.565718364097498E-2</v>
      </c>
      <c r="S52" s="226">
        <v>0.17048687967903109</v>
      </c>
      <c r="T52" s="226">
        <v>0.40288674059649909</v>
      </c>
      <c r="U52" s="226">
        <v>0.33479174362215741</v>
      </c>
      <c r="V52" s="226">
        <v>0.44757140437249621</v>
      </c>
      <c r="W52" s="226">
        <v>0.40166645358650349</v>
      </c>
      <c r="DA52" s="174" t="s">
        <v>1491</v>
      </c>
    </row>
    <row r="53" spans="1:105" ht="12" customHeight="1" x14ac:dyDescent="0.25">
      <c r="A53" s="56" t="s">
        <v>96</v>
      </c>
      <c r="B53" s="262">
        <v>6.5536461772315535E-2</v>
      </c>
      <c r="C53" s="262">
        <v>3.3340659121154533E-2</v>
      </c>
      <c r="D53" s="262">
        <v>0.30647580861734708</v>
      </c>
      <c r="E53" s="262">
        <v>0.37018497063386602</v>
      </c>
      <c r="F53" s="262">
        <v>0.3255234158057424</v>
      </c>
      <c r="G53" s="262">
        <v>0.50762230252908702</v>
      </c>
      <c r="H53" s="262">
        <v>0.51686762553125243</v>
      </c>
      <c r="I53" s="262">
        <v>0.58314695766251545</v>
      </c>
      <c r="J53" s="262">
        <v>0.54397634719681875</v>
      </c>
      <c r="K53" s="262">
        <v>0.18441251738629971</v>
      </c>
      <c r="L53" s="262">
        <v>0.42985593127590288</v>
      </c>
      <c r="M53" s="262">
        <v>0.52622339407988128</v>
      </c>
      <c r="N53" s="262">
        <v>0.46343927050634531</v>
      </c>
      <c r="O53" s="262">
        <v>0.35588879798566031</v>
      </c>
      <c r="P53" s="262">
        <v>0.36000780288820411</v>
      </c>
      <c r="Q53" s="262">
        <v>0.234962511578857</v>
      </c>
      <c r="R53" s="262">
        <v>7.6742068835079599E-2</v>
      </c>
      <c r="S53" s="262">
        <v>0.23534990491681471</v>
      </c>
      <c r="T53" s="262">
        <v>0.4991026129392605</v>
      </c>
      <c r="U53" s="262">
        <v>0.42281391874480301</v>
      </c>
      <c r="V53" s="262">
        <v>0.50829350361760084</v>
      </c>
      <c r="W53" s="262">
        <v>0.46427515079336501</v>
      </c>
      <c r="DA53" s="68" t="s">
        <v>1492</v>
      </c>
    </row>
    <row r="54" spans="1:105" ht="12" customHeight="1" x14ac:dyDescent="0.25">
      <c r="A54" s="37" t="s">
        <v>160</v>
      </c>
      <c r="B54" s="228">
        <v>2.6591988508192568E-3</v>
      </c>
      <c r="C54" s="228">
        <v>6.7854340062394763E-4</v>
      </c>
      <c r="D54" s="228">
        <v>5.2026290365705472E-3</v>
      </c>
      <c r="E54" s="228">
        <v>7.7447583070193579E-3</v>
      </c>
      <c r="F54" s="228">
        <v>6.8984902678557239E-3</v>
      </c>
      <c r="G54" s="228">
        <v>4.376186629076937E-2</v>
      </c>
      <c r="H54" s="228">
        <v>4.6509988459808242E-2</v>
      </c>
      <c r="I54" s="228">
        <v>2.9669006783119931E-2</v>
      </c>
      <c r="J54" s="228">
        <v>2.8283740135316791E-2</v>
      </c>
      <c r="K54" s="228">
        <v>9.7240203533530672E-3</v>
      </c>
      <c r="L54" s="228">
        <v>5.2892736637132703E-2</v>
      </c>
      <c r="M54" s="228">
        <v>7.7863800515458367E-2</v>
      </c>
      <c r="N54" s="228">
        <v>5.9802718051779891E-2</v>
      </c>
      <c r="O54" s="228">
        <v>3.725376694629124E-2</v>
      </c>
      <c r="P54" s="228">
        <v>3.2692174459000758E-2</v>
      </c>
      <c r="Q54" s="228">
        <v>2.6576528491919431E-2</v>
      </c>
      <c r="R54" s="228">
        <v>6.5545606381243121E-3</v>
      </c>
      <c r="S54" s="228">
        <v>2.0801003037916991E-2</v>
      </c>
      <c r="T54" s="228">
        <v>7.120502874254428E-2</v>
      </c>
      <c r="U54" s="228">
        <v>4.8587922348158348E-2</v>
      </c>
      <c r="V54" s="228">
        <v>6.2439370422513053E-2</v>
      </c>
      <c r="W54" s="228">
        <v>4.7072534993698387E-2</v>
      </c>
      <c r="DA54" s="69" t="s">
        <v>1493</v>
      </c>
    </row>
    <row r="55" spans="1:105" ht="12" customHeight="1" x14ac:dyDescent="0.25">
      <c r="A55" s="37" t="s">
        <v>162</v>
      </c>
      <c r="B55" s="228">
        <v>5.0579525714557587E-2</v>
      </c>
      <c r="C55" s="228">
        <v>2.9075093185254731E-2</v>
      </c>
      <c r="D55" s="228">
        <v>0.28794521885450408</v>
      </c>
      <c r="E55" s="228">
        <v>0.34334023419028048</v>
      </c>
      <c r="F55" s="228">
        <v>0.29954047803745337</v>
      </c>
      <c r="G55" s="228">
        <v>0.40877860614462558</v>
      </c>
      <c r="H55" s="228">
        <v>0.41120050291295202</v>
      </c>
      <c r="I55" s="228">
        <v>0.45980759919331982</v>
      </c>
      <c r="J55" s="228">
        <v>0.39420542693116928</v>
      </c>
      <c r="K55" s="228">
        <v>7.1815163872622795E-2</v>
      </c>
      <c r="L55" s="228">
        <v>0.20913009952973391</v>
      </c>
      <c r="M55" s="228">
        <v>0.25540238855092912</v>
      </c>
      <c r="N55" s="228">
        <v>0.25696225938805678</v>
      </c>
      <c r="O55" s="228">
        <v>0.1677386715406908</v>
      </c>
      <c r="P55" s="228">
        <v>0.17300072551097251</v>
      </c>
      <c r="Q55" s="228">
        <v>0.1075201182345958</v>
      </c>
      <c r="R55" s="228">
        <v>3.0057385988519082E-2</v>
      </c>
      <c r="S55" s="228">
        <v>9.1869505789421962E-2</v>
      </c>
      <c r="T55" s="228">
        <v>0.22380884454347999</v>
      </c>
      <c r="U55" s="228">
        <v>0.1848064327907788</v>
      </c>
      <c r="V55" s="228">
        <v>0.23995007403823379</v>
      </c>
      <c r="W55" s="228">
        <v>0.19963498084845041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7.3165786687476161E-3</v>
      </c>
      <c r="T57" s="228">
        <v>1.398648336891134E-2</v>
      </c>
      <c r="U57" s="228">
        <v>1.253538622978771E-2</v>
      </c>
      <c r="V57" s="228">
        <v>1.561091944944764E-2</v>
      </c>
      <c r="W57" s="228">
        <v>1.4281608282762931E-2</v>
      </c>
      <c r="DA57" s="69" t="s">
        <v>1496</v>
      </c>
    </row>
    <row r="58" spans="1:105" ht="12" customHeight="1" x14ac:dyDescent="0.25">
      <c r="A58" s="37" t="s">
        <v>38</v>
      </c>
      <c r="B58" s="228">
        <v>1.2297737206938679E-2</v>
      </c>
      <c r="C58" s="228">
        <v>3.5870225352758402E-3</v>
      </c>
      <c r="D58" s="228">
        <v>1.3327960726272519E-2</v>
      </c>
      <c r="E58" s="228">
        <v>1.909997813656604E-2</v>
      </c>
      <c r="F58" s="228">
        <v>1.908444750043331E-2</v>
      </c>
      <c r="G58" s="228">
        <v>5.5081830093692059E-2</v>
      </c>
      <c r="H58" s="228">
        <v>5.9157134158492178E-2</v>
      </c>
      <c r="I58" s="228">
        <v>9.3670351686075709E-2</v>
      </c>
      <c r="J58" s="228">
        <v>0.1214871801303327</v>
      </c>
      <c r="K58" s="228">
        <v>0.10287333316032379</v>
      </c>
      <c r="L58" s="228">
        <v>0.16783309510903641</v>
      </c>
      <c r="M58" s="228">
        <v>0.19295720501349381</v>
      </c>
      <c r="N58" s="228">
        <v>0.14667429306650859</v>
      </c>
      <c r="O58" s="228">
        <v>0.15089635949867819</v>
      </c>
      <c r="P58" s="228">
        <v>0.15431490291823091</v>
      </c>
      <c r="Q58" s="228">
        <v>0.10086586485234179</v>
      </c>
      <c r="R58" s="228">
        <v>4.0130122208436203E-2</v>
      </c>
      <c r="S58" s="228">
        <v>0.1153628174207281</v>
      </c>
      <c r="T58" s="228">
        <v>0.19010225628432489</v>
      </c>
      <c r="U58" s="228">
        <v>0.17688417737607809</v>
      </c>
      <c r="V58" s="228">
        <v>0.1902931397074063</v>
      </c>
      <c r="W58" s="228">
        <v>0.20328602666845319</v>
      </c>
      <c r="DA58" s="69" t="s">
        <v>1497</v>
      </c>
    </row>
    <row r="59" spans="1:105" ht="12" customHeight="1" x14ac:dyDescent="0.25">
      <c r="A59" s="57" t="s">
        <v>1498</v>
      </c>
      <c r="B59" s="263">
        <v>0.2881300693276706</v>
      </c>
      <c r="C59" s="263">
        <v>0.14627190262617401</v>
      </c>
      <c r="D59" s="263">
        <v>0.92280995308373648</v>
      </c>
      <c r="E59" s="263">
        <v>1.0837414953863069</v>
      </c>
      <c r="F59" s="263">
        <v>1.0072858220518459</v>
      </c>
      <c r="G59" s="263">
        <v>2.0406568321023908</v>
      </c>
      <c r="H59" s="263">
        <v>1.988763788030909</v>
      </c>
      <c r="I59" s="263">
        <v>2.4928319757591839</v>
      </c>
      <c r="J59" s="263">
        <v>2.6003457622373589</v>
      </c>
      <c r="K59" s="263">
        <v>1.178596527686554</v>
      </c>
      <c r="L59" s="263">
        <v>2.252258748291184</v>
      </c>
      <c r="M59" s="263">
        <v>2.6193345264795069</v>
      </c>
      <c r="N59" s="263">
        <v>2.2747616889159219</v>
      </c>
      <c r="O59" s="263">
        <v>2.0154940573336502</v>
      </c>
      <c r="P59" s="263">
        <v>2.0123963911046001</v>
      </c>
      <c r="Q59" s="263">
        <v>1.3312743201701149</v>
      </c>
      <c r="R59" s="263">
        <v>0.48110578520208352</v>
      </c>
      <c r="S59" s="263">
        <v>1.406333682791332</v>
      </c>
      <c r="T59" s="263">
        <v>2.5981028894617761</v>
      </c>
      <c r="U59" s="263">
        <v>2.286283491171806</v>
      </c>
      <c r="V59" s="263">
        <v>2.6310474223295959</v>
      </c>
      <c r="W59" s="263">
        <v>2.5853086638564839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1.6557623733691671</v>
      </c>
      <c r="C60" s="263">
        <f t="shared" si="1"/>
        <v>0.67553754783312547</v>
      </c>
      <c r="D60" s="263">
        <f t="shared" si="1"/>
        <v>6.0870030887127209</v>
      </c>
      <c r="E60" s="263">
        <f t="shared" si="1"/>
        <v>7.6156802372774965</v>
      </c>
      <c r="F60" s="263">
        <f t="shared" si="1"/>
        <v>7.0085527154523195</v>
      </c>
      <c r="G60" s="263">
        <f t="shared" si="1"/>
        <v>10.196946696339246</v>
      </c>
      <c r="H60" s="263">
        <f t="shared" si="1"/>
        <v>10.359150422809167</v>
      </c>
      <c r="I60" s="263">
        <f t="shared" si="1"/>
        <v>11.529827854592099</v>
      </c>
      <c r="J60" s="263">
        <f t="shared" si="1"/>
        <v>10.530839353124895</v>
      </c>
      <c r="K60" s="263">
        <f t="shared" si="1"/>
        <v>2.8868598446085989</v>
      </c>
      <c r="L60" s="263">
        <f t="shared" si="1"/>
        <v>8.1109566300303158</v>
      </c>
      <c r="M60" s="263">
        <f t="shared" si="1"/>
        <v>10.637891053306536</v>
      </c>
      <c r="N60" s="263">
        <f t="shared" si="1"/>
        <v>9.066462659924138</v>
      </c>
      <c r="O60" s="263">
        <f t="shared" si="1"/>
        <v>6.3958448449648291</v>
      </c>
      <c r="P60" s="263">
        <f t="shared" si="1"/>
        <v>6.6245332476620939</v>
      </c>
      <c r="Q60" s="263">
        <f t="shared" si="1"/>
        <v>4.3468057825969231</v>
      </c>
      <c r="R60" s="263">
        <f t="shared" si="1"/>
        <v>1.3706741857884355</v>
      </c>
      <c r="S60" s="263">
        <f t="shared" si="1"/>
        <v>4.0489783383531854</v>
      </c>
      <c r="T60" s="263">
        <f t="shared" si="1"/>
        <v>9.5545037963498363</v>
      </c>
      <c r="U60" s="263">
        <f t="shared" si="1"/>
        <v>7.8865526158325387</v>
      </c>
      <c r="V60" s="263">
        <f t="shared" si="1"/>
        <v>10.025321981597283</v>
      </c>
      <c r="W60" s="263">
        <f t="shared" si="1"/>
        <v>8.8022746726166154</v>
      </c>
      <c r="DA60" s="70"/>
    </row>
    <row r="61" spans="1:105" ht="12" customHeight="1" x14ac:dyDescent="0.25">
      <c r="A61" s="60" t="s">
        <v>1501</v>
      </c>
      <c r="B61" s="264">
        <v>1.0714734836533459</v>
      </c>
      <c r="C61" s="264">
        <v>0.53064998515129835</v>
      </c>
      <c r="D61" s="264">
        <v>4.9854497295905489</v>
      </c>
      <c r="E61" s="264">
        <v>6.1148189811607887</v>
      </c>
      <c r="F61" s="264">
        <v>5.3661060753887044</v>
      </c>
      <c r="G61" s="264">
        <v>8.232329784848611</v>
      </c>
      <c r="H61" s="264">
        <v>8.5100097608112844</v>
      </c>
      <c r="I61" s="264">
        <v>9.532583225629816</v>
      </c>
      <c r="J61" s="264">
        <v>8.7092895492742741</v>
      </c>
      <c r="K61" s="264">
        <v>2.405762819046612</v>
      </c>
      <c r="L61" s="264">
        <v>6.6822051584085376</v>
      </c>
      <c r="M61" s="264">
        <v>8.458193910834785</v>
      </c>
      <c r="N61" s="264">
        <v>7.4499210980557518</v>
      </c>
      <c r="O61" s="264">
        <v>5.2511794926638844</v>
      </c>
      <c r="P61" s="264">
        <v>5.3483089352832609</v>
      </c>
      <c r="Q61" s="264">
        <v>3.4606550439398731</v>
      </c>
      <c r="R61" s="264">
        <v>1.030939704426777</v>
      </c>
      <c r="S61" s="264">
        <v>3.1986131239821192</v>
      </c>
      <c r="T61" s="264">
        <v>7.6040974999689199</v>
      </c>
      <c r="U61" s="264">
        <v>6.2576984123259347</v>
      </c>
      <c r="V61" s="264">
        <v>7.7478478470650716</v>
      </c>
      <c r="W61" s="264">
        <v>6.7035145577773338</v>
      </c>
      <c r="DA61" s="72" t="s">
        <v>1502</v>
      </c>
    </row>
    <row r="62" spans="1:105" ht="12" customHeight="1" x14ac:dyDescent="0.25">
      <c r="A62" s="59" t="s">
        <v>30</v>
      </c>
      <c r="B62" s="232">
        <v>1.9076824321777909E-2</v>
      </c>
      <c r="C62" s="232">
        <v>7.4012547445304082E-3</v>
      </c>
      <c r="D62" s="232">
        <v>5.9135764423389602E-2</v>
      </c>
      <c r="E62" s="232">
        <v>8.3177091877135484E-2</v>
      </c>
      <c r="F62" s="232">
        <v>7.442281245873078E-2</v>
      </c>
      <c r="G62" s="232">
        <v>1.68559550417042</v>
      </c>
      <c r="H62" s="232">
        <v>3.008175484793286</v>
      </c>
      <c r="I62" s="232">
        <v>4.3512476935061084</v>
      </c>
      <c r="J62" s="232">
        <v>4.319518467988817</v>
      </c>
      <c r="K62" s="232">
        <v>1.3186308309982691</v>
      </c>
      <c r="L62" s="232">
        <v>3.9143692461430901</v>
      </c>
      <c r="M62" s="232">
        <v>5.3268823732017134</v>
      </c>
      <c r="N62" s="232">
        <v>4.117947910167441</v>
      </c>
      <c r="O62" s="232">
        <v>2.3402034594463448</v>
      </c>
      <c r="P62" s="232">
        <v>2.3667954357889811</v>
      </c>
      <c r="Q62" s="232">
        <v>1.3569234681775311</v>
      </c>
      <c r="R62" s="232">
        <v>0.32983551883654338</v>
      </c>
      <c r="S62" s="232">
        <v>1.1701183711405649</v>
      </c>
      <c r="T62" s="232">
        <v>3.3756683170095081</v>
      </c>
      <c r="U62" s="232">
        <v>2.6999380162755449</v>
      </c>
      <c r="V62" s="232">
        <v>2.547603730159762</v>
      </c>
      <c r="W62" s="232">
        <v>1.577160029845537</v>
      </c>
      <c r="DA62" s="71" t="s">
        <v>1503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1.9545250505340192E-3</v>
      </c>
      <c r="T63" s="297">
        <v>4.0780314636018868E-2</v>
      </c>
      <c r="U63" s="297">
        <v>1.4342016594360969E-2</v>
      </c>
      <c r="V63" s="297">
        <v>3.13300443010336E-3</v>
      </c>
      <c r="W63" s="297">
        <v>3.5758390631834241E-3</v>
      </c>
      <c r="DA63" s="122" t="s">
        <v>1504</v>
      </c>
    </row>
    <row r="64" spans="1:105" ht="12" customHeight="1" x14ac:dyDescent="0.25">
      <c r="A64" s="59" t="s">
        <v>160</v>
      </c>
      <c r="B64" s="297">
        <v>2.8099411516387399E-2</v>
      </c>
      <c r="C64" s="297">
        <v>1.0969799604705619E-2</v>
      </c>
      <c r="D64" s="297">
        <v>8.7429548819218841E-2</v>
      </c>
      <c r="E64" s="297">
        <v>0.13305498561677989</v>
      </c>
      <c r="F64" s="297">
        <v>0.1191252721276865</v>
      </c>
      <c r="G64" s="297">
        <v>0.62337883067310929</v>
      </c>
      <c r="H64" s="297">
        <v>0.5590657271541043</v>
      </c>
      <c r="I64" s="297">
        <v>0.30222240514398951</v>
      </c>
      <c r="J64" s="297">
        <v>0.28765625467082723</v>
      </c>
      <c r="K64" s="297">
        <v>0.12964679103565999</v>
      </c>
      <c r="L64" s="297">
        <v>0.55872388110867544</v>
      </c>
      <c r="M64" s="297">
        <v>0.73159481794730163</v>
      </c>
      <c r="N64" s="297">
        <v>0.62905013907107432</v>
      </c>
      <c r="O64" s="297">
        <v>0.52901864833717893</v>
      </c>
      <c r="P64" s="297">
        <v>0.47387226049883963</v>
      </c>
      <c r="Q64" s="297">
        <v>0.41693721302833481</v>
      </c>
      <c r="R64" s="297">
        <v>0.12551722378918101</v>
      </c>
      <c r="S64" s="297">
        <v>0.37413578649352408</v>
      </c>
      <c r="T64" s="297">
        <v>1.0107377484026141</v>
      </c>
      <c r="U64" s="297">
        <v>0.73766709981292078</v>
      </c>
      <c r="V64" s="297">
        <v>1.0731338405594451</v>
      </c>
      <c r="W64" s="297">
        <v>0.97744155979030023</v>
      </c>
      <c r="DA64" s="122" t="s">
        <v>1505</v>
      </c>
    </row>
    <row r="65" spans="1:105" ht="12" customHeight="1" x14ac:dyDescent="0.25">
      <c r="A65" s="59" t="s">
        <v>70</v>
      </c>
      <c r="B65" s="297">
        <v>0.48982991870995612</v>
      </c>
      <c r="C65" s="297">
        <v>4.22309641766394E-2</v>
      </c>
      <c r="D65" s="297">
        <v>0</v>
      </c>
      <c r="E65" s="297">
        <v>0</v>
      </c>
      <c r="F65" s="297">
        <v>0</v>
      </c>
      <c r="G65" s="297">
        <v>0.1003878505549224</v>
      </c>
      <c r="H65" s="297">
        <v>0</v>
      </c>
      <c r="I65" s="297">
        <v>0.19529746885827029</v>
      </c>
      <c r="J65" s="297">
        <v>9.2897653093016563E-2</v>
      </c>
      <c r="K65" s="297">
        <v>0</v>
      </c>
      <c r="L65" s="297">
        <v>0</v>
      </c>
      <c r="M65" s="297">
        <v>0</v>
      </c>
      <c r="N65" s="297">
        <v>0</v>
      </c>
      <c r="O65" s="297">
        <v>0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1506</v>
      </c>
    </row>
    <row r="66" spans="1:105" ht="12" customHeight="1" x14ac:dyDescent="0.25">
      <c r="A66" s="59" t="s">
        <v>162</v>
      </c>
      <c r="B66" s="297">
        <v>0.5344673291052251</v>
      </c>
      <c r="C66" s="297">
        <v>0.47004796662542297</v>
      </c>
      <c r="D66" s="297">
        <v>4.8388844163479403</v>
      </c>
      <c r="E66" s="297">
        <v>5.8985869036668737</v>
      </c>
      <c r="F66" s="297">
        <v>5.1725579908022858</v>
      </c>
      <c r="G66" s="297">
        <v>5.8229675994501591</v>
      </c>
      <c r="H66" s="297">
        <v>4.9427685488638939</v>
      </c>
      <c r="I66" s="297">
        <v>4.683815658121449</v>
      </c>
      <c r="J66" s="297">
        <v>4.0092171735216118</v>
      </c>
      <c r="K66" s="297">
        <v>0.95748519701268353</v>
      </c>
      <c r="L66" s="297">
        <v>2.2091120311567729</v>
      </c>
      <c r="M66" s="297">
        <v>2.3997167196857712</v>
      </c>
      <c r="N66" s="297">
        <v>2.7029230488172371</v>
      </c>
      <c r="O66" s="297">
        <v>2.3819573848803599</v>
      </c>
      <c r="P66" s="297">
        <v>2.5076412389954399</v>
      </c>
      <c r="Q66" s="297">
        <v>1.686794362734007</v>
      </c>
      <c r="R66" s="297">
        <v>0.57558696180105273</v>
      </c>
      <c r="S66" s="297">
        <v>1.6524044412974961</v>
      </c>
      <c r="T66" s="297">
        <v>3.1769111199207791</v>
      </c>
      <c r="U66" s="297">
        <v>2.8057512796431081</v>
      </c>
      <c r="V66" s="297">
        <v>4.1239772719157619</v>
      </c>
      <c r="W66" s="297">
        <v>4.145337129078313</v>
      </c>
      <c r="DA66" s="122" t="s">
        <v>1507</v>
      </c>
    </row>
    <row r="67" spans="1:105" ht="12" customHeight="1" x14ac:dyDescent="0.25">
      <c r="A67" s="60" t="s">
        <v>1508</v>
      </c>
      <c r="B67" s="264">
        <v>0.58428888971582116</v>
      </c>
      <c r="C67" s="264">
        <v>0.14488756268182709</v>
      </c>
      <c r="D67" s="264">
        <v>1.101553359122172</v>
      </c>
      <c r="E67" s="264">
        <v>1.5008612561167081</v>
      </c>
      <c r="F67" s="264">
        <v>1.6424466400636151</v>
      </c>
      <c r="G67" s="264">
        <v>1.964616911490636</v>
      </c>
      <c r="H67" s="264">
        <v>1.8491406619978821</v>
      </c>
      <c r="I67" s="264">
        <v>1.9972446289622829</v>
      </c>
      <c r="J67" s="264">
        <v>1.821549803850621</v>
      </c>
      <c r="K67" s="264">
        <v>0.48109702556198669</v>
      </c>
      <c r="L67" s="264">
        <v>1.4287514716217791</v>
      </c>
      <c r="M67" s="264">
        <v>2.1796971424717508</v>
      </c>
      <c r="N67" s="264">
        <v>1.6165415618683869</v>
      </c>
      <c r="O67" s="264">
        <v>1.1446653523009449</v>
      </c>
      <c r="P67" s="264">
        <v>1.276224312378833</v>
      </c>
      <c r="Q67" s="264">
        <v>0.88615073865704963</v>
      </c>
      <c r="R67" s="264">
        <v>0.3397344813616584</v>
      </c>
      <c r="S67" s="264">
        <v>0.85036521437106616</v>
      </c>
      <c r="T67" s="264">
        <v>1.9504062963809159</v>
      </c>
      <c r="U67" s="264">
        <v>1.628854203506604</v>
      </c>
      <c r="V67" s="264">
        <v>2.2774741345322118</v>
      </c>
      <c r="W67" s="264">
        <v>2.098760114839282</v>
      </c>
      <c r="DA67" s="72" t="s">
        <v>1509</v>
      </c>
    </row>
    <row r="68" spans="1:105" ht="12" customHeight="1" x14ac:dyDescent="0.25">
      <c r="A68" s="147" t="s">
        <v>30</v>
      </c>
      <c r="B68" s="231">
        <v>8.9011941015045405E-4</v>
      </c>
      <c r="C68" s="231">
        <v>8.3469312964394669E-4</v>
      </c>
      <c r="D68" s="231">
        <v>7.4492975298214147E-3</v>
      </c>
      <c r="E68" s="231">
        <v>6.4228961245306557E-3</v>
      </c>
      <c r="F68" s="231">
        <v>4.7936458583445292E-3</v>
      </c>
      <c r="G68" s="231">
        <v>0.21135116815646929</v>
      </c>
      <c r="H68" s="231">
        <v>0.3933974779885327</v>
      </c>
      <c r="I68" s="231">
        <v>0.68708580645881179</v>
      </c>
      <c r="J68" s="231">
        <v>0.70436690156450787</v>
      </c>
      <c r="K68" s="231">
        <v>0.2197133888632633</v>
      </c>
      <c r="L68" s="231">
        <v>0.43893832383748149</v>
      </c>
      <c r="M68" s="231">
        <v>0.47580992396876942</v>
      </c>
      <c r="N68" s="231">
        <v>0.43526726316740649</v>
      </c>
      <c r="O68" s="231">
        <v>0.23497654113305411</v>
      </c>
      <c r="P68" s="231">
        <v>0.1945388899636866</v>
      </c>
      <c r="Q68" s="231">
        <v>0.1048174797805323</v>
      </c>
      <c r="R68" s="231">
        <v>2.1174627184979609E-2</v>
      </c>
      <c r="S68" s="231">
        <v>9.222238606221432E-2</v>
      </c>
      <c r="T68" s="231">
        <v>0.24265093033603441</v>
      </c>
      <c r="U68" s="231">
        <v>0.19021362312008561</v>
      </c>
      <c r="V68" s="231">
        <v>0.1241505741347089</v>
      </c>
      <c r="W68" s="231">
        <v>6.8524120610838693E-2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1.540450677677327E-4</v>
      </c>
      <c r="T70" s="231">
        <v>2.931384353126394E-3</v>
      </c>
      <c r="U70" s="231">
        <v>1.0104109512206591E-3</v>
      </c>
      <c r="V70" s="231">
        <v>1.5267849318917681E-4</v>
      </c>
      <c r="W70" s="231">
        <v>1.5536231112484329E-4</v>
      </c>
      <c r="DA70" s="73" t="s">
        <v>1512</v>
      </c>
    </row>
    <row r="71" spans="1:105" ht="12" customHeight="1" x14ac:dyDescent="0.25">
      <c r="A71" s="147" t="s">
        <v>160</v>
      </c>
      <c r="B71" s="231">
        <v>1.311110863247211E-3</v>
      </c>
      <c r="C71" s="231">
        <v>1.237143792461046E-3</v>
      </c>
      <c r="D71" s="231">
        <v>1.1013448940803869E-2</v>
      </c>
      <c r="E71" s="231">
        <v>1.027444374624039E-2</v>
      </c>
      <c r="F71" s="231">
        <v>7.6729748378658348E-3</v>
      </c>
      <c r="G71" s="231">
        <v>7.8163381274333907E-2</v>
      </c>
      <c r="H71" s="231">
        <v>7.3112439152585917E-2</v>
      </c>
      <c r="I71" s="231">
        <v>4.7722570534926102E-2</v>
      </c>
      <c r="J71" s="231">
        <v>4.6906975006517353E-2</v>
      </c>
      <c r="K71" s="231">
        <v>2.1602055058979289E-2</v>
      </c>
      <c r="L71" s="231">
        <v>6.2652577833187229E-2</v>
      </c>
      <c r="M71" s="231">
        <v>6.5347805773722456E-2</v>
      </c>
      <c r="N71" s="231">
        <v>6.649062552552043E-2</v>
      </c>
      <c r="O71" s="231">
        <v>5.3118019153156351E-2</v>
      </c>
      <c r="P71" s="231">
        <v>3.8949958305668449E-2</v>
      </c>
      <c r="Q71" s="231">
        <v>3.2206906963621967E-2</v>
      </c>
      <c r="R71" s="231">
        <v>8.0578963369517462E-3</v>
      </c>
      <c r="S71" s="231">
        <v>2.9487354264905459E-2</v>
      </c>
      <c r="T71" s="231">
        <v>7.265419227944607E-2</v>
      </c>
      <c r="U71" s="231">
        <v>5.1969464064015619E-2</v>
      </c>
      <c r="V71" s="231">
        <v>5.2296273887338617E-2</v>
      </c>
      <c r="W71" s="231">
        <v>4.2467677385709883E-2</v>
      </c>
      <c r="DA71" s="73" t="s">
        <v>1513</v>
      </c>
    </row>
    <row r="72" spans="1:105" ht="12" customHeight="1" x14ac:dyDescent="0.25">
      <c r="A72" s="147" t="s">
        <v>70</v>
      </c>
      <c r="B72" s="231">
        <v>2.2855330161970919E-2</v>
      </c>
      <c r="C72" s="231">
        <v>4.7626918506663372E-3</v>
      </c>
      <c r="D72" s="231">
        <v>0</v>
      </c>
      <c r="E72" s="231">
        <v>0</v>
      </c>
      <c r="F72" s="231">
        <v>0</v>
      </c>
      <c r="G72" s="231">
        <v>1.25872959621722E-2</v>
      </c>
      <c r="H72" s="231">
        <v>0</v>
      </c>
      <c r="I72" s="231">
        <v>3.0838538355357589E-2</v>
      </c>
      <c r="J72" s="231">
        <v>1.5148455217094819E-2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1514</v>
      </c>
    </row>
    <row r="73" spans="1:105" ht="12" customHeight="1" x14ac:dyDescent="0.25">
      <c r="A73" s="147" t="s">
        <v>34</v>
      </c>
      <c r="B73" s="231">
        <v>3.4482283689993329E-2</v>
      </c>
      <c r="C73" s="231">
        <v>1.943912667508205E-2</v>
      </c>
      <c r="D73" s="231">
        <v>0.37396860378761171</v>
      </c>
      <c r="E73" s="231">
        <v>0.75178151950457128</v>
      </c>
      <c r="F73" s="231">
        <v>0.4970281195678492</v>
      </c>
      <c r="G73" s="231">
        <v>0.29342580916374811</v>
      </c>
      <c r="H73" s="231">
        <v>0.43715549125288722</v>
      </c>
      <c r="I73" s="231">
        <v>0.14802891422158929</v>
      </c>
      <c r="J73" s="231">
        <v>9.4599987520717896E-2</v>
      </c>
      <c r="K73" s="231">
        <v>4.5631805447921808E-2</v>
      </c>
      <c r="L73" s="231">
        <v>0.2342353675667741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7.0665846443161264E-3</v>
      </c>
      <c r="S73" s="231">
        <v>7.8007336008101636E-3</v>
      </c>
      <c r="T73" s="231">
        <v>1.7340362571103009E-3</v>
      </c>
      <c r="U73" s="231">
        <v>1.3326051203951301E-4</v>
      </c>
      <c r="V73" s="231">
        <v>2.294857346378703E-2</v>
      </c>
      <c r="W73" s="231">
        <v>2.9581501722683371E-5</v>
      </c>
      <c r="DA73" s="73" t="s">
        <v>1515</v>
      </c>
    </row>
    <row r="74" spans="1:105" ht="12" customHeight="1" x14ac:dyDescent="0.25">
      <c r="A74" s="147" t="s">
        <v>162</v>
      </c>
      <c r="B74" s="231">
        <v>2.4938099533931949E-2</v>
      </c>
      <c r="C74" s="231">
        <v>5.301071532976144E-2</v>
      </c>
      <c r="D74" s="231">
        <v>0.60955142934678774</v>
      </c>
      <c r="E74" s="231">
        <v>0.45548612134375072</v>
      </c>
      <c r="F74" s="231">
        <v>0.33316949965315967</v>
      </c>
      <c r="G74" s="231">
        <v>0.73012238181470368</v>
      </c>
      <c r="H74" s="231">
        <v>0.64639602683874497</v>
      </c>
      <c r="I74" s="231">
        <v>0.73960010678492738</v>
      </c>
      <c r="J74" s="231">
        <v>0.65376728890974678</v>
      </c>
      <c r="K74" s="231">
        <v>0.15953844887943641</v>
      </c>
      <c r="L74" s="231">
        <v>0.2477190758333794</v>
      </c>
      <c r="M74" s="231">
        <v>0.21434845936986391</v>
      </c>
      <c r="N74" s="231">
        <v>0.28569907722872168</v>
      </c>
      <c r="O74" s="231">
        <v>0.23916899411726311</v>
      </c>
      <c r="P74" s="231">
        <v>0.20611571903708509</v>
      </c>
      <c r="Q74" s="231">
        <v>0.13029882536209161</v>
      </c>
      <c r="R74" s="231">
        <v>3.6951263986557847E-2</v>
      </c>
      <c r="S74" s="231">
        <v>0.13023355933444189</v>
      </c>
      <c r="T74" s="231">
        <v>0.22836379835048201</v>
      </c>
      <c r="U74" s="231">
        <v>0.1976682847004535</v>
      </c>
      <c r="V74" s="231">
        <v>0.20097087312504661</v>
      </c>
      <c r="W74" s="231">
        <v>0.18010574452192391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1.073059710145049E-3</v>
      </c>
      <c r="C76" s="231">
        <v>4.7407647206749591E-4</v>
      </c>
      <c r="D76" s="231">
        <v>7.0680708259523231E-3</v>
      </c>
      <c r="E76" s="231">
        <v>0.1838438133856535</v>
      </c>
      <c r="F76" s="231">
        <v>0.12726911555548329</v>
      </c>
      <c r="G76" s="231">
        <v>0.1250402997314925</v>
      </c>
      <c r="H76" s="231">
        <v>0.13543899808875201</v>
      </c>
      <c r="I76" s="231">
        <v>0.18024435811821279</v>
      </c>
      <c r="J76" s="231">
        <v>0.14327210253094991</v>
      </c>
      <c r="K76" s="231">
        <v>3.461132731238592E-2</v>
      </c>
      <c r="L76" s="231">
        <v>0.44520612655095682</v>
      </c>
      <c r="M76" s="231">
        <v>0.75629704551018118</v>
      </c>
      <c r="N76" s="231">
        <v>0.82908459594673811</v>
      </c>
      <c r="O76" s="231">
        <v>0.61740179789747107</v>
      </c>
      <c r="P76" s="231">
        <v>0.68057902666358716</v>
      </c>
      <c r="Q76" s="231">
        <v>0.44428381041403181</v>
      </c>
      <c r="R76" s="231">
        <v>8.361938746333801E-2</v>
      </c>
      <c r="S76" s="231">
        <v>0.3522852550439205</v>
      </c>
      <c r="T76" s="231">
        <v>1.1216126748520421</v>
      </c>
      <c r="U76" s="231">
        <v>0.91418786627736071</v>
      </c>
      <c r="V76" s="231">
        <v>1.4991025326631979</v>
      </c>
      <c r="W76" s="231">
        <v>1.33756334470571</v>
      </c>
      <c r="DA76" s="73" t="s">
        <v>1518</v>
      </c>
    </row>
    <row r="77" spans="1:105" ht="12" customHeight="1" x14ac:dyDescent="0.25">
      <c r="A77" s="147" t="s">
        <v>79</v>
      </c>
      <c r="B77" s="231">
        <v>0.49873888634638219</v>
      </c>
      <c r="C77" s="231">
        <v>6.512911543214478E-2</v>
      </c>
      <c r="D77" s="231">
        <v>9.2502508691195029E-2</v>
      </c>
      <c r="E77" s="231">
        <v>9.3052462011961268E-2</v>
      </c>
      <c r="F77" s="231">
        <v>0.67251328459091186</v>
      </c>
      <c r="G77" s="231">
        <v>0.51392657538771636</v>
      </c>
      <c r="H77" s="231">
        <v>0.1636402286763787</v>
      </c>
      <c r="I77" s="231">
        <v>0.1637243344884578</v>
      </c>
      <c r="J77" s="231">
        <v>0.16348809310108661</v>
      </c>
      <c r="K77" s="231">
        <v>0</v>
      </c>
      <c r="L77" s="231">
        <v>0</v>
      </c>
      <c r="M77" s="231">
        <v>0.66789390784921432</v>
      </c>
      <c r="N77" s="231">
        <v>0</v>
      </c>
      <c r="O77" s="231">
        <v>0</v>
      </c>
      <c r="P77" s="231">
        <v>0.15604071840880551</v>
      </c>
      <c r="Q77" s="231">
        <v>0.17454371613677189</v>
      </c>
      <c r="R77" s="231">
        <v>0.1828647217455151</v>
      </c>
      <c r="S77" s="231">
        <v>0.2381818809970061</v>
      </c>
      <c r="T77" s="231">
        <v>0.28045927995267428</v>
      </c>
      <c r="U77" s="231">
        <v>0.27367129388142808</v>
      </c>
      <c r="V77" s="231">
        <v>0.37785262876494408</v>
      </c>
      <c r="W77" s="231">
        <v>0.46991428380225259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5.7523075538667126</v>
      </c>
      <c r="C79" s="263">
        <f t="shared" si="2"/>
        <v>2.761951204984141</v>
      </c>
      <c r="D79" s="263">
        <f t="shared" si="2"/>
        <v>26.576537430771232</v>
      </c>
      <c r="E79" s="263">
        <f t="shared" si="2"/>
        <v>36.452269891798529</v>
      </c>
      <c r="F79" s="263">
        <f t="shared" si="2"/>
        <v>31.822016572377223</v>
      </c>
      <c r="G79" s="263">
        <f t="shared" si="2"/>
        <v>43.194191756638965</v>
      </c>
      <c r="H79" s="263">
        <f t="shared" si="2"/>
        <v>44.950694860010472</v>
      </c>
      <c r="I79" s="263">
        <f t="shared" si="2"/>
        <v>49.055582744033877</v>
      </c>
      <c r="J79" s="263">
        <f t="shared" si="2"/>
        <v>44.88565324506451</v>
      </c>
      <c r="K79" s="263">
        <f t="shared" si="2"/>
        <v>12.870139644498275</v>
      </c>
      <c r="L79" s="263">
        <f t="shared" si="2"/>
        <v>36.986502205891675</v>
      </c>
      <c r="M79" s="263">
        <f t="shared" si="2"/>
        <v>46.86658224044735</v>
      </c>
      <c r="N79" s="263">
        <f t="shared" si="2"/>
        <v>41.577191663456048</v>
      </c>
      <c r="O79" s="263">
        <f t="shared" si="2"/>
        <v>29.841155594375497</v>
      </c>
      <c r="P79" s="263">
        <f t="shared" si="2"/>
        <v>31.09686571299774</v>
      </c>
      <c r="Q79" s="263">
        <f t="shared" si="2"/>
        <v>20.651898001145348</v>
      </c>
      <c r="R79" s="263">
        <f t="shared" si="2"/>
        <v>6.0996077261619872</v>
      </c>
      <c r="S79" s="263">
        <f t="shared" si="2"/>
        <v>18.965416521079138</v>
      </c>
      <c r="T79" s="263">
        <f t="shared" si="2"/>
        <v>46.519367293465002</v>
      </c>
      <c r="U79" s="263">
        <f t="shared" si="2"/>
        <v>38.443976557479672</v>
      </c>
      <c r="V79" s="263">
        <f t="shared" si="2"/>
        <v>53.268828824953417</v>
      </c>
      <c r="W79" s="263">
        <f t="shared" si="2"/>
        <v>47.613844110181049</v>
      </c>
      <c r="DA79" s="70"/>
    </row>
    <row r="80" spans="1:105" ht="12" customHeight="1" x14ac:dyDescent="0.25">
      <c r="A80" s="60" t="s">
        <v>1523</v>
      </c>
      <c r="B80" s="264">
        <v>5.4671682623009721</v>
      </c>
      <c r="C80" s="264">
        <v>2.6171975984337301</v>
      </c>
      <c r="D80" s="264">
        <v>25.663306205421851</v>
      </c>
      <c r="E80" s="264">
        <v>35.379777586653439</v>
      </c>
      <c r="F80" s="264">
        <v>30.825186333956509</v>
      </c>
      <c r="G80" s="264">
        <v>41.174716854931489</v>
      </c>
      <c r="H80" s="264">
        <v>42.982574354802672</v>
      </c>
      <c r="I80" s="264">
        <v>46.5886262572673</v>
      </c>
      <c r="J80" s="264">
        <v>42.312298960312212</v>
      </c>
      <c r="K80" s="264">
        <v>11.703776898219949</v>
      </c>
      <c r="L80" s="264">
        <v>34.757621806809993</v>
      </c>
      <c r="M80" s="264">
        <v>44.274436294011323</v>
      </c>
      <c r="N80" s="264">
        <v>39.32604190330818</v>
      </c>
      <c r="O80" s="264">
        <v>27.846582278913878</v>
      </c>
      <c r="P80" s="264">
        <v>29.105357910122571</v>
      </c>
      <c r="Q80" s="264">
        <v>19.3344422513212</v>
      </c>
      <c r="R80" s="264">
        <v>5.6234957983760196</v>
      </c>
      <c r="S80" s="264">
        <v>17.57368052159854</v>
      </c>
      <c r="T80" s="264">
        <v>43.948232600565078</v>
      </c>
      <c r="U80" s="264">
        <v>36.181424590889172</v>
      </c>
      <c r="V80" s="264">
        <v>50.665091562023868</v>
      </c>
      <c r="W80" s="264">
        <v>45.055370839373367</v>
      </c>
      <c r="DA80" s="72" t="s">
        <v>1524</v>
      </c>
    </row>
    <row r="81" spans="1:105" ht="12" customHeight="1" x14ac:dyDescent="0.25">
      <c r="A81" s="59" t="s">
        <v>30</v>
      </c>
      <c r="B81" s="232">
        <v>5.6884072439102443E-2</v>
      </c>
      <c r="C81" s="232">
        <v>2.7389661279319501E-2</v>
      </c>
      <c r="D81" s="232">
        <v>0.18945883990033521</v>
      </c>
      <c r="E81" s="232">
        <v>0.16141441742632359</v>
      </c>
      <c r="F81" s="232">
        <v>0.15234554618492821</v>
      </c>
      <c r="G81" s="232">
        <v>5.9987471407435162</v>
      </c>
      <c r="H81" s="232">
        <v>10.032175616420369</v>
      </c>
      <c r="I81" s="232">
        <v>17.458428979630611</v>
      </c>
      <c r="J81" s="232">
        <v>17.974833339148461</v>
      </c>
      <c r="K81" s="232">
        <v>5.3450267787535006</v>
      </c>
      <c r="L81" s="232">
        <v>10.678170808209661</v>
      </c>
      <c r="M81" s="232">
        <v>13.934496027238231</v>
      </c>
      <c r="N81" s="232">
        <v>10.58886392668779</v>
      </c>
      <c r="O81" s="232">
        <v>5.7163375943223977</v>
      </c>
      <c r="P81" s="232">
        <v>5.0546393022629381</v>
      </c>
      <c r="Q81" s="232">
        <v>2.8479026282908571</v>
      </c>
      <c r="R81" s="232">
        <v>0.75907190333105778</v>
      </c>
      <c r="S81" s="232">
        <v>2.647387900393221</v>
      </c>
      <c r="T81" s="232">
        <v>6.3858789663640776</v>
      </c>
      <c r="U81" s="232">
        <v>5.0784287583605296</v>
      </c>
      <c r="V81" s="232">
        <v>3.3112386793453652</v>
      </c>
      <c r="W81" s="232">
        <v>1.895440075871182</v>
      </c>
      <c r="DA81" s="71" t="s">
        <v>1525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4.4221047181367762E-3</v>
      </c>
      <c r="T82" s="297">
        <v>7.7145657991234629E-2</v>
      </c>
      <c r="U82" s="297">
        <v>2.697651171494652E-2</v>
      </c>
      <c r="V82" s="297">
        <v>4.072111109237565E-3</v>
      </c>
      <c r="W82" s="297">
        <v>4.2974641361456026E-3</v>
      </c>
      <c r="DA82" s="122" t="s">
        <v>1526</v>
      </c>
    </row>
    <row r="83" spans="1:105" ht="12" customHeight="1" x14ac:dyDescent="0.25">
      <c r="A83" s="59" t="s">
        <v>160</v>
      </c>
      <c r="B83" s="297">
        <v>8.3788000205548024E-2</v>
      </c>
      <c r="C83" s="297">
        <v>4.0595697060277762E-2</v>
      </c>
      <c r="D83" s="297">
        <v>0.28010631220905219</v>
      </c>
      <c r="E83" s="297">
        <v>0.25820802945028409</v>
      </c>
      <c r="F83" s="297">
        <v>0.24385271191926819</v>
      </c>
      <c r="G83" s="297">
        <v>2.218499022362292</v>
      </c>
      <c r="H83" s="297">
        <v>1.8644675432946489</v>
      </c>
      <c r="I83" s="297">
        <v>1.212601250931771</v>
      </c>
      <c r="J83" s="297">
        <v>1.1970253802570729</v>
      </c>
      <c r="K83" s="297">
        <v>0.52551901076092156</v>
      </c>
      <c r="L83" s="297">
        <v>1.5241661330194729</v>
      </c>
      <c r="M83" s="297">
        <v>1.9137657582830061</v>
      </c>
      <c r="N83" s="297">
        <v>1.617535352800709</v>
      </c>
      <c r="O83" s="297">
        <v>1.292216356394446</v>
      </c>
      <c r="P83" s="297">
        <v>1.01202381750037</v>
      </c>
      <c r="Q83" s="297">
        <v>0.87506525803584112</v>
      </c>
      <c r="R83" s="297">
        <v>0.28886093983619809</v>
      </c>
      <c r="S83" s="297">
        <v>0.84648064563039971</v>
      </c>
      <c r="T83" s="297">
        <v>1.912050688010845</v>
      </c>
      <c r="U83" s="297">
        <v>1.387509561776556</v>
      </c>
      <c r="V83" s="297">
        <v>1.3948018048913919</v>
      </c>
      <c r="W83" s="297">
        <v>1.1746949384901799</v>
      </c>
      <c r="DA83" s="122" t="s">
        <v>1527</v>
      </c>
    </row>
    <row r="84" spans="1:105" ht="12" customHeight="1" x14ac:dyDescent="0.25">
      <c r="A84" s="59" t="s">
        <v>70</v>
      </c>
      <c r="B84" s="297">
        <v>1.4605953333085999</v>
      </c>
      <c r="C84" s="297">
        <v>0.15628320389215561</v>
      </c>
      <c r="D84" s="297">
        <v>0</v>
      </c>
      <c r="E84" s="297">
        <v>0</v>
      </c>
      <c r="F84" s="297">
        <v>0</v>
      </c>
      <c r="G84" s="297">
        <v>0.35726325206242582</v>
      </c>
      <c r="H84" s="297">
        <v>0</v>
      </c>
      <c r="I84" s="297">
        <v>0.78358834755655749</v>
      </c>
      <c r="J84" s="297">
        <v>0.38657545842661389</v>
      </c>
      <c r="K84" s="297">
        <v>0</v>
      </c>
      <c r="L84" s="297">
        <v>0</v>
      </c>
      <c r="M84" s="297">
        <v>0</v>
      </c>
      <c r="N84" s="297">
        <v>0</v>
      </c>
      <c r="O84" s="297">
        <v>0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1528</v>
      </c>
    </row>
    <row r="85" spans="1:105" ht="12" customHeight="1" x14ac:dyDescent="0.25">
      <c r="A85" s="59" t="s">
        <v>34</v>
      </c>
      <c r="B85" s="297">
        <v>2.2036287501647882</v>
      </c>
      <c r="C85" s="297">
        <v>0.63787645577411145</v>
      </c>
      <c r="D85" s="297">
        <v>9.511186464107789</v>
      </c>
      <c r="E85" s="297">
        <v>18.893093341373969</v>
      </c>
      <c r="F85" s="297">
        <v>15.795914546549639</v>
      </c>
      <c r="G85" s="297">
        <v>8.3282588362051015</v>
      </c>
      <c r="H85" s="297">
        <v>11.14806501138607</v>
      </c>
      <c r="I85" s="297">
        <v>3.7613239301056209</v>
      </c>
      <c r="J85" s="297">
        <v>2.4141097569938821</v>
      </c>
      <c r="K85" s="297">
        <v>1.110097219581839</v>
      </c>
      <c r="L85" s="297">
        <v>5.6983068653806299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0.25332421719406217</v>
      </c>
      <c r="S85" s="297">
        <v>0.22393226450510481</v>
      </c>
      <c r="T85" s="297">
        <v>4.5634878242001693E-2</v>
      </c>
      <c r="U85" s="297">
        <v>3.5578630257626928E-3</v>
      </c>
      <c r="V85" s="297">
        <v>0.61206486251637982</v>
      </c>
      <c r="W85" s="297">
        <v>8.1825149115095192E-4</v>
      </c>
      <c r="DA85" s="122" t="s">
        <v>1529</v>
      </c>
    </row>
    <row r="86" spans="1:105" ht="12" customHeight="1" x14ac:dyDescent="0.25">
      <c r="A86" s="59" t="s">
        <v>162</v>
      </c>
      <c r="B86" s="297">
        <v>1.5936970300894291</v>
      </c>
      <c r="C86" s="297">
        <v>1.739496211830508</v>
      </c>
      <c r="D86" s="297">
        <v>15.50279153186168</v>
      </c>
      <c r="E86" s="297">
        <v>11.446865323211149</v>
      </c>
      <c r="F86" s="297">
        <v>10.58836862311489</v>
      </c>
      <c r="G86" s="297">
        <v>20.72294933833199</v>
      </c>
      <c r="H86" s="297">
        <v>16.483985845968469</v>
      </c>
      <c r="I86" s="297">
        <v>18.792785145978581</v>
      </c>
      <c r="J86" s="297">
        <v>16.68357504396932</v>
      </c>
      <c r="K86" s="297">
        <v>3.8811348089127051</v>
      </c>
      <c r="L86" s="297">
        <v>6.0263286674873644</v>
      </c>
      <c r="M86" s="297">
        <v>6.2773759122561952</v>
      </c>
      <c r="N86" s="297">
        <v>6.9502783892839597</v>
      </c>
      <c r="O86" s="297">
        <v>5.8183285270789282</v>
      </c>
      <c r="P86" s="297">
        <v>5.3554362032882459</v>
      </c>
      <c r="Q86" s="297">
        <v>3.5402336326811019</v>
      </c>
      <c r="R86" s="297">
        <v>1.3246356613381789</v>
      </c>
      <c r="S86" s="297">
        <v>3.738558108597974</v>
      </c>
      <c r="T86" s="297">
        <v>6.0098824865242566</v>
      </c>
      <c r="U86" s="297">
        <v>5.2774574458572472</v>
      </c>
      <c r="V86" s="297">
        <v>5.360124454933306</v>
      </c>
      <c r="W86" s="297">
        <v>4.9818902164426158</v>
      </c>
      <c r="DA86" s="122" t="s">
        <v>1530</v>
      </c>
    </row>
    <row r="87" spans="1:105" ht="12" customHeight="1" x14ac:dyDescent="0.25">
      <c r="A87" s="59" t="s">
        <v>73</v>
      </c>
      <c r="B87" s="297">
        <v>6.8575076093505133E-2</v>
      </c>
      <c r="C87" s="297">
        <v>1.5556368597357911E-2</v>
      </c>
      <c r="D87" s="297">
        <v>0.1797630573429968</v>
      </c>
      <c r="E87" s="297">
        <v>4.6201964751917091</v>
      </c>
      <c r="F87" s="297">
        <v>4.0447049061877776</v>
      </c>
      <c r="G87" s="297">
        <v>3.5489992652261719</v>
      </c>
      <c r="H87" s="297">
        <v>3.4538803377331022</v>
      </c>
      <c r="I87" s="297">
        <v>4.5798986030641613</v>
      </c>
      <c r="J87" s="297">
        <v>3.6561799815168659</v>
      </c>
      <c r="K87" s="297">
        <v>0.84199908021098036</v>
      </c>
      <c r="L87" s="297">
        <v>10.83064933271287</v>
      </c>
      <c r="M87" s="297">
        <v>22.148798596233881</v>
      </c>
      <c r="N87" s="297">
        <v>20.16936423453572</v>
      </c>
      <c r="O87" s="297">
        <v>15.01969980111811</v>
      </c>
      <c r="P87" s="297">
        <v>17.683258587071009</v>
      </c>
      <c r="Q87" s="297">
        <v>12.071240732313401</v>
      </c>
      <c r="R87" s="297">
        <v>2.9976030766765218</v>
      </c>
      <c r="S87" s="297">
        <v>10.1128994977537</v>
      </c>
      <c r="T87" s="297">
        <v>29.517639923432672</v>
      </c>
      <c r="U87" s="297">
        <v>24.407494450154129</v>
      </c>
      <c r="V87" s="297">
        <v>39.982789649228202</v>
      </c>
      <c r="W87" s="297">
        <v>36.998229892942092</v>
      </c>
      <c r="DA87" s="122" t="s">
        <v>1531</v>
      </c>
    </row>
    <row r="88" spans="1:105" ht="12" customHeight="1" x14ac:dyDescent="0.25">
      <c r="A88" s="60" t="s">
        <v>1532</v>
      </c>
      <c r="B88" s="264">
        <v>0.28513929156574092</v>
      </c>
      <c r="C88" s="264">
        <v>0.14475360655041111</v>
      </c>
      <c r="D88" s="264">
        <v>0.91323122534938284</v>
      </c>
      <c r="E88" s="264">
        <v>1.072492305145091</v>
      </c>
      <c r="F88" s="264">
        <v>0.99683023842071228</v>
      </c>
      <c r="G88" s="264">
        <v>2.0194749017074729</v>
      </c>
      <c r="H88" s="264">
        <v>1.968120505207797</v>
      </c>
      <c r="I88" s="264">
        <v>2.4669564867665761</v>
      </c>
      <c r="J88" s="264">
        <v>2.5733542847522961</v>
      </c>
      <c r="K88" s="264">
        <v>1.166362746278325</v>
      </c>
      <c r="L88" s="264">
        <v>2.2288803990816799</v>
      </c>
      <c r="M88" s="264">
        <v>2.592145946436025</v>
      </c>
      <c r="N88" s="264">
        <v>2.2511497601478689</v>
      </c>
      <c r="O88" s="264">
        <v>1.9945733154616181</v>
      </c>
      <c r="P88" s="264">
        <v>1.9915078028751689</v>
      </c>
      <c r="Q88" s="264">
        <v>1.3174557498241479</v>
      </c>
      <c r="R88" s="264">
        <v>0.47611192778596723</v>
      </c>
      <c r="S88" s="264">
        <v>1.3917359994806</v>
      </c>
      <c r="T88" s="264">
        <v>2.571134692899927</v>
      </c>
      <c r="U88" s="264">
        <v>2.262551966590499</v>
      </c>
      <c r="V88" s="264">
        <v>2.6037372629295481</v>
      </c>
      <c r="W88" s="264">
        <v>2.5584732708076841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0.87238646363211481</v>
      </c>
      <c r="C89" s="263">
        <f t="shared" si="3"/>
        <v>0.43579264463922696</v>
      </c>
      <c r="D89" s="263">
        <f t="shared" si="3"/>
        <v>3.6218576317083664</v>
      </c>
      <c r="E89" s="263">
        <f t="shared" si="3"/>
        <v>4.391974813897793</v>
      </c>
      <c r="F89" s="263">
        <f t="shared" si="3"/>
        <v>3.9130670479010412</v>
      </c>
      <c r="G89" s="263">
        <f t="shared" si="3"/>
        <v>6.5215560632174494</v>
      </c>
      <c r="H89" s="263">
        <f t="shared" si="3"/>
        <v>6.6151905225080068</v>
      </c>
      <c r="I89" s="263">
        <f t="shared" si="3"/>
        <v>7.687505997995137</v>
      </c>
      <c r="J89" s="263">
        <f t="shared" si="3"/>
        <v>7.3613895913711032</v>
      </c>
      <c r="K89" s="263">
        <f t="shared" si="3"/>
        <v>2.5151468519767963</v>
      </c>
      <c r="L89" s="263">
        <f t="shared" si="3"/>
        <v>5.9171312532809202</v>
      </c>
      <c r="M89" s="263">
        <f t="shared" si="3"/>
        <v>7.2474839086828293</v>
      </c>
      <c r="N89" s="263">
        <f t="shared" si="3"/>
        <v>6.3497012111130307</v>
      </c>
      <c r="O89" s="263">
        <f t="shared" si="3"/>
        <v>4.9069386031577533</v>
      </c>
      <c r="P89" s="263">
        <f t="shared" si="3"/>
        <v>4.9554450626262625</v>
      </c>
      <c r="Q89" s="263">
        <f t="shared" si="3"/>
        <v>3.2369468417343912</v>
      </c>
      <c r="R89" s="263">
        <f t="shared" si="3"/>
        <v>1.0527423830935976</v>
      </c>
      <c r="S89" s="263">
        <f t="shared" si="3"/>
        <v>3.1758877798393073</v>
      </c>
      <c r="T89" s="263">
        <f t="shared" si="3"/>
        <v>6.7702229720269651</v>
      </c>
      <c r="U89" s="263">
        <f t="shared" si="3"/>
        <v>5.7265716792139552</v>
      </c>
      <c r="V89" s="263">
        <f t="shared" si="3"/>
        <v>6.8812864952419091</v>
      </c>
      <c r="W89" s="263">
        <f t="shared" si="3"/>
        <v>6.2770249919720893</v>
      </c>
      <c r="DA89" s="70"/>
    </row>
    <row r="90" spans="1:105" ht="12" customHeight="1" x14ac:dyDescent="0.25">
      <c r="A90" s="60" t="s">
        <v>1535</v>
      </c>
      <c r="B90" s="264">
        <v>0.57085499573106357</v>
      </c>
      <c r="C90" s="264">
        <v>0.28271739770485849</v>
      </c>
      <c r="D90" s="264">
        <v>2.6561262854579422</v>
      </c>
      <c r="E90" s="264">
        <v>3.257826737330725</v>
      </c>
      <c r="F90" s="264">
        <v>2.858930722497945</v>
      </c>
      <c r="G90" s="264">
        <v>4.3859849598544773</v>
      </c>
      <c r="H90" s="264">
        <v>4.5339260931733296</v>
      </c>
      <c r="I90" s="264">
        <v>5.0787283489448214</v>
      </c>
      <c r="J90" s="264">
        <v>4.6400975146110701</v>
      </c>
      <c r="K90" s="264">
        <v>1.2817318811420271</v>
      </c>
      <c r="L90" s="264">
        <v>3.5601162841389771</v>
      </c>
      <c r="M90" s="264">
        <v>4.5063198693438036</v>
      </c>
      <c r="N90" s="264">
        <v>3.969136652945199</v>
      </c>
      <c r="O90" s="264">
        <v>2.7977006361806729</v>
      </c>
      <c r="P90" s="264">
        <v>2.8494488393772581</v>
      </c>
      <c r="Q90" s="264">
        <v>1.843752785742407</v>
      </c>
      <c r="R90" s="264">
        <v>0.54925958462629987</v>
      </c>
      <c r="S90" s="264">
        <v>1.704143228080933</v>
      </c>
      <c r="T90" s="264">
        <v>4.0512780877064962</v>
      </c>
      <c r="U90" s="264">
        <v>3.333949421010896</v>
      </c>
      <c r="V90" s="264">
        <v>4.1278647741993026</v>
      </c>
      <c r="W90" s="264">
        <v>3.5714694135176228</v>
      </c>
      <c r="DA90" s="72" t="s">
        <v>1536</v>
      </c>
    </row>
    <row r="91" spans="1:105" ht="12" customHeight="1" x14ac:dyDescent="0.25">
      <c r="A91" s="59" t="s">
        <v>30</v>
      </c>
      <c r="B91" s="232">
        <v>1.016366772758517E-2</v>
      </c>
      <c r="C91" s="232">
        <v>3.9432084041758214E-3</v>
      </c>
      <c r="D91" s="232">
        <v>3.1506096102690798E-2</v>
      </c>
      <c r="E91" s="232">
        <v>4.4314730278296181E-2</v>
      </c>
      <c r="F91" s="232">
        <v>3.9650663256327059E-2</v>
      </c>
      <c r="G91" s="232">
        <v>0.89804426242695046</v>
      </c>
      <c r="H91" s="232">
        <v>1.6026826885858221</v>
      </c>
      <c r="I91" s="232">
        <v>2.3182388751534</v>
      </c>
      <c r="J91" s="232">
        <v>2.3013343159892612</v>
      </c>
      <c r="K91" s="232">
        <v>0.70253441534900485</v>
      </c>
      <c r="L91" s="232">
        <v>2.0854806706721631</v>
      </c>
      <c r="M91" s="232">
        <v>2.8380332885566362</v>
      </c>
      <c r="N91" s="232">
        <v>2.1939424283876292</v>
      </c>
      <c r="O91" s="232">
        <v>1.2468034498595879</v>
      </c>
      <c r="P91" s="232">
        <v>1.2609710076882681</v>
      </c>
      <c r="Q91" s="232">
        <v>0.72293580051344741</v>
      </c>
      <c r="R91" s="232">
        <v>0.1757283372570187</v>
      </c>
      <c r="S91" s="232">
        <v>0.62341059107197982</v>
      </c>
      <c r="T91" s="232">
        <v>1.798473925948685</v>
      </c>
      <c r="U91" s="232">
        <v>1.438461266908738</v>
      </c>
      <c r="V91" s="232">
        <v>1.357301266612871</v>
      </c>
      <c r="W91" s="232">
        <v>0.8402724806916092</v>
      </c>
      <c r="DA91" s="71" t="s">
        <v>1537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1.0413233798138789E-3</v>
      </c>
      <c r="T92" s="297">
        <v>2.1726759171006828E-2</v>
      </c>
      <c r="U92" s="297">
        <v>7.6410774010321428E-3</v>
      </c>
      <c r="V92" s="297">
        <v>1.6691885126955571E-3</v>
      </c>
      <c r="W92" s="297">
        <v>1.905120027971649E-3</v>
      </c>
      <c r="DA92" s="122" t="s">
        <v>1538</v>
      </c>
    </row>
    <row r="93" spans="1:105" ht="12" customHeight="1" x14ac:dyDescent="0.25">
      <c r="A93" s="59" t="s">
        <v>160</v>
      </c>
      <c r="B93" s="297">
        <v>1.497068260293258E-2</v>
      </c>
      <c r="C93" s="297">
        <v>5.8444422583030942E-3</v>
      </c>
      <c r="D93" s="297">
        <v>4.6580335845353697E-2</v>
      </c>
      <c r="E93" s="297">
        <v>7.0888458188702416E-2</v>
      </c>
      <c r="F93" s="297">
        <v>6.346704584797111E-2</v>
      </c>
      <c r="G93" s="297">
        <v>0.33212106986481821</v>
      </c>
      <c r="H93" s="297">
        <v>0.29785661349244658</v>
      </c>
      <c r="I93" s="297">
        <v>0.1610167422996357</v>
      </c>
      <c r="J93" s="297">
        <v>0.15325625182270541</v>
      </c>
      <c r="K93" s="297">
        <v>6.9072655060824689E-2</v>
      </c>
      <c r="L93" s="297">
        <v>0.2976744862389204</v>
      </c>
      <c r="M93" s="297">
        <v>0.38977591424118929</v>
      </c>
      <c r="N93" s="297">
        <v>0.33514260495710158</v>
      </c>
      <c r="O93" s="297">
        <v>0.28184826115200151</v>
      </c>
      <c r="P93" s="297">
        <v>0.25246760780470551</v>
      </c>
      <c r="Q93" s="297">
        <v>0.22213400013584941</v>
      </c>
      <c r="R93" s="297">
        <v>6.6872522132829057E-2</v>
      </c>
      <c r="S93" s="297">
        <v>0.19933044173279549</v>
      </c>
      <c r="T93" s="297">
        <v>0.53849647410991908</v>
      </c>
      <c r="U93" s="297">
        <v>0.39301107823858139</v>
      </c>
      <c r="V93" s="297">
        <v>0.57173959348266756</v>
      </c>
      <c r="W93" s="297">
        <v>0.52075707514380087</v>
      </c>
      <c r="DA93" s="122" t="s">
        <v>1539</v>
      </c>
    </row>
    <row r="94" spans="1:105" ht="12" customHeight="1" x14ac:dyDescent="0.25">
      <c r="A94" s="59" t="s">
        <v>70</v>
      </c>
      <c r="B94" s="297">
        <v>0.26096945973941171</v>
      </c>
      <c r="C94" s="297">
        <v>2.2499629941914422E-2</v>
      </c>
      <c r="D94" s="297">
        <v>0</v>
      </c>
      <c r="E94" s="297">
        <v>0</v>
      </c>
      <c r="F94" s="297">
        <v>0</v>
      </c>
      <c r="G94" s="297">
        <v>5.3484203645044547E-2</v>
      </c>
      <c r="H94" s="297">
        <v>0</v>
      </c>
      <c r="I94" s="297">
        <v>0.1040497384697246</v>
      </c>
      <c r="J94" s="297">
        <v>4.9493608725642423E-2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1540</v>
      </c>
    </row>
    <row r="95" spans="1:105" ht="12" customHeight="1" x14ac:dyDescent="0.25">
      <c r="A95" s="59" t="s">
        <v>162</v>
      </c>
      <c r="B95" s="297">
        <v>0.28475118566113422</v>
      </c>
      <c r="C95" s="297">
        <v>0.2504301171004652</v>
      </c>
      <c r="D95" s="297">
        <v>2.578039853509897</v>
      </c>
      <c r="E95" s="297">
        <v>3.142623548863726</v>
      </c>
      <c r="F95" s="297">
        <v>2.7558130133936469</v>
      </c>
      <c r="G95" s="297">
        <v>3.102335423917665</v>
      </c>
      <c r="H95" s="297">
        <v>2.6333867910950621</v>
      </c>
      <c r="I95" s="297">
        <v>2.4954229930220611</v>
      </c>
      <c r="J95" s="297">
        <v>2.1360133380734618</v>
      </c>
      <c r="K95" s="297">
        <v>0.51012481073219751</v>
      </c>
      <c r="L95" s="297">
        <v>1.176961127227893</v>
      </c>
      <c r="M95" s="297">
        <v>1.27851066654598</v>
      </c>
      <c r="N95" s="297">
        <v>1.440051619600468</v>
      </c>
      <c r="O95" s="297">
        <v>1.269048925169084</v>
      </c>
      <c r="P95" s="297">
        <v>1.3360102238842839</v>
      </c>
      <c r="Q95" s="297">
        <v>0.8986829850931104</v>
      </c>
      <c r="R95" s="297">
        <v>0.3066587252364521</v>
      </c>
      <c r="S95" s="297">
        <v>0.88036087189634349</v>
      </c>
      <c r="T95" s="297">
        <v>1.692580928476886</v>
      </c>
      <c r="U95" s="297">
        <v>1.494835998462545</v>
      </c>
      <c r="V95" s="297">
        <v>2.1971547255910688</v>
      </c>
      <c r="W95" s="297">
        <v>2.208534737654241</v>
      </c>
      <c r="DA95" s="122" t="s">
        <v>1541</v>
      </c>
    </row>
    <row r="96" spans="1:105" ht="12" customHeight="1" x14ac:dyDescent="0.25">
      <c r="A96" s="61" t="s">
        <v>1542</v>
      </c>
      <c r="B96" s="265">
        <v>0.30153146790105129</v>
      </c>
      <c r="C96" s="265">
        <v>0.1530752469343685</v>
      </c>
      <c r="D96" s="265">
        <v>0.96573134625042412</v>
      </c>
      <c r="E96" s="265">
        <v>1.134148076567068</v>
      </c>
      <c r="F96" s="265">
        <v>1.054136325403096</v>
      </c>
      <c r="G96" s="265">
        <v>2.1355711033629721</v>
      </c>
      <c r="H96" s="265">
        <v>2.0812644293346771</v>
      </c>
      <c r="I96" s="265">
        <v>2.6087776490503152</v>
      </c>
      <c r="J96" s="265">
        <v>2.721292076760033</v>
      </c>
      <c r="K96" s="265">
        <v>1.233414970834769</v>
      </c>
      <c r="L96" s="265">
        <v>2.3570149691419431</v>
      </c>
      <c r="M96" s="265">
        <v>2.7411640393390262</v>
      </c>
      <c r="N96" s="265">
        <v>2.3805645581678312</v>
      </c>
      <c r="O96" s="265">
        <v>2.10923796697708</v>
      </c>
      <c r="P96" s="265">
        <v>2.1059962232490048</v>
      </c>
      <c r="Q96" s="265">
        <v>1.393194055991984</v>
      </c>
      <c r="R96" s="265">
        <v>0.50348279846729771</v>
      </c>
      <c r="S96" s="265">
        <v>1.471744551758374</v>
      </c>
      <c r="T96" s="265">
        <v>2.7189448843204689</v>
      </c>
      <c r="U96" s="265">
        <v>2.3926222582030592</v>
      </c>
      <c r="V96" s="265">
        <v>2.7534217210426069</v>
      </c>
      <c r="W96" s="265">
        <v>2.7055555784544669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13.022324369827221</v>
      </c>
      <c r="C99" s="225">
        <v>15.651256360276181</v>
      </c>
      <c r="D99" s="225">
        <v>16.789011875999709</v>
      </c>
      <c r="E99" s="225">
        <v>15.40099858414249</v>
      </c>
      <c r="F99" s="225">
        <v>16.483149104445651</v>
      </c>
      <c r="G99" s="225">
        <v>15.7468473727402</v>
      </c>
      <c r="H99" s="225">
        <v>14.068382482111289</v>
      </c>
      <c r="I99" s="225">
        <v>13.75055142665054</v>
      </c>
      <c r="J99" s="225">
        <v>13.044566289006591</v>
      </c>
      <c r="K99" s="225">
        <v>14.73350433615391</v>
      </c>
      <c r="L99" s="225">
        <v>18.885762771619088</v>
      </c>
      <c r="M99" s="225">
        <v>19.278109775551279</v>
      </c>
      <c r="N99" s="225">
        <v>24.394286938248541</v>
      </c>
      <c r="O99" s="225">
        <v>23.733089415195579</v>
      </c>
      <c r="P99" s="225">
        <v>25.1165287594104</v>
      </c>
      <c r="Q99" s="225">
        <v>28.72362836846931</v>
      </c>
      <c r="R99" s="225">
        <v>28.4495986072954</v>
      </c>
      <c r="S99" s="225">
        <v>29.462289704559581</v>
      </c>
      <c r="T99" s="225">
        <v>29.577888258110391</v>
      </c>
      <c r="U99" s="225">
        <v>30.305120912260559</v>
      </c>
      <c r="V99" s="225">
        <v>29.353643696651879</v>
      </c>
      <c r="W99" s="225">
        <v>29.51753726037931</v>
      </c>
      <c r="DA99" s="89" t="s">
        <v>1544</v>
      </c>
    </row>
    <row r="100" spans="1:105" ht="12" customHeight="1" x14ac:dyDescent="0.25">
      <c r="A100" s="55" t="s">
        <v>92</v>
      </c>
      <c r="B100" s="261">
        <v>0.1105609304548822</v>
      </c>
      <c r="C100" s="261">
        <v>0.13288084498903011</v>
      </c>
      <c r="D100" s="261">
        <v>0.14254051133293841</v>
      </c>
      <c r="E100" s="261">
        <v>0.1307561296302937</v>
      </c>
      <c r="F100" s="261">
        <v>0.1399437036010571</v>
      </c>
      <c r="G100" s="261">
        <v>0.13369242293503369</v>
      </c>
      <c r="H100" s="261">
        <v>0.1194420760100319</v>
      </c>
      <c r="I100" s="261">
        <v>0.1167436562638237</v>
      </c>
      <c r="J100" s="261">
        <v>0.1107497667333238</v>
      </c>
      <c r="K100" s="261">
        <v>0.12508903187895809</v>
      </c>
      <c r="L100" s="261">
        <v>0.16034215129851689</v>
      </c>
      <c r="M100" s="261">
        <v>0.1636732194385043</v>
      </c>
      <c r="N100" s="261">
        <v>0.20711011222417591</v>
      </c>
      <c r="O100" s="261">
        <v>0.20149647434476031</v>
      </c>
      <c r="P100" s="261">
        <v>0.21324202274158269</v>
      </c>
      <c r="Q100" s="261">
        <v>0.24386668525977659</v>
      </c>
      <c r="R100" s="261">
        <v>0.2415401431958816</v>
      </c>
      <c r="S100" s="261">
        <v>0.250137999216059</v>
      </c>
      <c r="T100" s="261">
        <v>0.25111944333554281</v>
      </c>
      <c r="U100" s="261">
        <v>0.25729372656033112</v>
      </c>
      <c r="V100" s="261">
        <v>0.24921558296073421</v>
      </c>
      <c r="W100" s="261">
        <v>0.25060705689329638</v>
      </c>
      <c r="DA100" s="67" t="s">
        <v>1545</v>
      </c>
    </row>
    <row r="101" spans="1:105" ht="12" customHeight="1" x14ac:dyDescent="0.25">
      <c r="A101" s="202" t="s">
        <v>93</v>
      </c>
      <c r="B101" s="226">
        <v>0.1239597454950903</v>
      </c>
      <c r="C101" s="226">
        <v>0.1489845975268323</v>
      </c>
      <c r="D101" s="226">
        <v>0.15981491323267741</v>
      </c>
      <c r="E101" s="226">
        <v>0.14660238914603399</v>
      </c>
      <c r="F101" s="226">
        <v>0.15690339987783061</v>
      </c>
      <c r="G101" s="226">
        <v>0.14989453013342419</v>
      </c>
      <c r="H101" s="226">
        <v>0.13391719192930299</v>
      </c>
      <c r="I101" s="226">
        <v>0.13089175225904459</v>
      </c>
      <c r="J101" s="226">
        <v>0.1241714667325976</v>
      </c>
      <c r="K101" s="226">
        <v>0.14024849910494011</v>
      </c>
      <c r="L101" s="226">
        <v>0.17977392362133229</v>
      </c>
      <c r="M101" s="226">
        <v>0.18350868197729731</v>
      </c>
      <c r="N101" s="226">
        <v>0.2322096666077284</v>
      </c>
      <c r="O101" s="226">
        <v>0.22591571520942749</v>
      </c>
      <c r="P101" s="226">
        <v>0.23908469980443789</v>
      </c>
      <c r="Q101" s="226">
        <v>0.27342074741193823</v>
      </c>
      <c r="R101" s="226">
        <v>0.27081225306463591</v>
      </c>
      <c r="S101" s="226">
        <v>0.2804520782694313</v>
      </c>
      <c r="T101" s="226">
        <v>0.28155246303255088</v>
      </c>
      <c r="U101" s="226">
        <v>0.2884750040604746</v>
      </c>
      <c r="V101" s="226">
        <v>0.27941787492309411</v>
      </c>
      <c r="W101" s="226">
        <v>0.28097798077453567</v>
      </c>
      <c r="DA101" s="174" t="s">
        <v>1546</v>
      </c>
    </row>
    <row r="102" spans="1:105" ht="12" customHeight="1" x14ac:dyDescent="0.25">
      <c r="A102" s="202" t="s">
        <v>94</v>
      </c>
      <c r="B102" s="226">
        <v>0.18334823367906589</v>
      </c>
      <c r="C102" s="226">
        <v>0.22461131916320429</v>
      </c>
      <c r="D102" s="226">
        <v>0.17450539177811111</v>
      </c>
      <c r="E102" s="226">
        <v>0.15434537436384241</v>
      </c>
      <c r="F102" s="226">
        <v>0.17337220061333611</v>
      </c>
      <c r="G102" s="226">
        <v>0.20788592457298569</v>
      </c>
      <c r="H102" s="226">
        <v>0.17718395629982989</v>
      </c>
      <c r="I102" s="226">
        <v>0.18940248027794179</v>
      </c>
      <c r="J102" s="226">
        <v>0.19911865694976341</v>
      </c>
      <c r="K102" s="226">
        <v>0.32015431232970892</v>
      </c>
      <c r="L102" s="226">
        <v>0.31578365092277111</v>
      </c>
      <c r="M102" s="226">
        <v>0.30258013938028477</v>
      </c>
      <c r="N102" s="226">
        <v>0.3788002561427411</v>
      </c>
      <c r="O102" s="226">
        <v>0.43610730663677288</v>
      </c>
      <c r="P102" s="226">
        <v>0.45501119537965329</v>
      </c>
      <c r="Q102" s="226">
        <v>0.52866109794204119</v>
      </c>
      <c r="R102" s="226">
        <v>0.59853688483103029</v>
      </c>
      <c r="S102" s="226">
        <v>0.59520886206324086</v>
      </c>
      <c r="T102" s="226">
        <v>0.49949303245184729</v>
      </c>
      <c r="U102" s="226">
        <v>0.53742072099393046</v>
      </c>
      <c r="V102" s="226">
        <v>0.49346464509208121</v>
      </c>
      <c r="W102" s="226">
        <v>0.54416868499804616</v>
      </c>
      <c r="DA102" s="174" t="s">
        <v>1547</v>
      </c>
    </row>
    <row r="103" spans="1:105" ht="12" customHeight="1" x14ac:dyDescent="0.25">
      <c r="A103" s="202" t="s">
        <v>95</v>
      </c>
      <c r="B103" s="226">
        <v>9.9232572091380505E-2</v>
      </c>
      <c r="C103" s="226">
        <v>0.1192655305602596</v>
      </c>
      <c r="D103" s="226">
        <v>0.12793544255273981</v>
      </c>
      <c r="E103" s="226">
        <v>0.1173585190224405</v>
      </c>
      <c r="F103" s="226">
        <v>0.1256047104451033</v>
      </c>
      <c r="G103" s="226">
        <v>0.1199939521347094</v>
      </c>
      <c r="H103" s="226">
        <v>0.1072037325449828</v>
      </c>
      <c r="I103" s="226">
        <v>0.1047817998523336</v>
      </c>
      <c r="J103" s="226">
        <v>9.9402059717224739E-2</v>
      </c>
      <c r="K103" s="226">
        <v>0.1122720867371424</v>
      </c>
      <c r="L103" s="226">
        <v>0.1439130805299271</v>
      </c>
      <c r="M103" s="226">
        <v>0.14690283882865521</v>
      </c>
      <c r="N103" s="226">
        <v>0.18588907544086161</v>
      </c>
      <c r="O103" s="226">
        <v>0.18085062539099209</v>
      </c>
      <c r="P103" s="226">
        <v>0.19139269457623739</v>
      </c>
      <c r="Q103" s="226">
        <v>0.21887947511080449</v>
      </c>
      <c r="R103" s="226">
        <v>0.2167913165530824</v>
      </c>
      <c r="S103" s="226">
        <v>0.22450821404881871</v>
      </c>
      <c r="T103" s="226">
        <v>0.2253890968700798</v>
      </c>
      <c r="U103" s="226">
        <v>0.2309307470958476</v>
      </c>
      <c r="V103" s="226">
        <v>0.22368031094436611</v>
      </c>
      <c r="W103" s="226">
        <v>0.22492921086550599</v>
      </c>
      <c r="DA103" s="174" t="s">
        <v>1548</v>
      </c>
    </row>
    <row r="104" spans="1:105" ht="12" customHeight="1" x14ac:dyDescent="0.25">
      <c r="A104" s="56" t="s">
        <v>96</v>
      </c>
      <c r="B104" s="262">
        <v>0.10441848485948139</v>
      </c>
      <c r="C104" s="262">
        <v>0.1281891178969895</v>
      </c>
      <c r="D104" s="262">
        <v>0.14511056378870149</v>
      </c>
      <c r="E104" s="262">
        <v>0.13200578024918069</v>
      </c>
      <c r="F104" s="262">
        <v>0.14028628817476341</v>
      </c>
      <c r="G104" s="262">
        <v>0.12947980965098921</v>
      </c>
      <c r="H104" s="262">
        <v>0.1152993267712243</v>
      </c>
      <c r="I104" s="262">
        <v>0.1109371281773894</v>
      </c>
      <c r="J104" s="262">
        <v>0.1042958724771277</v>
      </c>
      <c r="K104" s="262">
        <v>0.1254269451284199</v>
      </c>
      <c r="L104" s="262">
        <v>0.15090392379671849</v>
      </c>
      <c r="M104" s="262">
        <v>0.15220392504734351</v>
      </c>
      <c r="N104" s="262">
        <v>0.19322950454164581</v>
      </c>
      <c r="O104" s="262">
        <v>0.19281126727358641</v>
      </c>
      <c r="P104" s="262">
        <v>0.20381057594736141</v>
      </c>
      <c r="Q104" s="262">
        <v>0.2336224771273068</v>
      </c>
      <c r="R104" s="262">
        <v>0.23905073995940879</v>
      </c>
      <c r="S104" s="262">
        <v>0.24940277832573129</v>
      </c>
      <c r="T104" s="262">
        <v>0.24025320057903249</v>
      </c>
      <c r="U104" s="262">
        <v>0.2488512646579101</v>
      </c>
      <c r="V104" s="262">
        <v>0.23869766766146081</v>
      </c>
      <c r="W104" s="262">
        <v>0.24468245761371149</v>
      </c>
      <c r="DA104" s="68" t="s">
        <v>1549</v>
      </c>
    </row>
    <row r="105" spans="1:105" ht="12" customHeight="1" x14ac:dyDescent="0.25">
      <c r="A105" s="37" t="s">
        <v>160</v>
      </c>
      <c r="B105" s="228">
        <v>4.2368707042392756E-3</v>
      </c>
      <c r="C105" s="228">
        <v>2.608883035717123E-3</v>
      </c>
      <c r="D105" s="228">
        <v>2.4633475512673428E-3</v>
      </c>
      <c r="E105" s="228">
        <v>2.7617351979710159E-3</v>
      </c>
      <c r="F105" s="228">
        <v>2.9729461743689938E-3</v>
      </c>
      <c r="G105" s="228">
        <v>1.116239000743309E-2</v>
      </c>
      <c r="H105" s="228">
        <v>1.037513299859222E-2</v>
      </c>
      <c r="I105" s="228">
        <v>5.6441937407819588E-3</v>
      </c>
      <c r="J105" s="228">
        <v>5.4228044464255162E-3</v>
      </c>
      <c r="K105" s="228">
        <v>6.613727661082639E-3</v>
      </c>
      <c r="L105" s="228">
        <v>1.8568364231239851E-2</v>
      </c>
      <c r="M105" s="228">
        <v>2.2521188132044741E-2</v>
      </c>
      <c r="N105" s="228">
        <v>2.493454982087227E-2</v>
      </c>
      <c r="O105" s="228">
        <v>2.0183119154873429E-2</v>
      </c>
      <c r="P105" s="228">
        <v>1.8507962471940309E-2</v>
      </c>
      <c r="Q105" s="228">
        <v>2.6424957658161871E-2</v>
      </c>
      <c r="R105" s="228">
        <v>2.0417387678454111E-2</v>
      </c>
      <c r="S105" s="228">
        <v>2.2043042470963101E-2</v>
      </c>
      <c r="T105" s="228">
        <v>3.4275989764854582E-2</v>
      </c>
      <c r="U105" s="228">
        <v>2.8596896619047629E-2</v>
      </c>
      <c r="V105" s="228">
        <v>2.932190158644353E-2</v>
      </c>
      <c r="W105" s="228">
        <v>2.480818438954489E-2</v>
      </c>
      <c r="DA105" s="69" t="s">
        <v>1550</v>
      </c>
    </row>
    <row r="106" spans="1:105" ht="12" customHeight="1" x14ac:dyDescent="0.25">
      <c r="A106" s="37" t="s">
        <v>162</v>
      </c>
      <c r="B106" s="228">
        <v>8.0587772015734804E-2</v>
      </c>
      <c r="C106" s="228">
        <v>0.1117887482262082</v>
      </c>
      <c r="D106" s="228">
        <v>0.13633667608789229</v>
      </c>
      <c r="E106" s="228">
        <v>0.1224331053408739</v>
      </c>
      <c r="F106" s="228">
        <v>0.12908878372990859</v>
      </c>
      <c r="G106" s="228">
        <v>0.10426763333545611</v>
      </c>
      <c r="H106" s="228">
        <v>9.1727821229123388E-2</v>
      </c>
      <c r="I106" s="228">
        <v>8.7473207050782306E-2</v>
      </c>
      <c r="J106" s="228">
        <v>7.5580490124011343E-2</v>
      </c>
      <c r="K106" s="228">
        <v>4.884460526923607E-2</v>
      </c>
      <c r="L106" s="228">
        <v>7.3416580549121854E-2</v>
      </c>
      <c r="M106" s="228">
        <v>7.3872135753084947E-2</v>
      </c>
      <c r="N106" s="228">
        <v>0.10713958274016459</v>
      </c>
      <c r="O106" s="228">
        <v>9.0876436722944001E-2</v>
      </c>
      <c r="P106" s="228">
        <v>9.7940592461691831E-2</v>
      </c>
      <c r="Q106" s="228">
        <v>0.10690691120977749</v>
      </c>
      <c r="R106" s="228">
        <v>9.3628442272546658E-2</v>
      </c>
      <c r="S106" s="228">
        <v>9.7355084954855634E-2</v>
      </c>
      <c r="T106" s="228">
        <v>0.1077349423253971</v>
      </c>
      <c r="U106" s="228">
        <v>0.1087696324033742</v>
      </c>
      <c r="V106" s="228">
        <v>0.11268198908796349</v>
      </c>
      <c r="W106" s="228">
        <v>0.1052116996918612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7.7534556407380288E-3</v>
      </c>
      <c r="T108" s="228">
        <v>6.7326784254589716E-3</v>
      </c>
      <c r="U108" s="228">
        <v>7.377824092259417E-3</v>
      </c>
      <c r="V108" s="228">
        <v>7.3309810889053764E-3</v>
      </c>
      <c r="W108" s="228">
        <v>7.5266983540500784E-3</v>
      </c>
      <c r="DA108" s="69" t="s">
        <v>1553</v>
      </c>
    </row>
    <row r="109" spans="1:105" ht="12" customHeight="1" x14ac:dyDescent="0.25">
      <c r="A109" s="37" t="s">
        <v>38</v>
      </c>
      <c r="B109" s="228">
        <v>1.959384213950734E-2</v>
      </c>
      <c r="C109" s="228">
        <v>1.379148663506416E-2</v>
      </c>
      <c r="D109" s="228">
        <v>6.3105401495418623E-3</v>
      </c>
      <c r="E109" s="228">
        <v>6.8109397103358104E-3</v>
      </c>
      <c r="F109" s="228">
        <v>8.2245582704858732E-3</v>
      </c>
      <c r="G109" s="228">
        <v>1.4049786308100019E-2</v>
      </c>
      <c r="H109" s="228">
        <v>1.319637254350868E-2</v>
      </c>
      <c r="I109" s="228">
        <v>1.7819727385825108E-2</v>
      </c>
      <c r="J109" s="228">
        <v>2.329257790669087E-2</v>
      </c>
      <c r="K109" s="228">
        <v>6.9968612198101202E-2</v>
      </c>
      <c r="L109" s="228">
        <v>5.8918979016356787E-2</v>
      </c>
      <c r="M109" s="228">
        <v>5.5810601162213758E-2</v>
      </c>
      <c r="N109" s="228">
        <v>6.1155371980608983E-2</v>
      </c>
      <c r="O109" s="228">
        <v>8.1751711395768978E-2</v>
      </c>
      <c r="P109" s="228">
        <v>8.736202101372928E-2</v>
      </c>
      <c r="Q109" s="228">
        <v>0.10029060825936741</v>
      </c>
      <c r="R109" s="228">
        <v>0.12500491000840799</v>
      </c>
      <c r="S109" s="228">
        <v>0.12225119525917449</v>
      </c>
      <c r="T109" s="228">
        <v>9.1509590063321961E-2</v>
      </c>
      <c r="U109" s="228">
        <v>0.10410691154322881</v>
      </c>
      <c r="V109" s="228">
        <v>8.936279589814837E-2</v>
      </c>
      <c r="W109" s="228">
        <v>0.1071358751782554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9.9934059197386986</v>
      </c>
      <c r="C110" s="263">
        <f t="shared" si="4"/>
        <v>11.970847154144833</v>
      </c>
      <c r="D110" s="263">
        <f t="shared" si="4"/>
        <v>13.420884597980727</v>
      </c>
      <c r="E110" s="263">
        <f t="shared" si="4"/>
        <v>12.362992117886971</v>
      </c>
      <c r="F110" s="263">
        <f t="shared" si="4"/>
        <v>13.160321943781772</v>
      </c>
      <c r="G110" s="263">
        <f t="shared" si="4"/>
        <v>12.203352761197412</v>
      </c>
      <c r="H110" s="263">
        <f t="shared" si="4"/>
        <v>10.978407820911572</v>
      </c>
      <c r="I110" s="263">
        <f t="shared" si="4"/>
        <v>10.588714998796402</v>
      </c>
      <c r="J110" s="263">
        <f t="shared" si="4"/>
        <v>9.8742107175488023</v>
      </c>
      <c r="K110" s="263">
        <f t="shared" si="4"/>
        <v>10.304197584288554</v>
      </c>
      <c r="L110" s="263">
        <f t="shared" si="4"/>
        <v>14.052908622591982</v>
      </c>
      <c r="M110" s="263">
        <f t="shared" si="4"/>
        <v>14.521131196752954</v>
      </c>
      <c r="N110" s="263">
        <f t="shared" si="4"/>
        <v>18.410329471214418</v>
      </c>
      <c r="O110" s="263">
        <f t="shared" si="4"/>
        <v>17.309961214066725</v>
      </c>
      <c r="P110" s="263">
        <f t="shared" si="4"/>
        <v>18.376779889960677</v>
      </c>
      <c r="Q110" s="263">
        <f t="shared" si="4"/>
        <v>20.942103136296318</v>
      </c>
      <c r="R110" s="263">
        <f t="shared" si="4"/>
        <v>20.073446048406574</v>
      </c>
      <c r="S110" s="263">
        <f t="shared" si="4"/>
        <v>21.003879097257091</v>
      </c>
      <c r="T110" s="263">
        <f t="shared" si="4"/>
        <v>21.96177025848975</v>
      </c>
      <c r="U110" s="263">
        <f t="shared" si="4"/>
        <v>22.272712737651759</v>
      </c>
      <c r="V110" s="263">
        <f t="shared" si="4"/>
        <v>21.814821936324556</v>
      </c>
      <c r="W110" s="263">
        <f t="shared" si="4"/>
        <v>21.508774990538573</v>
      </c>
      <c r="DA110" s="70"/>
    </row>
    <row r="111" spans="1:105" ht="12" customHeight="1" x14ac:dyDescent="0.25">
      <c r="A111" s="60" t="s">
        <v>1556</v>
      </c>
      <c r="B111" s="264">
        <v>9.0719204553413668</v>
      </c>
      <c r="C111" s="264">
        <v>10.84197854387889</v>
      </c>
      <c r="D111" s="264">
        <v>12.543842159361089</v>
      </c>
      <c r="E111" s="264">
        <v>11.58727142443213</v>
      </c>
      <c r="F111" s="264">
        <v>12.2889747832991</v>
      </c>
      <c r="G111" s="264">
        <v>11.15854390810466</v>
      </c>
      <c r="H111" s="264">
        <v>10.087903249482221</v>
      </c>
      <c r="I111" s="264">
        <v>9.6368016424756249</v>
      </c>
      <c r="J111" s="264">
        <v>8.8734650632945087</v>
      </c>
      <c r="K111" s="264">
        <v>8.6951417496283128</v>
      </c>
      <c r="L111" s="264">
        <v>12.46581918965528</v>
      </c>
      <c r="M111" s="264">
        <v>13.00040097394478</v>
      </c>
      <c r="N111" s="264">
        <v>16.506526402369381</v>
      </c>
      <c r="O111" s="264">
        <v>15.11814002266825</v>
      </c>
      <c r="P111" s="264">
        <v>16.08995010018301</v>
      </c>
      <c r="Q111" s="264">
        <v>18.28511807802386</v>
      </c>
      <c r="R111" s="264">
        <v>17.06527395855225</v>
      </c>
      <c r="S111" s="264">
        <v>18.01243323674332</v>
      </c>
      <c r="T111" s="264">
        <v>19.45138027688899</v>
      </c>
      <c r="U111" s="264">
        <v>19.57170290120748</v>
      </c>
      <c r="V111" s="264">
        <v>19.334729881321248</v>
      </c>
      <c r="W111" s="264">
        <v>18.77385072459969</v>
      </c>
      <c r="DA111" s="72" t="s">
        <v>1557</v>
      </c>
    </row>
    <row r="112" spans="1:105" ht="12" customHeight="1" x14ac:dyDescent="0.25">
      <c r="A112" s="59" t="s">
        <v>30</v>
      </c>
      <c r="B112" s="232">
        <v>0.16151910003186029</v>
      </c>
      <c r="C112" s="232">
        <v>0.1512187833475607</v>
      </c>
      <c r="D112" s="232">
        <v>0.14879092862923779</v>
      </c>
      <c r="E112" s="232">
        <v>0.15761636490706679</v>
      </c>
      <c r="F112" s="232">
        <v>0.17043644921635129</v>
      </c>
      <c r="G112" s="232">
        <v>2.2847470808575379</v>
      </c>
      <c r="H112" s="232">
        <v>3.5659398873786898</v>
      </c>
      <c r="I112" s="232">
        <v>4.3988192840380353</v>
      </c>
      <c r="J112" s="232">
        <v>4.4009440723150686</v>
      </c>
      <c r="K112" s="232">
        <v>4.7659236813311026</v>
      </c>
      <c r="L112" s="232">
        <v>7.3023527573925007</v>
      </c>
      <c r="M112" s="232">
        <v>8.1875170423736492</v>
      </c>
      <c r="N112" s="232">
        <v>9.1239913830094128</v>
      </c>
      <c r="O112" s="232">
        <v>6.7374432031640046</v>
      </c>
      <c r="P112" s="232">
        <v>7.1203105355335463</v>
      </c>
      <c r="Q112" s="232">
        <v>7.1695981030864342</v>
      </c>
      <c r="R112" s="232">
        <v>5.4598086251188853</v>
      </c>
      <c r="S112" s="232">
        <v>6.5893180019898168</v>
      </c>
      <c r="T112" s="232">
        <v>8.6350034469003294</v>
      </c>
      <c r="U112" s="232">
        <v>8.4443802216699329</v>
      </c>
      <c r="V112" s="232">
        <v>6.3575370786281411</v>
      </c>
      <c r="W112" s="232">
        <v>4.4169915219730349</v>
      </c>
      <c r="DA112" s="71" t="s">
        <v>1558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1.1006567727220759E-2</v>
      </c>
      <c r="T113" s="297">
        <v>0.1043165750833188</v>
      </c>
      <c r="U113" s="297">
        <v>4.4856378382844973E-2</v>
      </c>
      <c r="V113" s="297">
        <v>7.8184026801684965E-3</v>
      </c>
      <c r="W113" s="297">
        <v>1.001448840138819E-2</v>
      </c>
      <c r="DA113" s="122" t="s">
        <v>1559</v>
      </c>
    </row>
    <row r="114" spans="1:105" ht="12" customHeight="1" x14ac:dyDescent="0.25">
      <c r="A114" s="59" t="s">
        <v>160</v>
      </c>
      <c r="B114" s="297">
        <v>0.23791127826084621</v>
      </c>
      <c r="C114" s="297">
        <v>0.22412953033619509</v>
      </c>
      <c r="D114" s="297">
        <v>0.21998064767218251</v>
      </c>
      <c r="E114" s="297">
        <v>0.25213244046398059</v>
      </c>
      <c r="F114" s="297">
        <v>0.27281001244924907</v>
      </c>
      <c r="G114" s="297">
        <v>0.84496129713500601</v>
      </c>
      <c r="H114" s="297">
        <v>0.66272555780175402</v>
      </c>
      <c r="I114" s="297">
        <v>0.30552656099072301</v>
      </c>
      <c r="J114" s="297">
        <v>0.2930787536249071</v>
      </c>
      <c r="K114" s="297">
        <v>0.46858202999672499</v>
      </c>
      <c r="L114" s="297">
        <v>1.0423132354861731</v>
      </c>
      <c r="M114" s="297">
        <v>1.1244748091660099</v>
      </c>
      <c r="N114" s="297">
        <v>1.3937641207637279</v>
      </c>
      <c r="O114" s="297">
        <v>1.5230441106302679</v>
      </c>
      <c r="P114" s="297">
        <v>1.425605947141017</v>
      </c>
      <c r="Q114" s="297">
        <v>2.2029777815317408</v>
      </c>
      <c r="R114" s="297">
        <v>2.0777023149673641</v>
      </c>
      <c r="S114" s="297">
        <v>2.1068805805752482</v>
      </c>
      <c r="T114" s="297">
        <v>2.5854803024903559</v>
      </c>
      <c r="U114" s="297">
        <v>2.307142397450181</v>
      </c>
      <c r="V114" s="297">
        <v>2.6780021166240999</v>
      </c>
      <c r="W114" s="297">
        <v>2.737421061349548</v>
      </c>
      <c r="DA114" s="122" t="s">
        <v>1560</v>
      </c>
    </row>
    <row r="115" spans="1:105" ht="12" customHeight="1" x14ac:dyDescent="0.25">
      <c r="A115" s="59" t="s">
        <v>70</v>
      </c>
      <c r="B115" s="297">
        <v>4.1472776760014698</v>
      </c>
      <c r="C115" s="297">
        <v>0.86284221295115215</v>
      </c>
      <c r="D115" s="297">
        <v>0</v>
      </c>
      <c r="E115" s="297">
        <v>0</v>
      </c>
      <c r="F115" s="297">
        <v>0</v>
      </c>
      <c r="G115" s="297">
        <v>0.13607110836582581</v>
      </c>
      <c r="H115" s="297">
        <v>0</v>
      </c>
      <c r="I115" s="297">
        <v>0.19743262913294579</v>
      </c>
      <c r="J115" s="297">
        <v>9.4648831517104029E-2</v>
      </c>
      <c r="K115" s="297">
        <v>0</v>
      </c>
      <c r="L115" s="297">
        <v>0</v>
      </c>
      <c r="M115" s="297">
        <v>0</v>
      </c>
      <c r="N115" s="297">
        <v>0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1561</v>
      </c>
    </row>
    <row r="116" spans="1:105" ht="12" customHeight="1" x14ac:dyDescent="0.25">
      <c r="A116" s="59" t="s">
        <v>162</v>
      </c>
      <c r="B116" s="297">
        <v>4.5252124010471908</v>
      </c>
      <c r="C116" s="297">
        <v>9.6037880172439785</v>
      </c>
      <c r="D116" s="297">
        <v>12.17507058305967</v>
      </c>
      <c r="E116" s="297">
        <v>11.177522619061079</v>
      </c>
      <c r="F116" s="297">
        <v>11.8457283216335</v>
      </c>
      <c r="G116" s="297">
        <v>7.8927644217462856</v>
      </c>
      <c r="H116" s="297">
        <v>5.8592378043017774</v>
      </c>
      <c r="I116" s="297">
        <v>4.7350231683139201</v>
      </c>
      <c r="J116" s="297">
        <v>4.0847934058374289</v>
      </c>
      <c r="K116" s="297">
        <v>3.4606360383004851</v>
      </c>
      <c r="L116" s="297">
        <v>4.1211531967766017</v>
      </c>
      <c r="M116" s="297">
        <v>3.6884091224051221</v>
      </c>
      <c r="N116" s="297">
        <v>5.9887708985962451</v>
      </c>
      <c r="O116" s="297">
        <v>6.8576527088739807</v>
      </c>
      <c r="P116" s="297">
        <v>7.5440336175084504</v>
      </c>
      <c r="Q116" s="297">
        <v>8.9125421934056881</v>
      </c>
      <c r="R116" s="297">
        <v>9.5277630184659969</v>
      </c>
      <c r="S116" s="297">
        <v>9.3052280864510326</v>
      </c>
      <c r="T116" s="297">
        <v>8.1265799524149891</v>
      </c>
      <c r="U116" s="297">
        <v>8.7753239037045248</v>
      </c>
      <c r="V116" s="297">
        <v>10.29137228338884</v>
      </c>
      <c r="W116" s="297">
        <v>11.609423652875719</v>
      </c>
      <c r="DA116" s="122" t="s">
        <v>1562</v>
      </c>
    </row>
    <row r="117" spans="1:105" ht="12" customHeight="1" x14ac:dyDescent="0.25">
      <c r="A117" s="60" t="s">
        <v>1563</v>
      </c>
      <c r="B117" s="264">
        <v>0.92148546439733192</v>
      </c>
      <c r="C117" s="264">
        <v>1.128868610265944</v>
      </c>
      <c r="D117" s="264">
        <v>0.87704243861963727</v>
      </c>
      <c r="E117" s="264">
        <v>0.77572069345484163</v>
      </c>
      <c r="F117" s="264">
        <v>0.8713471604826718</v>
      </c>
      <c r="G117" s="264">
        <v>1.0448088530927511</v>
      </c>
      <c r="H117" s="264">
        <v>0.89050457142935258</v>
      </c>
      <c r="I117" s="264">
        <v>0.951913356320777</v>
      </c>
      <c r="J117" s="264">
        <v>1.000745654254293</v>
      </c>
      <c r="K117" s="264">
        <v>1.609055834660241</v>
      </c>
      <c r="L117" s="264">
        <v>1.587089432936702</v>
      </c>
      <c r="M117" s="264">
        <v>1.5207302228081749</v>
      </c>
      <c r="N117" s="264">
        <v>1.9038030688450349</v>
      </c>
      <c r="O117" s="264">
        <v>2.1918211913984762</v>
      </c>
      <c r="P117" s="264">
        <v>2.2868297897776668</v>
      </c>
      <c r="Q117" s="264">
        <v>2.6569850582724581</v>
      </c>
      <c r="R117" s="264">
        <v>3.0081720898543232</v>
      </c>
      <c r="S117" s="264">
        <v>2.9914458605137701</v>
      </c>
      <c r="T117" s="264">
        <v>2.5103899816007589</v>
      </c>
      <c r="U117" s="264">
        <v>2.7010098364442778</v>
      </c>
      <c r="V117" s="264">
        <v>2.4800920550033072</v>
      </c>
      <c r="W117" s="264">
        <v>2.7349242659388828</v>
      </c>
      <c r="DA117" s="72" t="s">
        <v>1564</v>
      </c>
    </row>
    <row r="118" spans="1:105" ht="12" customHeight="1" x14ac:dyDescent="0.25">
      <c r="A118" s="57" t="s">
        <v>1565</v>
      </c>
      <c r="B118" s="263">
        <v>0.75495477927797083</v>
      </c>
      <c r="C118" s="263">
        <v>0.92485968083559378</v>
      </c>
      <c r="D118" s="263">
        <v>0.71854348901590637</v>
      </c>
      <c r="E118" s="263">
        <v>0.63553259116416938</v>
      </c>
      <c r="F118" s="263">
        <v>0.71387746050548173</v>
      </c>
      <c r="G118" s="263">
        <v>0.8559911876528471</v>
      </c>
      <c r="H118" s="263">
        <v>0.72957274763868474</v>
      </c>
      <c r="I118" s="263">
        <v>0.77988374812066652</v>
      </c>
      <c r="J118" s="263">
        <v>0.8198910820748111</v>
      </c>
      <c r="K118" s="263">
        <v>1.318267557585763</v>
      </c>
      <c r="L118" s="263">
        <v>1.300270919976757</v>
      </c>
      <c r="M118" s="263">
        <v>1.245904134203953</v>
      </c>
      <c r="N118" s="263">
        <v>1.559748125347411</v>
      </c>
      <c r="O118" s="263">
        <v>1.7957156653048629</v>
      </c>
      <c r="P118" s="263">
        <v>1.873554327107068</v>
      </c>
      <c r="Q118" s="263">
        <v>2.1768152029667078</v>
      </c>
      <c r="R118" s="263">
        <v>2.4645357782300121</v>
      </c>
      <c r="S118" s="263">
        <v>2.4508323100063341</v>
      </c>
      <c r="T118" s="263">
        <v>2.0567127618236989</v>
      </c>
      <c r="U118" s="263">
        <v>2.212883831253976</v>
      </c>
      <c r="V118" s="263">
        <v>2.0318902709969771</v>
      </c>
      <c r="W118" s="263">
        <v>2.2406692512336419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0.9787917473364649</v>
      </c>
      <c r="C119" s="263">
        <f t="shared" si="5"/>
        <v>1.1763587076446012</v>
      </c>
      <c r="D119" s="263">
        <f t="shared" si="5"/>
        <v>1.2585150838114043</v>
      </c>
      <c r="E119" s="263">
        <f t="shared" si="5"/>
        <v>1.1543150628715253</v>
      </c>
      <c r="F119" s="263">
        <f t="shared" si="5"/>
        <v>1.2358410480721784</v>
      </c>
      <c r="G119" s="263">
        <f t="shared" si="5"/>
        <v>1.182749263172572</v>
      </c>
      <c r="H119" s="263">
        <f t="shared" si="5"/>
        <v>1.0563522551896036</v>
      </c>
      <c r="I119" s="263">
        <f t="shared" si="5"/>
        <v>1.03329959534911</v>
      </c>
      <c r="J119" s="263">
        <f t="shared" si="5"/>
        <v>0.9811315473831056</v>
      </c>
      <c r="K119" s="263">
        <f t="shared" si="5"/>
        <v>1.1115480369469686</v>
      </c>
      <c r="L119" s="263">
        <f t="shared" si="5"/>
        <v>1.4216247549018222</v>
      </c>
      <c r="M119" s="263">
        <f t="shared" si="5"/>
        <v>1.4504757970941324</v>
      </c>
      <c r="N119" s="263">
        <f t="shared" si="5"/>
        <v>1.8351954764195595</v>
      </c>
      <c r="O119" s="263">
        <f t="shared" si="5"/>
        <v>1.7879002456194866</v>
      </c>
      <c r="P119" s="263">
        <f t="shared" si="5"/>
        <v>1.8918664158593708</v>
      </c>
      <c r="Q119" s="263">
        <f t="shared" si="5"/>
        <v>2.1638705960148803</v>
      </c>
      <c r="R119" s="263">
        <f t="shared" si="5"/>
        <v>2.1457612101726085</v>
      </c>
      <c r="S119" s="263">
        <f t="shared" si="5"/>
        <v>2.2209718425979914</v>
      </c>
      <c r="T119" s="263">
        <f t="shared" si="5"/>
        <v>2.2263773832851941</v>
      </c>
      <c r="U119" s="263">
        <f t="shared" si="5"/>
        <v>2.2819796151750764</v>
      </c>
      <c r="V119" s="263">
        <f t="shared" si="5"/>
        <v>2.2093840890128407</v>
      </c>
      <c r="W119" s="263">
        <f t="shared" si="5"/>
        <v>2.223361218668892</v>
      </c>
      <c r="DA119" s="70"/>
    </row>
    <row r="120" spans="1:105" ht="12" customHeight="1" x14ac:dyDescent="0.25">
      <c r="A120" s="60" t="s">
        <v>1568</v>
      </c>
      <c r="B120" s="264">
        <v>0.75864348338026844</v>
      </c>
      <c r="C120" s="264">
        <v>0.90666539788932754</v>
      </c>
      <c r="D120" s="264">
        <v>1.0489845185036819</v>
      </c>
      <c r="E120" s="264">
        <v>0.9689908547564583</v>
      </c>
      <c r="F120" s="264">
        <v>1.0276711180029301</v>
      </c>
      <c r="G120" s="264">
        <v>0.93313832077440173</v>
      </c>
      <c r="H120" s="264">
        <v>0.84360550766120457</v>
      </c>
      <c r="I120" s="264">
        <v>0.80588193014720377</v>
      </c>
      <c r="J120" s="264">
        <v>0.74204756075736011</v>
      </c>
      <c r="K120" s="264">
        <v>0.72713519236594837</v>
      </c>
      <c r="L120" s="264">
        <v>1.042459812096403</v>
      </c>
      <c r="M120" s="264">
        <v>1.087164457488905</v>
      </c>
      <c r="N120" s="264">
        <v>1.380365794656945</v>
      </c>
      <c r="O120" s="264">
        <v>1.264261350778799</v>
      </c>
      <c r="P120" s="264">
        <v>1.3455294114963909</v>
      </c>
      <c r="Q120" s="264">
        <v>1.52910133427857</v>
      </c>
      <c r="R120" s="264">
        <v>1.4270913137396439</v>
      </c>
      <c r="S120" s="264">
        <v>1.5062979401270851</v>
      </c>
      <c r="T120" s="264">
        <v>1.6266305422822449</v>
      </c>
      <c r="U120" s="264">
        <v>1.6366925765881879</v>
      </c>
      <c r="V120" s="264">
        <v>1.6168755997795139</v>
      </c>
      <c r="W120" s="264">
        <v>1.569971824630108</v>
      </c>
      <c r="DA120" s="72" t="s">
        <v>1569</v>
      </c>
    </row>
    <row r="121" spans="1:105" ht="12" customHeight="1" x14ac:dyDescent="0.25">
      <c r="A121" s="59" t="s">
        <v>30</v>
      </c>
      <c r="B121" s="232">
        <v>1.3507108366285339E-2</v>
      </c>
      <c r="C121" s="232">
        <v>1.264573968831198E-2</v>
      </c>
      <c r="D121" s="232">
        <v>1.244270923079013E-2</v>
      </c>
      <c r="E121" s="232">
        <v>1.3180740362469721E-2</v>
      </c>
      <c r="F121" s="232">
        <v>1.42528257566817E-2</v>
      </c>
      <c r="G121" s="232">
        <v>0.19106301610527521</v>
      </c>
      <c r="H121" s="232">
        <v>0.29820334856362168</v>
      </c>
      <c r="I121" s="232">
        <v>0.36785326776515931</v>
      </c>
      <c r="J121" s="232">
        <v>0.36803095415337989</v>
      </c>
      <c r="K121" s="232">
        <v>0.39855254032796622</v>
      </c>
      <c r="L121" s="232">
        <v>0.61066257800772283</v>
      </c>
      <c r="M121" s="232">
        <v>0.68468484482847314</v>
      </c>
      <c r="N121" s="232">
        <v>0.76299793844228014</v>
      </c>
      <c r="O121" s="232">
        <v>0.56342175902960134</v>
      </c>
      <c r="P121" s="232">
        <v>0.59543921422348178</v>
      </c>
      <c r="Q121" s="232">
        <v>0.59956090952710916</v>
      </c>
      <c r="R121" s="232">
        <v>0.45657898504952937</v>
      </c>
      <c r="S121" s="232">
        <v>0.55103472156070166</v>
      </c>
      <c r="T121" s="232">
        <v>0.72210609938715442</v>
      </c>
      <c r="U121" s="232">
        <v>0.70616514528445118</v>
      </c>
      <c r="V121" s="232">
        <v>0.53165193619063533</v>
      </c>
      <c r="W121" s="232">
        <v>0.36937292944602262</v>
      </c>
      <c r="DA121" s="71" t="s">
        <v>1570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9.2042924337186526E-4</v>
      </c>
      <c r="T122" s="297">
        <v>8.7235211425286258E-3</v>
      </c>
      <c r="U122" s="297">
        <v>3.7511350893898862E-3</v>
      </c>
      <c r="V122" s="297">
        <v>6.538174880336802E-4</v>
      </c>
      <c r="W122" s="297">
        <v>8.3746615752425594E-4</v>
      </c>
      <c r="DA122" s="122" t="s">
        <v>1571</v>
      </c>
    </row>
    <row r="123" spans="1:105" ht="12" customHeight="1" x14ac:dyDescent="0.25">
      <c r="A123" s="59" t="s">
        <v>160</v>
      </c>
      <c r="B123" s="297">
        <v>1.989543909294221E-2</v>
      </c>
      <c r="C123" s="297">
        <v>1.8742934140534899E-2</v>
      </c>
      <c r="D123" s="297">
        <v>1.8395981936549319E-2</v>
      </c>
      <c r="E123" s="297">
        <v>2.108469026468825E-2</v>
      </c>
      <c r="F123" s="297">
        <v>2.2813861647525309E-2</v>
      </c>
      <c r="G123" s="297">
        <v>7.066027363617243E-2</v>
      </c>
      <c r="H123" s="297">
        <v>5.5420726864930957E-2</v>
      </c>
      <c r="I123" s="297">
        <v>2.5549797932666551E-2</v>
      </c>
      <c r="J123" s="297">
        <v>2.4508844367549128E-2</v>
      </c>
      <c r="K123" s="297">
        <v>3.9185385854745819E-2</v>
      </c>
      <c r="L123" s="297">
        <v>8.7163919440785428E-2</v>
      </c>
      <c r="M123" s="297">
        <v>9.4034718491914276E-2</v>
      </c>
      <c r="N123" s="297">
        <v>0.1165541599258703</v>
      </c>
      <c r="O123" s="297">
        <v>0.12736525800885359</v>
      </c>
      <c r="P123" s="297">
        <v>0.1192169471713022</v>
      </c>
      <c r="Q123" s="297">
        <v>0.18422502117581541</v>
      </c>
      <c r="R123" s="297">
        <v>0.17374880317937899</v>
      </c>
      <c r="S123" s="297">
        <v>0.17618884894132411</v>
      </c>
      <c r="T123" s="297">
        <v>0.21621196884916319</v>
      </c>
      <c r="U123" s="297">
        <v>0.19293583466391259</v>
      </c>
      <c r="V123" s="297">
        <v>0.2239491477308142</v>
      </c>
      <c r="W123" s="297">
        <v>0.2289180840687374</v>
      </c>
      <c r="DA123" s="122" t="s">
        <v>1572</v>
      </c>
    </row>
    <row r="124" spans="1:105" ht="12" customHeight="1" x14ac:dyDescent="0.25">
      <c r="A124" s="59" t="s">
        <v>70</v>
      </c>
      <c r="B124" s="297">
        <v>0.34681798613153603</v>
      </c>
      <c r="C124" s="297">
        <v>7.2155573372051793E-2</v>
      </c>
      <c r="D124" s="297">
        <v>0</v>
      </c>
      <c r="E124" s="297">
        <v>0</v>
      </c>
      <c r="F124" s="297">
        <v>0</v>
      </c>
      <c r="G124" s="297">
        <v>1.1379008463118149E-2</v>
      </c>
      <c r="H124" s="297">
        <v>0</v>
      </c>
      <c r="I124" s="297">
        <v>1.6510393608020951E-2</v>
      </c>
      <c r="J124" s="297">
        <v>7.9150516799043093E-3</v>
      </c>
      <c r="K124" s="297">
        <v>0</v>
      </c>
      <c r="L124" s="297">
        <v>0</v>
      </c>
      <c r="M124" s="297">
        <v>0</v>
      </c>
      <c r="N124" s="297">
        <v>0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1573</v>
      </c>
    </row>
    <row r="125" spans="1:105" ht="12" customHeight="1" x14ac:dyDescent="0.25">
      <c r="A125" s="59" t="s">
        <v>162</v>
      </c>
      <c r="B125" s="297">
        <v>0.37842294978950491</v>
      </c>
      <c r="C125" s="297">
        <v>0.80312115068842893</v>
      </c>
      <c r="D125" s="297">
        <v>1.0181458273363431</v>
      </c>
      <c r="E125" s="297">
        <v>0.93472542412930038</v>
      </c>
      <c r="F125" s="297">
        <v>0.99060443059872305</v>
      </c>
      <c r="G125" s="297">
        <v>0.66003602256983596</v>
      </c>
      <c r="H125" s="297">
        <v>0.48998143223265189</v>
      </c>
      <c r="I125" s="297">
        <v>0.395968470841357</v>
      </c>
      <c r="J125" s="297">
        <v>0.34159271055652679</v>
      </c>
      <c r="K125" s="297">
        <v>0.2893972661832363</v>
      </c>
      <c r="L125" s="297">
        <v>0.34463331464789432</v>
      </c>
      <c r="M125" s="297">
        <v>0.30844489416851772</v>
      </c>
      <c r="N125" s="297">
        <v>0.5008136962887948</v>
      </c>
      <c r="O125" s="297">
        <v>0.5734743337403444</v>
      </c>
      <c r="P125" s="297">
        <v>0.63087325010160689</v>
      </c>
      <c r="Q125" s="297">
        <v>0.74531540357564607</v>
      </c>
      <c r="R125" s="297">
        <v>0.79676352551073559</v>
      </c>
      <c r="S125" s="297">
        <v>0.77815394038168761</v>
      </c>
      <c r="T125" s="297">
        <v>0.67958895290339871</v>
      </c>
      <c r="U125" s="297">
        <v>0.73384046155043414</v>
      </c>
      <c r="V125" s="297">
        <v>0.86062069837003086</v>
      </c>
      <c r="W125" s="297">
        <v>0.97084334495782387</v>
      </c>
      <c r="DA125" s="122" t="s">
        <v>1574</v>
      </c>
    </row>
    <row r="126" spans="1:105" ht="12" customHeight="1" x14ac:dyDescent="0.25">
      <c r="A126" s="60" t="s">
        <v>1575</v>
      </c>
      <c r="B126" s="264">
        <v>0.22014826395619649</v>
      </c>
      <c r="C126" s="264">
        <v>0.26969330975527361</v>
      </c>
      <c r="D126" s="264">
        <v>0.20953056530772249</v>
      </c>
      <c r="E126" s="264">
        <v>0.18532420811506689</v>
      </c>
      <c r="F126" s="264">
        <v>0.20816993006924839</v>
      </c>
      <c r="G126" s="264">
        <v>0.24961094239817039</v>
      </c>
      <c r="H126" s="264">
        <v>0.21274674752839909</v>
      </c>
      <c r="I126" s="264">
        <v>0.22741766520190609</v>
      </c>
      <c r="J126" s="264">
        <v>0.23908398662574551</v>
      </c>
      <c r="K126" s="264">
        <v>0.38441284458102021</v>
      </c>
      <c r="L126" s="264">
        <v>0.37916494280541913</v>
      </c>
      <c r="M126" s="264">
        <v>0.36331133960522732</v>
      </c>
      <c r="N126" s="264">
        <v>0.4548296817626144</v>
      </c>
      <c r="O126" s="264">
        <v>0.52363889484068771</v>
      </c>
      <c r="P126" s="264">
        <v>0.54633700436297972</v>
      </c>
      <c r="Q126" s="264">
        <v>0.63476926173631032</v>
      </c>
      <c r="R126" s="264">
        <v>0.71866989643296442</v>
      </c>
      <c r="S126" s="264">
        <v>0.71467390247090634</v>
      </c>
      <c r="T126" s="264">
        <v>0.59974684100294895</v>
      </c>
      <c r="U126" s="264">
        <v>0.64528703858688863</v>
      </c>
      <c r="V126" s="264">
        <v>0.592508489233327</v>
      </c>
      <c r="W126" s="264">
        <v>0.65338939403878404</v>
      </c>
      <c r="DA126" s="72" t="s">
        <v>1576</v>
      </c>
    </row>
    <row r="127" spans="1:105" ht="12" customHeight="1" x14ac:dyDescent="0.25">
      <c r="A127" s="132" t="s">
        <v>1577</v>
      </c>
      <c r="B127" s="318">
        <v>0.67365195689419055</v>
      </c>
      <c r="C127" s="318">
        <v>0.82525940751483895</v>
      </c>
      <c r="D127" s="318">
        <v>0.64116188250650197</v>
      </c>
      <c r="E127" s="318">
        <v>0.56709061980802911</v>
      </c>
      <c r="F127" s="318">
        <v>0.63699834937412347</v>
      </c>
      <c r="G127" s="318">
        <v>0.76380752129023399</v>
      </c>
      <c r="H127" s="318">
        <v>0.6510033748160583</v>
      </c>
      <c r="I127" s="318">
        <v>0.69589626755382683</v>
      </c>
      <c r="J127" s="318">
        <v>0.73159511938983268</v>
      </c>
      <c r="K127" s="318">
        <v>1.1763002821534521</v>
      </c>
      <c r="L127" s="318">
        <v>1.1602417439792621</v>
      </c>
      <c r="M127" s="318">
        <v>1.1117298428281439</v>
      </c>
      <c r="N127" s="318">
        <v>1.3917752503099989</v>
      </c>
      <c r="O127" s="318">
        <v>1.6023309013489579</v>
      </c>
      <c r="P127" s="318">
        <v>1.671786938034002</v>
      </c>
      <c r="Q127" s="318">
        <v>1.942388950339528</v>
      </c>
      <c r="R127" s="318">
        <v>2.199124232882169</v>
      </c>
      <c r="S127" s="318">
        <v>2.186896522774886</v>
      </c>
      <c r="T127" s="318">
        <v>1.8352206182426889</v>
      </c>
      <c r="U127" s="318">
        <v>1.974573264811244</v>
      </c>
      <c r="V127" s="318">
        <v>1.8130713187357681</v>
      </c>
      <c r="W127" s="318">
        <v>1.9993664087931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</v>
      </c>
      <c r="C132" s="234">
        <f t="shared" si="6"/>
        <v>1</v>
      </c>
      <c r="D132" s="234">
        <f t="shared" si="6"/>
        <v>0.99999999999999967</v>
      </c>
      <c r="E132" s="234">
        <f t="shared" si="6"/>
        <v>1</v>
      </c>
      <c r="F132" s="234">
        <f t="shared" si="6"/>
        <v>0.99999999999999978</v>
      </c>
      <c r="G132" s="234">
        <f t="shared" si="6"/>
        <v>0.99999999999999967</v>
      </c>
      <c r="H132" s="234">
        <f t="shared" si="6"/>
        <v>0.99999999999999978</v>
      </c>
      <c r="I132" s="234">
        <f t="shared" si="6"/>
        <v>0.99999999999999989</v>
      </c>
      <c r="J132" s="234">
        <f t="shared" si="6"/>
        <v>1</v>
      </c>
      <c r="K132" s="234">
        <f t="shared" si="6"/>
        <v>1</v>
      </c>
      <c r="L132" s="234">
        <f t="shared" si="6"/>
        <v>0.99999999999999989</v>
      </c>
      <c r="M132" s="234">
        <f t="shared" si="6"/>
        <v>1</v>
      </c>
      <c r="N132" s="234">
        <f t="shared" si="6"/>
        <v>1</v>
      </c>
      <c r="O132" s="234">
        <f t="shared" si="6"/>
        <v>0.99999999999999989</v>
      </c>
      <c r="P132" s="234">
        <f t="shared" si="6"/>
        <v>0.99999999999999978</v>
      </c>
      <c r="Q132" s="234">
        <f t="shared" si="6"/>
        <v>0.99999999999999989</v>
      </c>
      <c r="R132" s="234">
        <f t="shared" si="6"/>
        <v>0.99999999999999989</v>
      </c>
      <c r="S132" s="234">
        <f t="shared" si="6"/>
        <v>1</v>
      </c>
      <c r="T132" s="234">
        <f t="shared" si="6"/>
        <v>1</v>
      </c>
      <c r="U132" s="234">
        <f t="shared" si="6"/>
        <v>0.99999999999999978</v>
      </c>
      <c r="V132" s="234">
        <f t="shared" si="6"/>
        <v>1</v>
      </c>
      <c r="W132" s="234">
        <f t="shared" si="6"/>
        <v>0.99999999999999989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4.900171794910731E-3</v>
      </c>
      <c r="C133" s="268">
        <f t="shared" si="7"/>
        <v>4.9001717949051556E-3</v>
      </c>
      <c r="D133" s="268">
        <f t="shared" si="7"/>
        <v>4.9001717949117233E-3</v>
      </c>
      <c r="E133" s="268">
        <f t="shared" si="7"/>
        <v>4.9001717949145041E-3</v>
      </c>
      <c r="F133" s="268">
        <f t="shared" si="7"/>
        <v>4.9001717949095185E-3</v>
      </c>
      <c r="G133" s="268">
        <f t="shared" si="7"/>
        <v>4.900171794921776E-3</v>
      </c>
      <c r="H133" s="268">
        <f t="shared" si="7"/>
        <v>4.9001717949167444E-3</v>
      </c>
      <c r="I133" s="268">
        <f t="shared" si="7"/>
        <v>4.9001717949216719E-3</v>
      </c>
      <c r="J133" s="268">
        <f t="shared" si="7"/>
        <v>4.9001717949187723E-3</v>
      </c>
      <c r="K133" s="268">
        <f t="shared" si="7"/>
        <v>4.9001717949534564E-3</v>
      </c>
      <c r="L133" s="268">
        <f t="shared" si="7"/>
        <v>4.9001717949249306E-3</v>
      </c>
      <c r="M133" s="268">
        <f t="shared" si="7"/>
        <v>4.9001717949234847E-3</v>
      </c>
      <c r="N133" s="268">
        <f t="shared" si="7"/>
        <v>4.9001717949267616E-3</v>
      </c>
      <c r="O133" s="268">
        <f t="shared" si="7"/>
        <v>4.9001717949258578E-3</v>
      </c>
      <c r="P133" s="268">
        <f t="shared" si="7"/>
        <v>4.9001717949250642E-3</v>
      </c>
      <c r="Q133" s="268">
        <f t="shared" si="7"/>
        <v>4.9001717949161286E-3</v>
      </c>
      <c r="R133" s="268">
        <f t="shared" si="7"/>
        <v>4.9001717949529611E-3</v>
      </c>
      <c r="S133" s="268">
        <f t="shared" si="7"/>
        <v>4.9001717949503695E-3</v>
      </c>
      <c r="T133" s="268">
        <f t="shared" si="7"/>
        <v>4.9001717949226963E-3</v>
      </c>
      <c r="U133" s="268">
        <f t="shared" si="7"/>
        <v>4.9001717949193795E-3</v>
      </c>
      <c r="V133" s="268">
        <f t="shared" si="7"/>
        <v>4.9001717949178816E-3</v>
      </c>
      <c r="W133" s="268">
        <f t="shared" si="7"/>
        <v>4.9001717949180221E-3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1.959288867772207E-3</v>
      </c>
      <c r="C134" s="269">
        <f t="shared" si="8"/>
        <v>1.9592888677699787E-3</v>
      </c>
      <c r="D134" s="269">
        <f t="shared" si="8"/>
        <v>1.9592888677726042E-3</v>
      </c>
      <c r="E134" s="269">
        <f t="shared" si="8"/>
        <v>1.9592888677737153E-3</v>
      </c>
      <c r="F134" s="269">
        <f t="shared" si="8"/>
        <v>1.9592888677717225E-3</v>
      </c>
      <c r="G134" s="269">
        <f t="shared" si="8"/>
        <v>1.9592888677766227E-3</v>
      </c>
      <c r="H134" s="269">
        <f t="shared" si="8"/>
        <v>1.9592888677746117E-3</v>
      </c>
      <c r="I134" s="269">
        <f t="shared" si="8"/>
        <v>1.9592888677765824E-3</v>
      </c>
      <c r="J134" s="269">
        <f t="shared" si="8"/>
        <v>1.9592888677754218E-3</v>
      </c>
      <c r="K134" s="269">
        <f t="shared" si="8"/>
        <v>1.9592888677892905E-3</v>
      </c>
      <c r="L134" s="269">
        <f t="shared" si="8"/>
        <v>1.9592888677778851E-3</v>
      </c>
      <c r="M134" s="269">
        <f t="shared" si="8"/>
        <v>1.9592888677773057E-3</v>
      </c>
      <c r="N134" s="269">
        <f t="shared" si="8"/>
        <v>1.9592888677786168E-3</v>
      </c>
      <c r="O134" s="269">
        <f t="shared" si="8"/>
        <v>1.9592888677782559E-3</v>
      </c>
      <c r="P134" s="269">
        <f t="shared" si="8"/>
        <v>1.9592888677779389E-3</v>
      </c>
      <c r="Q134" s="269">
        <f t="shared" si="8"/>
        <v>1.9592888677743641E-3</v>
      </c>
      <c r="R134" s="269">
        <f t="shared" si="8"/>
        <v>1.9592888677890915E-3</v>
      </c>
      <c r="S134" s="269">
        <f t="shared" si="8"/>
        <v>1.9592888677880576E-3</v>
      </c>
      <c r="T134" s="269">
        <f t="shared" si="8"/>
        <v>1.9592888677769913E-3</v>
      </c>
      <c r="U134" s="269">
        <f t="shared" si="8"/>
        <v>1.9592888677756669E-3</v>
      </c>
      <c r="V134" s="269">
        <f t="shared" si="8"/>
        <v>1.9592888677750666E-3</v>
      </c>
      <c r="W134" s="269">
        <f t="shared" si="8"/>
        <v>1.959288867775123E-3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6.3300446681842995E-3</v>
      </c>
      <c r="C135" s="269">
        <f t="shared" si="9"/>
        <v>6.6946018962029327E-3</v>
      </c>
      <c r="D135" s="269">
        <f t="shared" si="9"/>
        <v>4.4135258846782228E-3</v>
      </c>
      <c r="E135" s="269">
        <f t="shared" si="9"/>
        <v>3.7859813648879188E-3</v>
      </c>
      <c r="F135" s="269">
        <f t="shared" si="9"/>
        <v>4.0275385524871782E-3</v>
      </c>
      <c r="G135" s="269">
        <f t="shared" si="9"/>
        <v>5.983220260948943E-3</v>
      </c>
      <c r="H135" s="269">
        <f t="shared" si="9"/>
        <v>5.6089766277777099E-3</v>
      </c>
      <c r="I135" s="269">
        <f t="shared" si="9"/>
        <v>6.4298661788178566E-3</v>
      </c>
      <c r="J135" s="269">
        <f t="shared" si="9"/>
        <v>7.3153939006055622E-3</v>
      </c>
      <c r="K135" s="269">
        <f t="shared" si="9"/>
        <v>1.1450212427396595E-2</v>
      </c>
      <c r="L135" s="269">
        <f t="shared" si="9"/>
        <v>7.6847545672495896E-3</v>
      </c>
      <c r="M135" s="269">
        <f t="shared" si="9"/>
        <v>7.0623274834657936E-3</v>
      </c>
      <c r="N135" s="269">
        <f t="shared" si="9"/>
        <v>6.917366485118071E-3</v>
      </c>
      <c r="O135" s="269">
        <f t="shared" si="9"/>
        <v>8.5072072078476932E-3</v>
      </c>
      <c r="P135" s="269">
        <f t="shared" si="9"/>
        <v>8.1578385633505352E-3</v>
      </c>
      <c r="Q135" s="269">
        <f t="shared" si="9"/>
        <v>8.1268716619441565E-3</v>
      </c>
      <c r="R135" s="269">
        <f t="shared" si="9"/>
        <v>9.897369346864561E-3</v>
      </c>
      <c r="S135" s="269">
        <f t="shared" si="9"/>
        <v>9.3200099572823616E-3</v>
      </c>
      <c r="T135" s="269">
        <f t="shared" si="9"/>
        <v>7.059474163113008E-3</v>
      </c>
      <c r="U135" s="269">
        <f t="shared" si="9"/>
        <v>7.5088711301899451E-3</v>
      </c>
      <c r="V135" s="269">
        <f t="shared" si="9"/>
        <v>6.2566486875994965E-3</v>
      </c>
      <c r="W135" s="269">
        <f t="shared" si="9"/>
        <v>6.8680326978212769E-3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9.7769480840589201E-4</v>
      </c>
      <c r="C136" s="269">
        <f t="shared" si="10"/>
        <v>9.7769480840477984E-4</v>
      </c>
      <c r="D136" s="269">
        <f t="shared" si="10"/>
        <v>9.7769480840609064E-4</v>
      </c>
      <c r="E136" s="269">
        <f t="shared" si="10"/>
        <v>9.7769480840664467E-4</v>
      </c>
      <c r="F136" s="269">
        <f t="shared" si="10"/>
        <v>9.7769480840565024E-4</v>
      </c>
      <c r="G136" s="269">
        <f t="shared" si="10"/>
        <v>9.7769480840809576E-4</v>
      </c>
      <c r="H136" s="269">
        <f t="shared" si="10"/>
        <v>9.7769480840709244E-4</v>
      </c>
      <c r="I136" s="269">
        <f t="shared" si="10"/>
        <v>9.776948084080756E-4</v>
      </c>
      <c r="J136" s="269">
        <f t="shared" si="10"/>
        <v>9.7769480840749685E-4</v>
      </c>
      <c r="K136" s="269">
        <f t="shared" si="10"/>
        <v>9.7769480841441666E-4</v>
      </c>
      <c r="L136" s="269">
        <f t="shared" si="10"/>
        <v>9.7769480840872568E-4</v>
      </c>
      <c r="M136" s="269">
        <f t="shared" si="10"/>
        <v>9.7769480840843685E-4</v>
      </c>
      <c r="N136" s="269">
        <f t="shared" si="10"/>
        <v>9.7769480840909084E-4</v>
      </c>
      <c r="O136" s="269">
        <f t="shared" si="10"/>
        <v>9.7769480840891065E-4</v>
      </c>
      <c r="P136" s="269">
        <f t="shared" si="10"/>
        <v>9.7769480840875236E-4</v>
      </c>
      <c r="Q136" s="269">
        <f t="shared" si="10"/>
        <v>9.7769480840696906E-4</v>
      </c>
      <c r="R136" s="269">
        <f t="shared" si="10"/>
        <v>9.77694808414318E-4</v>
      </c>
      <c r="S136" s="269">
        <f t="shared" si="10"/>
        <v>9.7769480841380148E-4</v>
      </c>
      <c r="T136" s="269">
        <f t="shared" si="10"/>
        <v>9.7769480840827986E-4</v>
      </c>
      <c r="U136" s="269">
        <f t="shared" si="10"/>
        <v>9.7769480840761785E-4</v>
      </c>
      <c r="V136" s="269">
        <f t="shared" si="10"/>
        <v>9.7769480840731904E-4</v>
      </c>
      <c r="W136" s="269">
        <f t="shared" si="10"/>
        <v>9.7769480840734745E-4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3.7840308646213856E-3</v>
      </c>
      <c r="C137" s="270">
        <f t="shared" si="11"/>
        <v>4.0104353106206053E-3</v>
      </c>
      <c r="D137" s="270">
        <f t="shared" si="11"/>
        <v>3.8523265696675502E-3</v>
      </c>
      <c r="E137" s="270">
        <f t="shared" si="11"/>
        <v>3.3987955475910576E-3</v>
      </c>
      <c r="F137" s="270">
        <f t="shared" si="11"/>
        <v>3.4207608069650023E-3</v>
      </c>
      <c r="G137" s="270">
        <f t="shared" si="11"/>
        <v>3.9116428639300481E-3</v>
      </c>
      <c r="H137" s="270">
        <f t="shared" si="11"/>
        <v>3.8311860773871005E-3</v>
      </c>
      <c r="I137" s="270">
        <f t="shared" si="11"/>
        <v>3.9531239353259489E-3</v>
      </c>
      <c r="J137" s="270">
        <f t="shared" si="11"/>
        <v>4.0219819922064168E-3</v>
      </c>
      <c r="K137" s="270">
        <f t="shared" si="11"/>
        <v>4.7086051303702817E-3</v>
      </c>
      <c r="L137" s="270">
        <f t="shared" si="11"/>
        <v>3.8546782323703979E-3</v>
      </c>
      <c r="M137" s="270">
        <f t="shared" si="11"/>
        <v>3.7288981767518792E-3</v>
      </c>
      <c r="N137" s="270">
        <f t="shared" si="11"/>
        <v>3.7038313252106807E-3</v>
      </c>
      <c r="O137" s="270">
        <f t="shared" si="11"/>
        <v>3.9479650170974488E-3</v>
      </c>
      <c r="P137" s="270">
        <f t="shared" si="11"/>
        <v>3.8355440891460315E-3</v>
      </c>
      <c r="Q137" s="270">
        <f t="shared" si="11"/>
        <v>3.7697097350690581E-3</v>
      </c>
      <c r="R137" s="270">
        <f t="shared" si="11"/>
        <v>4.1492173910558034E-3</v>
      </c>
      <c r="S137" s="270">
        <f t="shared" si="11"/>
        <v>4.099166071287328E-3</v>
      </c>
      <c r="T137" s="270">
        <f t="shared" si="11"/>
        <v>3.5641776226623761E-3</v>
      </c>
      <c r="U137" s="270">
        <f t="shared" si="11"/>
        <v>3.6496173666001851E-3</v>
      </c>
      <c r="V137" s="270">
        <f t="shared" si="11"/>
        <v>3.176736123922433E-3</v>
      </c>
      <c r="W137" s="270">
        <f t="shared" si="11"/>
        <v>3.2415213077521339E-3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2.5081982113061341E-2</v>
      </c>
      <c r="C138" s="271">
        <f t="shared" si="12"/>
        <v>2.6526492910640513E-2</v>
      </c>
      <c r="D138" s="271">
        <f t="shared" si="12"/>
        <v>1.7488024666149061E-2</v>
      </c>
      <c r="E138" s="271">
        <f t="shared" si="12"/>
        <v>1.5001460787754689E-2</v>
      </c>
      <c r="F138" s="271">
        <f t="shared" si="12"/>
        <v>1.5958599856472164E-2</v>
      </c>
      <c r="G138" s="271">
        <f t="shared" si="12"/>
        <v>2.3707735321032698E-2</v>
      </c>
      <c r="H138" s="271">
        <f t="shared" si="12"/>
        <v>2.2224843397645928E-2</v>
      </c>
      <c r="I138" s="271">
        <f t="shared" si="12"/>
        <v>2.5477511919792986E-2</v>
      </c>
      <c r="J138" s="271">
        <f t="shared" si="12"/>
        <v>2.8986300821415421E-2</v>
      </c>
      <c r="K138" s="271">
        <f t="shared" si="12"/>
        <v>4.5369983680872243E-2</v>
      </c>
      <c r="L138" s="271">
        <f t="shared" si="12"/>
        <v>3.0449844622393227E-2</v>
      </c>
      <c r="M138" s="271">
        <f t="shared" si="12"/>
        <v>2.7983557921350388E-2</v>
      </c>
      <c r="N138" s="271">
        <f t="shared" si="12"/>
        <v>2.7409168741140695E-2</v>
      </c>
      <c r="O138" s="271">
        <f t="shared" si="12"/>
        <v>3.3708706684458085E-2</v>
      </c>
      <c r="P138" s="271">
        <f t="shared" si="12"/>
        <v>3.2324378681816097E-2</v>
      </c>
      <c r="Q138" s="271">
        <f t="shared" si="12"/>
        <v>3.2201676345910688E-2</v>
      </c>
      <c r="R138" s="271">
        <f t="shared" si="12"/>
        <v>3.9217044102727458E-2</v>
      </c>
      <c r="S138" s="271">
        <f t="shared" si="12"/>
        <v>3.692933230266799E-2</v>
      </c>
      <c r="T138" s="271">
        <f t="shared" si="12"/>
        <v>2.7972252009022289E-2</v>
      </c>
      <c r="U138" s="271">
        <f t="shared" si="12"/>
        <v>2.9752929283945986E-2</v>
      </c>
      <c r="V138" s="271">
        <f t="shared" si="12"/>
        <v>2.4791160046441281E-2</v>
      </c>
      <c r="W138" s="271">
        <f t="shared" si="12"/>
        <v>2.7213689998823606E-2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0.14251930242520114</v>
      </c>
      <c r="C139" s="271">
        <f t="shared" si="13"/>
        <v>0.14213250672701594</v>
      </c>
      <c r="D139" s="271">
        <f t="shared" si="13"/>
        <v>0.1456394635481576</v>
      </c>
      <c r="E139" s="271">
        <f t="shared" si="13"/>
        <v>0.14665636780488536</v>
      </c>
      <c r="F139" s="271">
        <f t="shared" si="13"/>
        <v>0.1462465913144895</v>
      </c>
      <c r="G139" s="271">
        <f t="shared" si="13"/>
        <v>0.14324804099149158</v>
      </c>
      <c r="H139" s="271">
        <f t="shared" si="13"/>
        <v>0.14384206414884987</v>
      </c>
      <c r="I139" s="271">
        <f t="shared" si="13"/>
        <v>0.14258764264726942</v>
      </c>
      <c r="J139" s="271">
        <f t="shared" si="13"/>
        <v>0.14124279276427837</v>
      </c>
      <c r="K139" s="271">
        <f t="shared" si="13"/>
        <v>0.13491724920889278</v>
      </c>
      <c r="L139" s="271">
        <f t="shared" si="13"/>
        <v>0.1407196769340546</v>
      </c>
      <c r="M139" s="271">
        <f t="shared" si="13"/>
        <v>0.14164556521327815</v>
      </c>
      <c r="N139" s="271">
        <f t="shared" si="13"/>
        <v>0.14189862084809088</v>
      </c>
      <c r="O139" s="271">
        <f t="shared" si="13"/>
        <v>0.1394666745892609</v>
      </c>
      <c r="P139" s="271">
        <f t="shared" si="13"/>
        <v>0.13999985242289323</v>
      </c>
      <c r="Q139" s="271">
        <f t="shared" si="13"/>
        <v>0.14004917405002673</v>
      </c>
      <c r="R139" s="271">
        <f t="shared" si="13"/>
        <v>0.13727094704670714</v>
      </c>
      <c r="S139" s="271">
        <f t="shared" si="13"/>
        <v>0.1381922797613927</v>
      </c>
      <c r="T139" s="271">
        <f t="shared" si="13"/>
        <v>0.14169367954721943</v>
      </c>
      <c r="U139" s="271">
        <f t="shared" si="13"/>
        <v>0.14100135618028967</v>
      </c>
      <c r="V139" s="271">
        <f t="shared" si="13"/>
        <v>0.14296014585343308</v>
      </c>
      <c r="W139" s="271">
        <f t="shared" si="13"/>
        <v>0.14202329292037374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0.78134197189129473</v>
      </c>
      <c r="C140" s="271">
        <f t="shared" si="14"/>
        <v>0.77922141903707587</v>
      </c>
      <c r="D140" s="271">
        <f t="shared" si="14"/>
        <v>0.79844781512055729</v>
      </c>
      <c r="E140" s="271">
        <f t="shared" si="14"/>
        <v>0.80402284926439438</v>
      </c>
      <c r="F140" s="271">
        <f t="shared" si="14"/>
        <v>0.8017763074585319</v>
      </c>
      <c r="G140" s="271">
        <f t="shared" si="14"/>
        <v>0.78533717828572291</v>
      </c>
      <c r="H140" s="271">
        <f t="shared" si="14"/>
        <v>0.78859382645352516</v>
      </c>
      <c r="I140" s="271">
        <f t="shared" si="14"/>
        <v>0.78171663751876908</v>
      </c>
      <c r="J140" s="271">
        <f t="shared" si="14"/>
        <v>0.77434368773868256</v>
      </c>
      <c r="K140" s="271">
        <f t="shared" si="14"/>
        <v>0.73966478747222053</v>
      </c>
      <c r="L140" s="271">
        <f t="shared" si="14"/>
        <v>0.7714757789897666</v>
      </c>
      <c r="M140" s="271">
        <f t="shared" si="14"/>
        <v>0.77655183087557544</v>
      </c>
      <c r="N140" s="271">
        <f t="shared" si="14"/>
        <v>0.77793917269761748</v>
      </c>
      <c r="O140" s="271">
        <f t="shared" si="14"/>
        <v>0.76460637038190882</v>
      </c>
      <c r="P140" s="271">
        <f t="shared" si="14"/>
        <v>0.76752944264517464</v>
      </c>
      <c r="Q140" s="271">
        <f t="shared" si="14"/>
        <v>0.7677998415086662</v>
      </c>
      <c r="R140" s="271">
        <f t="shared" si="14"/>
        <v>0.75256860385736857</v>
      </c>
      <c r="S140" s="271">
        <f t="shared" si="14"/>
        <v>0.75761968050320205</v>
      </c>
      <c r="T140" s="271">
        <f t="shared" si="14"/>
        <v>0.77681561092444029</v>
      </c>
      <c r="U140" s="271">
        <f t="shared" si="14"/>
        <v>0.77302004572380889</v>
      </c>
      <c r="V140" s="271">
        <f t="shared" si="14"/>
        <v>0.78375883380156786</v>
      </c>
      <c r="W140" s="271">
        <f t="shared" si="14"/>
        <v>0.77862266974776884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3.3105512566548305E-2</v>
      </c>
      <c r="C141" s="271">
        <f t="shared" si="15"/>
        <v>3.357738864736428E-2</v>
      </c>
      <c r="D141" s="271">
        <f t="shared" si="15"/>
        <v>2.2321688739699579E-2</v>
      </c>
      <c r="E141" s="271">
        <f t="shared" si="15"/>
        <v>1.9297389759391746E-2</v>
      </c>
      <c r="F141" s="271">
        <f t="shared" si="15"/>
        <v>2.0733046539967229E-2</v>
      </c>
      <c r="G141" s="271">
        <f t="shared" si="15"/>
        <v>2.9975026805767028E-2</v>
      </c>
      <c r="H141" s="271">
        <f t="shared" si="15"/>
        <v>2.8061947823715613E-2</v>
      </c>
      <c r="I141" s="271">
        <f t="shared" si="15"/>
        <v>3.1998062328918296E-2</v>
      </c>
      <c r="J141" s="271">
        <f t="shared" si="15"/>
        <v>3.6252687311710011E-2</v>
      </c>
      <c r="K141" s="271">
        <f t="shared" si="15"/>
        <v>5.6052006609090488E-2</v>
      </c>
      <c r="L141" s="271">
        <f t="shared" si="15"/>
        <v>3.797811118305397E-2</v>
      </c>
      <c r="M141" s="271">
        <f t="shared" si="15"/>
        <v>3.5190664858469264E-2</v>
      </c>
      <c r="N141" s="271">
        <f t="shared" si="15"/>
        <v>3.4294684431707696E-2</v>
      </c>
      <c r="O141" s="271">
        <f t="shared" si="15"/>
        <v>4.1925920648313915E-2</v>
      </c>
      <c r="P141" s="271">
        <f t="shared" si="15"/>
        <v>4.0315788126507518E-2</v>
      </c>
      <c r="Q141" s="271">
        <f t="shared" si="15"/>
        <v>4.021557122728555E-2</v>
      </c>
      <c r="R141" s="271">
        <f t="shared" si="15"/>
        <v>4.9059662784119988E-2</v>
      </c>
      <c r="S141" s="271">
        <f t="shared" si="15"/>
        <v>4.6002375933015385E-2</v>
      </c>
      <c r="T141" s="271">
        <f t="shared" si="15"/>
        <v>3.5057650262434577E-2</v>
      </c>
      <c r="U141" s="271">
        <f t="shared" si="15"/>
        <v>3.7230024844062515E-2</v>
      </c>
      <c r="V141" s="271">
        <f t="shared" si="15"/>
        <v>3.1219320015935765E-2</v>
      </c>
      <c r="W141" s="271">
        <f t="shared" si="15"/>
        <v>3.4193637856359808E-2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3.0453519621126475E-2</v>
      </c>
      <c r="C142" s="320">
        <f t="shared" si="16"/>
        <v>3.2207385711880851E-2</v>
      </c>
      <c r="D142" s="320">
        <f t="shared" si="16"/>
        <v>2.123324623646787E-2</v>
      </c>
      <c r="E142" s="320">
        <f t="shared" si="16"/>
        <v>1.8214161798941132E-2</v>
      </c>
      <c r="F142" s="320">
        <f t="shared" si="16"/>
        <v>1.9376281015753574E-2</v>
      </c>
      <c r="G142" s="320">
        <f t="shared" si="16"/>
        <v>2.8784965219936599E-2</v>
      </c>
      <c r="H142" s="320">
        <f t="shared" si="16"/>
        <v>2.6984498331741477E-2</v>
      </c>
      <c r="I142" s="320">
        <f t="shared" si="16"/>
        <v>3.093375577932746E-2</v>
      </c>
      <c r="J142" s="320">
        <f t="shared" si="16"/>
        <v>3.5193984144864222E-2</v>
      </c>
      <c r="K142" s="320">
        <f t="shared" si="16"/>
        <v>5.50863836042738E-2</v>
      </c>
      <c r="L142" s="320">
        <f t="shared" si="16"/>
        <v>3.6970959332014462E-2</v>
      </c>
      <c r="M142" s="320">
        <f t="shared" si="16"/>
        <v>3.3976494616148968E-2</v>
      </c>
      <c r="N142" s="320">
        <f t="shared" si="16"/>
        <v>3.3279094702105903E-2</v>
      </c>
      <c r="O142" s="320">
        <f t="shared" si="16"/>
        <v>4.092773672314242E-2</v>
      </c>
      <c r="P142" s="320">
        <f t="shared" si="16"/>
        <v>3.9246942127224904E-2</v>
      </c>
      <c r="Q142" s="320">
        <f t="shared" si="16"/>
        <v>3.9097961955832955E-2</v>
      </c>
      <c r="R142" s="320">
        <f t="shared" si="16"/>
        <v>4.7615735338678342E-2</v>
      </c>
      <c r="S142" s="320">
        <f t="shared" si="16"/>
        <v>4.4838088983755159E-2</v>
      </c>
      <c r="T142" s="320">
        <f t="shared" si="16"/>
        <v>3.3962767438553254E-2</v>
      </c>
      <c r="U142" s="320">
        <f t="shared" si="16"/>
        <v>3.6124793154317721E-2</v>
      </c>
      <c r="V142" s="320">
        <f t="shared" si="16"/>
        <v>3.0100415330080101E-2</v>
      </c>
      <c r="W142" s="320">
        <f t="shared" si="16"/>
        <v>3.3041752386501311E-2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2.6519929454218304E-3</v>
      </c>
      <c r="C143" s="328">
        <f t="shared" si="17"/>
        <v>1.3700029354834261E-3</v>
      </c>
      <c r="D143" s="328">
        <f t="shared" si="17"/>
        <v>1.0884425032317078E-3</v>
      </c>
      <c r="E143" s="328">
        <f t="shared" si="17"/>
        <v>1.0832279604506155E-3</v>
      </c>
      <c r="F143" s="328">
        <f t="shared" si="17"/>
        <v>1.356765524213654E-3</v>
      </c>
      <c r="G143" s="328">
        <f t="shared" si="17"/>
        <v>1.1900615858304305E-3</v>
      </c>
      <c r="H143" s="328">
        <f t="shared" si="17"/>
        <v>1.0774494919741358E-3</v>
      </c>
      <c r="I143" s="328">
        <f t="shared" si="17"/>
        <v>1.0643065495908393E-3</v>
      </c>
      <c r="J143" s="328">
        <f t="shared" si="17"/>
        <v>1.0587031668457866E-3</v>
      </c>
      <c r="K143" s="328">
        <f t="shared" si="17"/>
        <v>9.6562300481668859E-4</v>
      </c>
      <c r="L143" s="328">
        <f t="shared" si="17"/>
        <v>1.007151851039512E-3</v>
      </c>
      <c r="M143" s="328">
        <f t="shared" si="17"/>
        <v>1.2141702423202974E-3</v>
      </c>
      <c r="N143" s="328">
        <f t="shared" si="17"/>
        <v>1.0155897296017958E-3</v>
      </c>
      <c r="O143" s="328">
        <f t="shared" si="17"/>
        <v>9.9818392517149511E-4</v>
      </c>
      <c r="P143" s="328">
        <f t="shared" si="17"/>
        <v>1.0688459992826123E-3</v>
      </c>
      <c r="Q143" s="328">
        <f t="shared" si="17"/>
        <v>1.1176092714525921E-3</v>
      </c>
      <c r="R143" s="328">
        <f t="shared" si="17"/>
        <v>1.4439274454416434E-3</v>
      </c>
      <c r="S143" s="328">
        <f t="shared" si="17"/>
        <v>1.1642869492602254E-3</v>
      </c>
      <c r="T143" s="328">
        <f t="shared" si="17"/>
        <v>1.0948828238813142E-3</v>
      </c>
      <c r="U143" s="328">
        <f t="shared" si="17"/>
        <v>1.1052316897447881E-3</v>
      </c>
      <c r="V143" s="328">
        <f t="shared" si="17"/>
        <v>1.1189046858556607E-3</v>
      </c>
      <c r="W143" s="328">
        <f t="shared" si="17"/>
        <v>1.1518854698584981E-3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0.99999999999999978</v>
      </c>
      <c r="C146" s="234">
        <f t="shared" si="18"/>
        <v>1</v>
      </c>
      <c r="D146" s="234">
        <f t="shared" si="18"/>
        <v>1</v>
      </c>
      <c r="E146" s="234">
        <f t="shared" si="18"/>
        <v>1</v>
      </c>
      <c r="F146" s="234">
        <f t="shared" si="18"/>
        <v>1</v>
      </c>
      <c r="G146" s="234">
        <f t="shared" si="18"/>
        <v>1</v>
      </c>
      <c r="H146" s="234">
        <f t="shared" si="18"/>
        <v>1</v>
      </c>
      <c r="I146" s="234">
        <f t="shared" si="18"/>
        <v>1</v>
      </c>
      <c r="J146" s="234">
        <f t="shared" si="18"/>
        <v>1</v>
      </c>
      <c r="K146" s="234">
        <f t="shared" si="18"/>
        <v>1.0000000000000002</v>
      </c>
      <c r="L146" s="234">
        <f t="shared" si="18"/>
        <v>1</v>
      </c>
      <c r="M146" s="234">
        <f t="shared" si="18"/>
        <v>0.99999999999999989</v>
      </c>
      <c r="N146" s="234">
        <f t="shared" si="18"/>
        <v>1</v>
      </c>
      <c r="O146" s="234">
        <f t="shared" si="18"/>
        <v>0.99999999999999989</v>
      </c>
      <c r="P146" s="234">
        <f t="shared" si="18"/>
        <v>1.0000000000000002</v>
      </c>
      <c r="Q146" s="234">
        <f t="shared" si="18"/>
        <v>0.99999999999999989</v>
      </c>
      <c r="R146" s="234">
        <f t="shared" si="18"/>
        <v>1</v>
      </c>
      <c r="S146" s="234">
        <f t="shared" si="18"/>
        <v>1</v>
      </c>
      <c r="T146" s="234">
        <f t="shared" si="18"/>
        <v>1</v>
      </c>
      <c r="U146" s="234">
        <f t="shared" si="18"/>
        <v>1.0000000000000002</v>
      </c>
      <c r="V146" s="234">
        <f t="shared" si="18"/>
        <v>0.99999999999999967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7.1955502283723117E-3</v>
      </c>
      <c r="C147" s="268">
        <f t="shared" si="19"/>
        <v>7.1955502283750829E-3</v>
      </c>
      <c r="D147" s="268">
        <f t="shared" si="19"/>
        <v>7.1955502283620465E-3</v>
      </c>
      <c r="E147" s="268">
        <f t="shared" si="19"/>
        <v>7.1955502283634776E-3</v>
      </c>
      <c r="F147" s="268">
        <f t="shared" si="19"/>
        <v>7.1955502283609684E-3</v>
      </c>
      <c r="G147" s="268">
        <f t="shared" si="19"/>
        <v>7.1955502283684008E-3</v>
      </c>
      <c r="H147" s="268">
        <f t="shared" si="19"/>
        <v>7.1955502283669653E-3</v>
      </c>
      <c r="I147" s="268">
        <f t="shared" si="19"/>
        <v>7.1955502283693852E-3</v>
      </c>
      <c r="J147" s="268">
        <f t="shared" si="19"/>
        <v>7.1955502283696758E-3</v>
      </c>
      <c r="K147" s="268">
        <f t="shared" si="19"/>
        <v>7.1955502283694919E-3</v>
      </c>
      <c r="L147" s="268">
        <f t="shared" si="19"/>
        <v>7.1955502283722337E-3</v>
      </c>
      <c r="M147" s="268">
        <f t="shared" si="19"/>
        <v>7.1955502283718425E-3</v>
      </c>
      <c r="N147" s="268">
        <f t="shared" si="19"/>
        <v>7.1955502283719153E-3</v>
      </c>
      <c r="O147" s="268">
        <f t="shared" si="19"/>
        <v>7.1955502283732415E-3</v>
      </c>
      <c r="P147" s="268">
        <f t="shared" si="19"/>
        <v>7.1955502283734376E-3</v>
      </c>
      <c r="Q147" s="268">
        <f t="shared" si="19"/>
        <v>7.1955502283709699E-3</v>
      </c>
      <c r="R147" s="268">
        <f t="shared" si="19"/>
        <v>7.1955502283731296E-3</v>
      </c>
      <c r="S147" s="268">
        <f t="shared" si="19"/>
        <v>7.1955502283740213E-3</v>
      </c>
      <c r="T147" s="268">
        <f t="shared" si="19"/>
        <v>7.1955502283700089E-3</v>
      </c>
      <c r="U147" s="268">
        <f t="shared" si="19"/>
        <v>7.1955502283698415E-3</v>
      </c>
      <c r="V147" s="268">
        <f t="shared" si="19"/>
        <v>7.1955502283678786E-3</v>
      </c>
      <c r="W147" s="268">
        <f t="shared" si="19"/>
        <v>7.1955502283682759E-3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8.0564402695837787E-3</v>
      </c>
      <c r="C148" s="269">
        <f t="shared" si="20"/>
        <v>8.0564402695868856E-3</v>
      </c>
      <c r="D148" s="269">
        <f t="shared" si="20"/>
        <v>8.0564402695722879E-3</v>
      </c>
      <c r="E148" s="269">
        <f t="shared" si="20"/>
        <v>8.0564402695738908E-3</v>
      </c>
      <c r="F148" s="269">
        <f t="shared" si="20"/>
        <v>8.056440269571077E-3</v>
      </c>
      <c r="G148" s="269">
        <f t="shared" si="20"/>
        <v>8.0564402695794003E-3</v>
      </c>
      <c r="H148" s="269">
        <f t="shared" si="20"/>
        <v>8.0564402695777956E-3</v>
      </c>
      <c r="I148" s="269">
        <f t="shared" si="20"/>
        <v>8.0564402695805018E-3</v>
      </c>
      <c r="J148" s="269">
        <f t="shared" si="20"/>
        <v>8.0564402695808279E-3</v>
      </c>
      <c r="K148" s="269">
        <f t="shared" si="20"/>
        <v>8.056440269580625E-3</v>
      </c>
      <c r="L148" s="269">
        <f t="shared" si="20"/>
        <v>8.056440269583692E-3</v>
      </c>
      <c r="M148" s="269">
        <f t="shared" si="20"/>
        <v>8.0564402695832583E-3</v>
      </c>
      <c r="N148" s="269">
        <f t="shared" si="20"/>
        <v>8.0564402695833381E-3</v>
      </c>
      <c r="O148" s="269">
        <f t="shared" si="20"/>
        <v>8.0564402695848213E-3</v>
      </c>
      <c r="P148" s="269">
        <f t="shared" si="20"/>
        <v>8.0564402695850433E-3</v>
      </c>
      <c r="Q148" s="269">
        <f t="shared" si="20"/>
        <v>8.0564402695822764E-3</v>
      </c>
      <c r="R148" s="269">
        <f t="shared" si="20"/>
        <v>8.0564402695846946E-3</v>
      </c>
      <c r="S148" s="269">
        <f t="shared" si="20"/>
        <v>8.0564402695856921E-3</v>
      </c>
      <c r="T148" s="269">
        <f t="shared" si="20"/>
        <v>8.0564402695812009E-3</v>
      </c>
      <c r="U148" s="269">
        <f t="shared" si="20"/>
        <v>8.0564402695810135E-3</v>
      </c>
      <c r="V148" s="269">
        <f t="shared" si="20"/>
        <v>8.0564402695788191E-3</v>
      </c>
      <c r="W148" s="269">
        <f t="shared" si="20"/>
        <v>8.0564402695792632E-3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7.6003562684269273E-3</v>
      </c>
      <c r="C149" s="269">
        <f t="shared" si="21"/>
        <v>8.2145641537455447E-3</v>
      </c>
      <c r="D149" s="269">
        <f t="shared" si="21"/>
        <v>5.6138648177315531E-3</v>
      </c>
      <c r="E149" s="269">
        <f t="shared" si="21"/>
        <v>4.9584731166028087E-3</v>
      </c>
      <c r="F149" s="269">
        <f t="shared" si="21"/>
        <v>5.2176375745205672E-3</v>
      </c>
      <c r="G149" s="269">
        <f t="shared" si="21"/>
        <v>7.4421013766063186E-3</v>
      </c>
      <c r="H149" s="269">
        <f t="shared" si="21"/>
        <v>7.0340801526124763E-3</v>
      </c>
      <c r="I149" s="269">
        <f t="shared" si="21"/>
        <v>7.9544649568989746E-3</v>
      </c>
      <c r="J149" s="269">
        <f t="shared" si="21"/>
        <v>8.9711797349184916E-3</v>
      </c>
      <c r="K149" s="269">
        <f t="shared" si="21"/>
        <v>1.3586554013090167E-2</v>
      </c>
      <c r="L149" s="269">
        <f t="shared" si="21"/>
        <v>9.5338603986351283E-3</v>
      </c>
      <c r="M149" s="269">
        <f t="shared" si="21"/>
        <v>8.7755603090212981E-3</v>
      </c>
      <c r="N149" s="269">
        <f t="shared" si="21"/>
        <v>8.6640265202454492E-3</v>
      </c>
      <c r="O149" s="269">
        <f t="shared" si="21"/>
        <v>1.0517116531415524E-2</v>
      </c>
      <c r="P149" s="269">
        <f t="shared" si="21"/>
        <v>1.0147269499099809E-2</v>
      </c>
      <c r="Q149" s="269">
        <f t="shared" si="21"/>
        <v>1.014721868486884E-2</v>
      </c>
      <c r="R149" s="269">
        <f t="shared" si="21"/>
        <v>1.2011564837509545E-2</v>
      </c>
      <c r="S149" s="269">
        <f t="shared" si="21"/>
        <v>1.1462455258303453E-2</v>
      </c>
      <c r="T149" s="269">
        <f t="shared" si="21"/>
        <v>8.9609408055040043E-3</v>
      </c>
      <c r="U149" s="269">
        <f t="shared" si="21"/>
        <v>9.4893306208185223E-3</v>
      </c>
      <c r="V149" s="269">
        <f t="shared" si="21"/>
        <v>8.1685802809558835E-3</v>
      </c>
      <c r="W149" s="269">
        <f t="shared" si="21"/>
        <v>8.9439029262361434E-3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5.9256386055760949E-3</v>
      </c>
      <c r="C150" s="269">
        <f t="shared" si="22"/>
        <v>5.9256386055783804E-3</v>
      </c>
      <c r="D150" s="269">
        <f t="shared" si="22"/>
        <v>5.9256386055676433E-3</v>
      </c>
      <c r="E150" s="269">
        <f t="shared" si="22"/>
        <v>5.9256386055688238E-3</v>
      </c>
      <c r="F150" s="269">
        <f t="shared" si="22"/>
        <v>5.9256386055667543E-3</v>
      </c>
      <c r="G150" s="269">
        <f t="shared" si="22"/>
        <v>5.9256386055728753E-3</v>
      </c>
      <c r="H150" s="269">
        <f t="shared" si="22"/>
        <v>5.9256386055716939E-3</v>
      </c>
      <c r="I150" s="269">
        <f t="shared" si="22"/>
        <v>5.9256386055736862E-3</v>
      </c>
      <c r="J150" s="269">
        <f t="shared" si="22"/>
        <v>5.9256386055739239E-3</v>
      </c>
      <c r="K150" s="269">
        <f t="shared" si="22"/>
        <v>5.9256386055737756E-3</v>
      </c>
      <c r="L150" s="269">
        <f t="shared" si="22"/>
        <v>5.9256386055760307E-3</v>
      </c>
      <c r="M150" s="269">
        <f t="shared" si="22"/>
        <v>5.9256386055757115E-3</v>
      </c>
      <c r="N150" s="269">
        <f t="shared" si="22"/>
        <v>5.9256386055757697E-3</v>
      </c>
      <c r="O150" s="269">
        <f t="shared" si="22"/>
        <v>5.9256386055768608E-3</v>
      </c>
      <c r="P150" s="269">
        <f t="shared" si="22"/>
        <v>5.9256386055770239E-3</v>
      </c>
      <c r="Q150" s="269">
        <f t="shared" si="22"/>
        <v>5.9256386055749882E-3</v>
      </c>
      <c r="R150" s="269">
        <f t="shared" si="22"/>
        <v>5.9256386055767706E-3</v>
      </c>
      <c r="S150" s="269">
        <f t="shared" si="22"/>
        <v>5.9256386055775E-3</v>
      </c>
      <c r="T150" s="269">
        <f t="shared" si="22"/>
        <v>5.9256386055741989E-3</v>
      </c>
      <c r="U150" s="269">
        <f t="shared" si="22"/>
        <v>5.9256386055740627E-3</v>
      </c>
      <c r="V150" s="269">
        <f t="shared" si="22"/>
        <v>5.9256386055724468E-3</v>
      </c>
      <c r="W150" s="269">
        <f t="shared" si="22"/>
        <v>5.9256386055727712E-3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7.371965283486371E-3</v>
      </c>
      <c r="C151" s="270">
        <f t="shared" si="23"/>
        <v>7.9845918375070005E-3</v>
      </c>
      <c r="D151" s="270">
        <f t="shared" si="23"/>
        <v>7.9506164718413045E-3</v>
      </c>
      <c r="E151" s="270">
        <f t="shared" si="23"/>
        <v>7.222639973161255E-3</v>
      </c>
      <c r="F151" s="270">
        <f t="shared" si="23"/>
        <v>7.1904876700294535E-3</v>
      </c>
      <c r="G151" s="270">
        <f t="shared" si="23"/>
        <v>7.8944380822740072E-3</v>
      </c>
      <c r="H151" s="270">
        <f t="shared" si="23"/>
        <v>7.7957582629006004E-3</v>
      </c>
      <c r="I151" s="270">
        <f t="shared" si="23"/>
        <v>7.9350725955169132E-3</v>
      </c>
      <c r="J151" s="270">
        <f t="shared" si="23"/>
        <v>8.0030107291268627E-3</v>
      </c>
      <c r="K151" s="270">
        <f t="shared" si="23"/>
        <v>9.0654524174727975E-3</v>
      </c>
      <c r="L151" s="270">
        <f t="shared" si="23"/>
        <v>7.7594038060489123E-3</v>
      </c>
      <c r="M151" s="270">
        <f t="shared" si="23"/>
        <v>7.5181149731178192E-3</v>
      </c>
      <c r="N151" s="270">
        <f t="shared" si="23"/>
        <v>7.5271682471418589E-3</v>
      </c>
      <c r="O151" s="270">
        <f t="shared" si="23"/>
        <v>7.9192564372702282E-3</v>
      </c>
      <c r="P151" s="270">
        <f t="shared" si="23"/>
        <v>7.7410968832286979E-3</v>
      </c>
      <c r="Q151" s="270">
        <f t="shared" si="23"/>
        <v>7.6371789201051532E-3</v>
      </c>
      <c r="R151" s="270">
        <f t="shared" si="23"/>
        <v>8.1704774839917067E-3</v>
      </c>
      <c r="S151" s="270">
        <f t="shared" si="23"/>
        <v>8.1800927145808909E-3</v>
      </c>
      <c r="T151" s="270">
        <f t="shared" si="23"/>
        <v>7.340776981136366E-3</v>
      </c>
      <c r="U151" s="270">
        <f t="shared" si="23"/>
        <v>7.483585027460762E-3</v>
      </c>
      <c r="V151" s="270">
        <f t="shared" si="23"/>
        <v>6.7295711445662281E-3</v>
      </c>
      <c r="W151" s="270">
        <f t="shared" si="23"/>
        <v>6.8492818670424435E-3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3.2410734586061876E-2</v>
      </c>
      <c r="C152" s="271">
        <f t="shared" si="24"/>
        <v>3.5029944534735541E-2</v>
      </c>
      <c r="D152" s="271">
        <f t="shared" si="24"/>
        <v>2.3939599169235617E-2</v>
      </c>
      <c r="E152" s="271">
        <f t="shared" si="24"/>
        <v>2.1144766173915017E-2</v>
      </c>
      <c r="F152" s="271">
        <f t="shared" si="24"/>
        <v>2.2249939426727754E-2</v>
      </c>
      <c r="G152" s="271">
        <f t="shared" si="24"/>
        <v>3.1735877103781597E-2</v>
      </c>
      <c r="H152" s="271">
        <f t="shared" si="24"/>
        <v>2.999592345828209E-2</v>
      </c>
      <c r="I152" s="271">
        <f t="shared" si="24"/>
        <v>3.3920785208867918E-2</v>
      </c>
      <c r="J152" s="271">
        <f t="shared" si="24"/>
        <v>3.8256433651692526E-2</v>
      </c>
      <c r="K152" s="271">
        <f t="shared" si="24"/>
        <v>5.7938099281838032E-2</v>
      </c>
      <c r="L152" s="271">
        <f t="shared" si="24"/>
        <v>4.0655912439836711E-2</v>
      </c>
      <c r="M152" s="271">
        <f t="shared" si="24"/>
        <v>3.7422239954882579E-2</v>
      </c>
      <c r="N152" s="271">
        <f t="shared" si="24"/>
        <v>3.6946618563236923E-2</v>
      </c>
      <c r="O152" s="271">
        <f t="shared" si="24"/>
        <v>4.4848880825022537E-2</v>
      </c>
      <c r="P152" s="271">
        <f t="shared" si="24"/>
        <v>4.3271716073993265E-2</v>
      </c>
      <c r="Q152" s="271">
        <f t="shared" si="24"/>
        <v>4.3271499383288899E-2</v>
      </c>
      <c r="R152" s="271">
        <f t="shared" si="24"/>
        <v>5.122176200200293E-2</v>
      </c>
      <c r="S152" s="271">
        <f t="shared" si="24"/>
        <v>4.8880155345451266E-2</v>
      </c>
      <c r="T152" s="271">
        <f t="shared" si="24"/>
        <v>3.8212771063785053E-2</v>
      </c>
      <c r="U152" s="271">
        <f t="shared" si="24"/>
        <v>4.0466020971724095E-2</v>
      </c>
      <c r="V152" s="271">
        <f t="shared" si="24"/>
        <v>3.4833852267006422E-2</v>
      </c>
      <c r="W152" s="271">
        <f t="shared" si="24"/>
        <v>3.8140115235116311E-2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0.18625086561106896</v>
      </c>
      <c r="C153" s="271">
        <f t="shared" si="25"/>
        <v>0.16178119247005118</v>
      </c>
      <c r="D153" s="271">
        <f t="shared" si="25"/>
        <v>0.1579094521019529</v>
      </c>
      <c r="E153" s="271">
        <f t="shared" si="25"/>
        <v>0.14858873500560893</v>
      </c>
      <c r="F153" s="271">
        <f t="shared" si="25"/>
        <v>0.15481194113324476</v>
      </c>
      <c r="G153" s="271">
        <f t="shared" si="25"/>
        <v>0.15858082657407674</v>
      </c>
      <c r="H153" s="271">
        <f t="shared" si="25"/>
        <v>0.15624393658287233</v>
      </c>
      <c r="I153" s="271">
        <f t="shared" si="25"/>
        <v>0.15689016265596181</v>
      </c>
      <c r="J153" s="271">
        <f t="shared" si="25"/>
        <v>0.15493030306201297</v>
      </c>
      <c r="K153" s="271">
        <f t="shared" si="25"/>
        <v>0.14191385122947422</v>
      </c>
      <c r="L153" s="271">
        <f t="shared" si="25"/>
        <v>0.14641228180555063</v>
      </c>
      <c r="M153" s="271">
        <f t="shared" si="25"/>
        <v>0.1519827679841223</v>
      </c>
      <c r="N153" s="271">
        <f t="shared" si="25"/>
        <v>0.14725724424068612</v>
      </c>
      <c r="O153" s="271">
        <f t="shared" si="25"/>
        <v>0.14232067923169126</v>
      </c>
      <c r="P153" s="271">
        <f t="shared" si="25"/>
        <v>0.14244456165925559</v>
      </c>
      <c r="Q153" s="271">
        <f t="shared" si="25"/>
        <v>0.14128778786695456</v>
      </c>
      <c r="R153" s="271">
        <f t="shared" si="25"/>
        <v>0.1459312049163036</v>
      </c>
      <c r="S153" s="271">
        <f t="shared" si="25"/>
        <v>0.14073096064672505</v>
      </c>
      <c r="T153" s="271">
        <f t="shared" si="25"/>
        <v>0.14052717761058978</v>
      </c>
      <c r="U153" s="271">
        <f t="shared" si="25"/>
        <v>0.13958785285341635</v>
      </c>
      <c r="V153" s="271">
        <f t="shared" si="25"/>
        <v>0.13273063110619387</v>
      </c>
      <c r="W153" s="271">
        <f t="shared" si="25"/>
        <v>0.12985674594226321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0.1205262705684452</v>
      </c>
      <c r="C154" s="320">
        <f t="shared" si="26"/>
        <v>0.12708277675662061</v>
      </c>
      <c r="D154" s="320">
        <f t="shared" si="26"/>
        <v>0.12933287921954387</v>
      </c>
      <c r="E154" s="320">
        <f t="shared" si="26"/>
        <v>0.1193055891122574</v>
      </c>
      <c r="F154" s="320">
        <f t="shared" si="26"/>
        <v>0.11853193256665244</v>
      </c>
      <c r="G154" s="320">
        <f t="shared" si="26"/>
        <v>0.12802750674183294</v>
      </c>
      <c r="H154" s="320">
        <f t="shared" si="26"/>
        <v>0.12835390655783677</v>
      </c>
      <c r="I154" s="320">
        <f t="shared" si="26"/>
        <v>0.12971299759734919</v>
      </c>
      <c r="J154" s="320">
        <f t="shared" si="26"/>
        <v>0.12813155951557537</v>
      </c>
      <c r="K154" s="320">
        <f t="shared" si="26"/>
        <v>0.11826381784110132</v>
      </c>
      <c r="L154" s="320">
        <f t="shared" si="26"/>
        <v>0.12062164173250647</v>
      </c>
      <c r="M154" s="320">
        <f t="shared" si="26"/>
        <v>0.1208415950373502</v>
      </c>
      <c r="N154" s="320">
        <f t="shared" si="26"/>
        <v>0.12100141939143173</v>
      </c>
      <c r="O154" s="320">
        <f t="shared" si="26"/>
        <v>0.11684952500869518</v>
      </c>
      <c r="P154" s="320">
        <f t="shared" si="26"/>
        <v>0.11500244521733949</v>
      </c>
      <c r="Q154" s="320">
        <f t="shared" si="26"/>
        <v>0.11248450475667895</v>
      </c>
      <c r="R154" s="320">
        <f t="shared" si="26"/>
        <v>0.10976078401631102</v>
      </c>
      <c r="S154" s="320">
        <f t="shared" si="26"/>
        <v>0.11117468656508298</v>
      </c>
      <c r="T154" s="320">
        <f t="shared" si="26"/>
        <v>0.1118406965681055</v>
      </c>
      <c r="U154" s="320">
        <f t="shared" si="26"/>
        <v>0.11075798612276162</v>
      </c>
      <c r="V154" s="320">
        <f t="shared" si="26"/>
        <v>0.10257792581060488</v>
      </c>
      <c r="W154" s="320">
        <f t="shared" si="26"/>
        <v>9.8894503889729826E-2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6.5724595042623749E-2</v>
      </c>
      <c r="C155" s="320">
        <f t="shared" si="27"/>
        <v>3.4698415713430561E-2</v>
      </c>
      <c r="D155" s="320">
        <f t="shared" si="27"/>
        <v>2.8576572882409029E-2</v>
      </c>
      <c r="E155" s="320">
        <f t="shared" si="27"/>
        <v>2.9283145893351525E-2</v>
      </c>
      <c r="F155" s="320">
        <f t="shared" si="27"/>
        <v>3.6280008566592324E-2</v>
      </c>
      <c r="G155" s="320">
        <f t="shared" si="27"/>
        <v>3.0553319832243804E-2</v>
      </c>
      <c r="H155" s="320">
        <f t="shared" si="27"/>
        <v>2.7890030025035577E-2</v>
      </c>
      <c r="I155" s="320">
        <f t="shared" si="27"/>
        <v>2.7177165058612597E-2</v>
      </c>
      <c r="J155" s="320">
        <f t="shared" si="27"/>
        <v>2.6798743546437614E-2</v>
      </c>
      <c r="K155" s="320">
        <f t="shared" si="27"/>
        <v>2.365003338837289E-2</v>
      </c>
      <c r="L155" s="320">
        <f t="shared" si="27"/>
        <v>2.5790640073044161E-2</v>
      </c>
      <c r="M155" s="320">
        <f t="shared" si="27"/>
        <v>3.1141172946772103E-2</v>
      </c>
      <c r="N155" s="320">
        <f t="shared" si="27"/>
        <v>2.6255824849254393E-2</v>
      </c>
      <c r="O155" s="320">
        <f t="shared" si="27"/>
        <v>2.5471154222996086E-2</v>
      </c>
      <c r="P155" s="320">
        <f t="shared" si="27"/>
        <v>2.744211644191609E-2</v>
      </c>
      <c r="Q155" s="320">
        <f t="shared" si="27"/>
        <v>2.8803283110275614E-2</v>
      </c>
      <c r="R155" s="320">
        <f t="shared" si="27"/>
        <v>3.6170420899992548E-2</v>
      </c>
      <c r="S155" s="320">
        <f t="shared" si="27"/>
        <v>2.9556274081642065E-2</v>
      </c>
      <c r="T155" s="320">
        <f t="shared" si="27"/>
        <v>2.8686481042484269E-2</v>
      </c>
      <c r="U155" s="320">
        <f t="shared" si="27"/>
        <v>2.8829866730654727E-2</v>
      </c>
      <c r="V155" s="320">
        <f t="shared" si="27"/>
        <v>3.0152705295588996E-2</v>
      </c>
      <c r="W155" s="320">
        <f t="shared" si="27"/>
        <v>3.0962242052533399E-2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0.64705677481287571</v>
      </c>
      <c r="C157" s="271">
        <f t="shared" si="29"/>
        <v>0.66144622296673228</v>
      </c>
      <c r="D157" s="271">
        <f t="shared" si="29"/>
        <v>0.68945035895285589</v>
      </c>
      <c r="E157" s="271">
        <f t="shared" si="29"/>
        <v>0.71121639860783825</v>
      </c>
      <c r="F157" s="271">
        <f t="shared" si="29"/>
        <v>0.70291661579177533</v>
      </c>
      <c r="G157" s="271">
        <f t="shared" si="29"/>
        <v>0.67174722355134797</v>
      </c>
      <c r="H157" s="271">
        <f t="shared" si="29"/>
        <v>0.67797775207505573</v>
      </c>
      <c r="I157" s="271">
        <f t="shared" si="29"/>
        <v>0.66751546102478632</v>
      </c>
      <c r="J157" s="271">
        <f t="shared" si="29"/>
        <v>0.66036026447699203</v>
      </c>
      <c r="K157" s="271">
        <f t="shared" si="29"/>
        <v>0.63267743538811017</v>
      </c>
      <c r="L157" s="271">
        <f t="shared" si="29"/>
        <v>0.66764975217854072</v>
      </c>
      <c r="M157" s="271">
        <f t="shared" si="29"/>
        <v>0.66957941749598082</v>
      </c>
      <c r="N157" s="271">
        <f t="shared" si="29"/>
        <v>0.67529563593642983</v>
      </c>
      <c r="O157" s="271">
        <f t="shared" si="29"/>
        <v>0.66402697942142763</v>
      </c>
      <c r="P157" s="271">
        <f t="shared" si="29"/>
        <v>0.66866286874293646</v>
      </c>
      <c r="Q157" s="271">
        <f t="shared" si="29"/>
        <v>0.67126555217118122</v>
      </c>
      <c r="R157" s="271">
        <f t="shared" si="29"/>
        <v>0.64940531763469334</v>
      </c>
      <c r="S157" s="271">
        <f t="shared" si="29"/>
        <v>0.65918388863554422</v>
      </c>
      <c r="T157" s="271">
        <f t="shared" si="29"/>
        <v>0.68420459390873611</v>
      </c>
      <c r="U157" s="271">
        <f t="shared" si="29"/>
        <v>0.68043826044254052</v>
      </c>
      <c r="V157" s="271">
        <f t="shared" si="29"/>
        <v>0.70525468221394594</v>
      </c>
      <c r="W157" s="271">
        <f t="shared" si="29"/>
        <v>0.70242966595727896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0.61498246226174413</v>
      </c>
      <c r="C158" s="320">
        <f t="shared" si="30"/>
        <v>0.62677988775385818</v>
      </c>
      <c r="D158" s="320">
        <f t="shared" si="30"/>
        <v>0.66575925179624484</v>
      </c>
      <c r="E158" s="320">
        <f t="shared" si="30"/>
        <v>0.69029111419992473</v>
      </c>
      <c r="F158" s="320">
        <f t="shared" si="30"/>
        <v>0.68089762978201307</v>
      </c>
      <c r="G158" s="320">
        <f t="shared" si="30"/>
        <v>0.64034076349077462</v>
      </c>
      <c r="H158" s="320">
        <f t="shared" si="30"/>
        <v>0.64829318501576694</v>
      </c>
      <c r="I158" s="320">
        <f t="shared" si="30"/>
        <v>0.63394677211154837</v>
      </c>
      <c r="J158" s="320">
        <f t="shared" si="30"/>
        <v>0.62250093096581305</v>
      </c>
      <c r="K158" s="320">
        <f t="shared" si="30"/>
        <v>0.5753407310918941</v>
      </c>
      <c r="L158" s="320">
        <f t="shared" si="30"/>
        <v>0.62741584636612657</v>
      </c>
      <c r="M158" s="320">
        <f t="shared" si="30"/>
        <v>0.63254561878681692</v>
      </c>
      <c r="N158" s="320">
        <f t="shared" si="30"/>
        <v>0.63873252168926542</v>
      </c>
      <c r="O158" s="320">
        <f t="shared" si="30"/>
        <v>0.61964362805583251</v>
      </c>
      <c r="P158" s="320">
        <f t="shared" si="30"/>
        <v>0.62584031122589845</v>
      </c>
      <c r="Q158" s="320">
        <f t="shared" si="30"/>
        <v>0.62844320909560736</v>
      </c>
      <c r="R158" s="320">
        <f t="shared" si="30"/>
        <v>0.5987152353254066</v>
      </c>
      <c r="S158" s="320">
        <f t="shared" si="30"/>
        <v>0.61081110720614407</v>
      </c>
      <c r="T158" s="320">
        <f t="shared" si="30"/>
        <v>0.6463884697696749</v>
      </c>
      <c r="U158" s="320">
        <f t="shared" si="30"/>
        <v>0.64039227503294427</v>
      </c>
      <c r="V158" s="320">
        <f t="shared" si="30"/>
        <v>0.67078240383947207</v>
      </c>
      <c r="W158" s="320">
        <f t="shared" si="30"/>
        <v>0.66468544348250103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3.2074312551131655E-2</v>
      </c>
      <c r="C159" s="320">
        <f t="shared" si="31"/>
        <v>3.4666335212874128E-2</v>
      </c>
      <c r="D159" s="320">
        <f t="shared" si="31"/>
        <v>2.3691107156611151E-2</v>
      </c>
      <c r="E159" s="320">
        <f t="shared" si="31"/>
        <v>2.0925284407913605E-2</v>
      </c>
      <c r="F159" s="320">
        <f t="shared" si="31"/>
        <v>2.2018986009762223E-2</v>
      </c>
      <c r="G159" s="320">
        <f t="shared" si="31"/>
        <v>3.1406460060573307E-2</v>
      </c>
      <c r="H159" s="320">
        <f t="shared" si="31"/>
        <v>2.9684567059288711E-2</v>
      </c>
      <c r="I159" s="320">
        <f t="shared" si="31"/>
        <v>3.3568688913237978E-2</v>
      </c>
      <c r="J159" s="320">
        <f t="shared" si="31"/>
        <v>3.78593335111789E-2</v>
      </c>
      <c r="K159" s="320">
        <f t="shared" si="31"/>
        <v>5.7336704296215964E-2</v>
      </c>
      <c r="L159" s="320">
        <f t="shared" si="31"/>
        <v>4.023390581241406E-2</v>
      </c>
      <c r="M159" s="320">
        <f t="shared" si="31"/>
        <v>3.7033798709163873E-2</v>
      </c>
      <c r="N159" s="320">
        <f t="shared" si="31"/>
        <v>3.6563114247164442E-2</v>
      </c>
      <c r="O159" s="320">
        <f t="shared" si="31"/>
        <v>4.4383351365595063E-2</v>
      </c>
      <c r="P159" s="320">
        <f t="shared" si="31"/>
        <v>4.2822557517038007E-2</v>
      </c>
      <c r="Q159" s="320">
        <f t="shared" si="31"/>
        <v>4.2822343075573865E-2</v>
      </c>
      <c r="R159" s="320">
        <f t="shared" si="31"/>
        <v>5.0690082309286698E-2</v>
      </c>
      <c r="S159" s="320">
        <f t="shared" si="31"/>
        <v>4.8372781429400255E-2</v>
      </c>
      <c r="T159" s="320">
        <f t="shared" si="31"/>
        <v>3.7816124139061234E-2</v>
      </c>
      <c r="U159" s="320">
        <f t="shared" si="31"/>
        <v>4.0045985409596169E-2</v>
      </c>
      <c r="V159" s="320">
        <f t="shared" si="31"/>
        <v>3.4472278374473794E-2</v>
      </c>
      <c r="W159" s="320">
        <f t="shared" si="31"/>
        <v>3.7744222474777933E-2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9.81316743345476E-2</v>
      </c>
      <c r="C160" s="271">
        <f t="shared" si="32"/>
        <v>0.10436585493368815</v>
      </c>
      <c r="D160" s="271">
        <f t="shared" si="32"/>
        <v>9.3958479382880614E-2</v>
      </c>
      <c r="E160" s="271">
        <f t="shared" si="32"/>
        <v>8.5691358019367517E-2</v>
      </c>
      <c r="F160" s="271">
        <f t="shared" si="32"/>
        <v>8.6435749300203313E-2</v>
      </c>
      <c r="G160" s="271">
        <f t="shared" si="32"/>
        <v>0.10142190420839266</v>
      </c>
      <c r="H160" s="271">
        <f t="shared" si="32"/>
        <v>9.9774920364760447E-2</v>
      </c>
      <c r="I160" s="271">
        <f t="shared" si="32"/>
        <v>0.10460642445444457</v>
      </c>
      <c r="J160" s="271">
        <f t="shared" si="32"/>
        <v>0.10830117924173281</v>
      </c>
      <c r="K160" s="271">
        <f t="shared" si="32"/>
        <v>0.12364097856649106</v>
      </c>
      <c r="L160" s="271">
        <f t="shared" si="32"/>
        <v>0.10681116026785598</v>
      </c>
      <c r="M160" s="271">
        <f t="shared" si="32"/>
        <v>0.10354427017934437</v>
      </c>
      <c r="N160" s="271">
        <f t="shared" si="32"/>
        <v>0.10313167738872878</v>
      </c>
      <c r="O160" s="271">
        <f t="shared" si="32"/>
        <v>0.10918945844963787</v>
      </c>
      <c r="P160" s="271">
        <f t="shared" si="32"/>
        <v>0.10655485803795091</v>
      </c>
      <c r="Q160" s="271">
        <f t="shared" si="32"/>
        <v>0.10521313387007294</v>
      </c>
      <c r="R160" s="271">
        <f t="shared" si="32"/>
        <v>0.11208204402196435</v>
      </c>
      <c r="S160" s="271">
        <f t="shared" si="32"/>
        <v>0.11038481829585778</v>
      </c>
      <c r="T160" s="271">
        <f t="shared" si="32"/>
        <v>9.9576110526723258E-2</v>
      </c>
      <c r="U160" s="271">
        <f t="shared" si="32"/>
        <v>0.101357320980515</v>
      </c>
      <c r="V160" s="271">
        <f t="shared" si="32"/>
        <v>9.1105053883812209E-2</v>
      </c>
      <c r="W160" s="271">
        <f t="shared" si="32"/>
        <v>9.2602658968542598E-2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6.4213463721226965E-2</v>
      </c>
      <c r="C161" s="320">
        <f t="shared" si="33"/>
        <v>6.7706610653150881E-2</v>
      </c>
      <c r="D161" s="320">
        <f t="shared" si="33"/>
        <v>6.8905410484843291E-2</v>
      </c>
      <c r="E161" s="320">
        <f t="shared" si="33"/>
        <v>6.3563114348991284E-2</v>
      </c>
      <c r="F161" s="320">
        <f t="shared" si="33"/>
        <v>6.3150928969906789E-2</v>
      </c>
      <c r="G161" s="320">
        <f t="shared" si="33"/>
        <v>6.8209939797458347E-2</v>
      </c>
      <c r="H161" s="320">
        <f t="shared" si="33"/>
        <v>6.8383837675860509E-2</v>
      </c>
      <c r="I161" s="320">
        <f t="shared" si="33"/>
        <v>6.9107928305629202E-2</v>
      </c>
      <c r="J161" s="320">
        <f t="shared" si="33"/>
        <v>6.8265376582984733E-2</v>
      </c>
      <c r="K161" s="320">
        <f t="shared" si="33"/>
        <v>6.3008083969218531E-2</v>
      </c>
      <c r="L161" s="320">
        <f t="shared" si="33"/>
        <v>6.4264275156398834E-2</v>
      </c>
      <c r="M161" s="320">
        <f t="shared" si="33"/>
        <v>6.4381460924234607E-2</v>
      </c>
      <c r="N161" s="320">
        <f t="shared" si="33"/>
        <v>6.446661145045747E-2</v>
      </c>
      <c r="O161" s="320">
        <f t="shared" si="33"/>
        <v>6.2254583167637434E-2</v>
      </c>
      <c r="P161" s="320">
        <f t="shared" si="33"/>
        <v>6.1270504007027632E-2</v>
      </c>
      <c r="Q161" s="320">
        <f t="shared" si="33"/>
        <v>5.9929006608491424E-2</v>
      </c>
      <c r="R161" s="320">
        <f t="shared" si="33"/>
        <v>5.8477874484984427E-2</v>
      </c>
      <c r="S161" s="320">
        <f t="shared" si="33"/>
        <v>5.9231167352943537E-2</v>
      </c>
      <c r="T161" s="320">
        <f t="shared" si="33"/>
        <v>5.9586001273924862E-2</v>
      </c>
      <c r="U161" s="320">
        <f t="shared" si="33"/>
        <v>5.9009159498478049E-2</v>
      </c>
      <c r="V161" s="320">
        <f t="shared" si="33"/>
        <v>5.4651022441596107E-2</v>
      </c>
      <c r="W161" s="320">
        <f t="shared" si="33"/>
        <v>5.2688584885281248E-2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3.3918210613320642E-2</v>
      </c>
      <c r="C162" s="328">
        <f t="shared" si="34"/>
        <v>3.6659244280537275E-2</v>
      </c>
      <c r="D162" s="328">
        <f t="shared" si="34"/>
        <v>2.505306889803733E-2</v>
      </c>
      <c r="E162" s="328">
        <f t="shared" si="34"/>
        <v>2.2128243670376233E-2</v>
      </c>
      <c r="F162" s="328">
        <f t="shared" si="34"/>
        <v>2.3284820330296517E-2</v>
      </c>
      <c r="G162" s="328">
        <f t="shared" si="34"/>
        <v>3.3211964410934304E-2</v>
      </c>
      <c r="H162" s="328">
        <f t="shared" si="34"/>
        <v>3.1391082688899938E-2</v>
      </c>
      <c r="I162" s="328">
        <f t="shared" si="34"/>
        <v>3.5498496148815353E-2</v>
      </c>
      <c r="J162" s="328">
        <f t="shared" si="34"/>
        <v>4.0035802658748086E-2</v>
      </c>
      <c r="K162" s="328">
        <f t="shared" si="34"/>
        <v>6.0632894597272516E-2</v>
      </c>
      <c r="L162" s="328">
        <f t="shared" si="34"/>
        <v>4.2546885111457135E-2</v>
      </c>
      <c r="M162" s="328">
        <f t="shared" si="34"/>
        <v>3.916280925510978E-2</v>
      </c>
      <c r="N162" s="328">
        <f t="shared" si="34"/>
        <v>3.8665065938271292E-2</v>
      </c>
      <c r="O162" s="328">
        <f t="shared" si="34"/>
        <v>4.6934875282000424E-2</v>
      </c>
      <c r="P162" s="328">
        <f t="shared" si="34"/>
        <v>4.5284354030923284E-2</v>
      </c>
      <c r="Q162" s="328">
        <f t="shared" si="34"/>
        <v>4.5284127261581507E-2</v>
      </c>
      <c r="R162" s="328">
        <f t="shared" si="34"/>
        <v>5.3604169536979919E-2</v>
      </c>
      <c r="S162" s="328">
        <f t="shared" si="34"/>
        <v>5.1153650942914235E-2</v>
      </c>
      <c r="T162" s="328">
        <f t="shared" si="34"/>
        <v>3.9990109252798396E-2</v>
      </c>
      <c r="U162" s="328">
        <f t="shared" si="34"/>
        <v>4.2348161482036961E-2</v>
      </c>
      <c r="V162" s="328">
        <f t="shared" si="34"/>
        <v>3.6454031442216109E-2</v>
      </c>
      <c r="W162" s="328">
        <f t="shared" si="34"/>
        <v>3.9914074083261357E-2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1.0000000000000002</v>
      </c>
      <c r="C165" s="234">
        <f t="shared" si="35"/>
        <v>1.0000000000000002</v>
      </c>
      <c r="D165" s="234">
        <f t="shared" si="35"/>
        <v>1</v>
      </c>
      <c r="E165" s="234">
        <f t="shared" si="35"/>
        <v>0.99999999999999978</v>
      </c>
      <c r="F165" s="234">
        <f t="shared" si="35"/>
        <v>0.99999999999999967</v>
      </c>
      <c r="G165" s="234">
        <f t="shared" si="35"/>
        <v>1.0000000000000002</v>
      </c>
      <c r="H165" s="234">
        <f t="shared" si="35"/>
        <v>1.0000000000000002</v>
      </c>
      <c r="I165" s="234">
        <f t="shared" si="35"/>
        <v>0.99999999999999978</v>
      </c>
      <c r="J165" s="234">
        <f t="shared" si="35"/>
        <v>0.99999999999999978</v>
      </c>
      <c r="K165" s="234">
        <f t="shared" si="35"/>
        <v>0.99999999999999978</v>
      </c>
      <c r="L165" s="234">
        <f t="shared" si="35"/>
        <v>1</v>
      </c>
      <c r="M165" s="234">
        <f t="shared" si="35"/>
        <v>0.99999999999999956</v>
      </c>
      <c r="N165" s="234">
        <f t="shared" si="35"/>
        <v>0.99999999999999989</v>
      </c>
      <c r="O165" s="234">
        <f t="shared" si="35"/>
        <v>0.99999999999999967</v>
      </c>
      <c r="P165" s="234">
        <f t="shared" si="35"/>
        <v>0.99999999999999978</v>
      </c>
      <c r="Q165" s="234">
        <f t="shared" si="35"/>
        <v>0.99999999999999978</v>
      </c>
      <c r="R165" s="234">
        <f t="shared" si="35"/>
        <v>1</v>
      </c>
      <c r="S165" s="234">
        <f t="shared" si="35"/>
        <v>1</v>
      </c>
      <c r="T165" s="234">
        <f t="shared" si="35"/>
        <v>0.99999999999999978</v>
      </c>
      <c r="U165" s="234">
        <f t="shared" si="35"/>
        <v>0.99999999999999956</v>
      </c>
      <c r="V165" s="234">
        <f t="shared" si="35"/>
        <v>0.99999999999999989</v>
      </c>
      <c r="W165" s="234">
        <f t="shared" si="35"/>
        <v>0.99999999999999967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8.4901072431471866E-3</v>
      </c>
      <c r="C166" s="268">
        <f t="shared" si="36"/>
        <v>8.4901072431660882E-3</v>
      </c>
      <c r="D166" s="268">
        <f t="shared" si="36"/>
        <v>8.490107243101272E-3</v>
      </c>
      <c r="E166" s="268">
        <f t="shared" si="36"/>
        <v>8.4901072431060199E-3</v>
      </c>
      <c r="F166" s="268">
        <f t="shared" si="36"/>
        <v>8.4901072431185515E-3</v>
      </c>
      <c r="G166" s="268">
        <f t="shared" si="36"/>
        <v>8.4901072430836107E-3</v>
      </c>
      <c r="H166" s="268">
        <f t="shared" si="36"/>
        <v>8.4901072430969924E-3</v>
      </c>
      <c r="I166" s="268">
        <f t="shared" si="36"/>
        <v>8.490107243085375E-3</v>
      </c>
      <c r="J166" s="268">
        <f t="shared" si="36"/>
        <v>8.4901072430946991E-3</v>
      </c>
      <c r="K166" s="268">
        <f t="shared" si="36"/>
        <v>8.4901072429868236E-3</v>
      </c>
      <c r="L166" s="268">
        <f t="shared" si="36"/>
        <v>8.4901072430854565E-3</v>
      </c>
      <c r="M166" s="268">
        <f t="shared" si="36"/>
        <v>8.4901072430906346E-3</v>
      </c>
      <c r="N166" s="268">
        <f t="shared" si="36"/>
        <v>8.4901072430791855E-3</v>
      </c>
      <c r="O166" s="268">
        <f t="shared" si="36"/>
        <v>8.4901072430860272E-3</v>
      </c>
      <c r="P166" s="268">
        <f t="shared" si="36"/>
        <v>8.4901072430913598E-3</v>
      </c>
      <c r="Q166" s="268">
        <f t="shared" si="36"/>
        <v>8.4901072431181959E-3</v>
      </c>
      <c r="R166" s="268">
        <f t="shared" si="36"/>
        <v>8.4901072429873544E-3</v>
      </c>
      <c r="S166" s="268">
        <f t="shared" si="36"/>
        <v>8.4901072430004533E-3</v>
      </c>
      <c r="T166" s="268">
        <f t="shared" si="36"/>
        <v>8.4901072430917952E-3</v>
      </c>
      <c r="U166" s="268">
        <f t="shared" si="36"/>
        <v>8.4901072431041724E-3</v>
      </c>
      <c r="V166" s="268">
        <f t="shared" si="36"/>
        <v>8.4901072431140846E-3</v>
      </c>
      <c r="W166" s="268">
        <f t="shared" si="36"/>
        <v>8.4901072431161212E-3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9.5190184159677001E-3</v>
      </c>
      <c r="C167" s="269">
        <f t="shared" si="37"/>
        <v>9.519018415988895E-3</v>
      </c>
      <c r="D167" s="269">
        <f t="shared" si="37"/>
        <v>9.519018415916224E-3</v>
      </c>
      <c r="E167" s="269">
        <f t="shared" si="37"/>
        <v>9.5190184159215444E-3</v>
      </c>
      <c r="F167" s="269">
        <f t="shared" si="37"/>
        <v>9.5190184159356043E-3</v>
      </c>
      <c r="G167" s="269">
        <f t="shared" si="37"/>
        <v>9.5190184158964238E-3</v>
      </c>
      <c r="H167" s="269">
        <f t="shared" si="37"/>
        <v>9.5190184159114205E-3</v>
      </c>
      <c r="I167" s="269">
        <f t="shared" si="37"/>
        <v>9.5190184158984066E-3</v>
      </c>
      <c r="J167" s="269">
        <f t="shared" si="37"/>
        <v>9.5190184159088583E-3</v>
      </c>
      <c r="K167" s="269">
        <f t="shared" si="37"/>
        <v>9.5190184157879117E-3</v>
      </c>
      <c r="L167" s="269">
        <f t="shared" si="37"/>
        <v>9.5190184158984951E-3</v>
      </c>
      <c r="M167" s="269">
        <f t="shared" si="37"/>
        <v>9.5190184159042977E-3</v>
      </c>
      <c r="N167" s="269">
        <f t="shared" si="37"/>
        <v>9.5190184158914625E-3</v>
      </c>
      <c r="O167" s="269">
        <f t="shared" si="37"/>
        <v>9.5190184158991335E-3</v>
      </c>
      <c r="P167" s="269">
        <f t="shared" si="37"/>
        <v>9.5190184159051078E-3</v>
      </c>
      <c r="Q167" s="269">
        <f t="shared" si="37"/>
        <v>9.5190184159352036E-3</v>
      </c>
      <c r="R167" s="269">
        <f t="shared" si="37"/>
        <v>9.5190184157885049E-3</v>
      </c>
      <c r="S167" s="269">
        <f t="shared" si="37"/>
        <v>9.5190184158031876E-3</v>
      </c>
      <c r="T167" s="269">
        <f t="shared" si="37"/>
        <v>9.5190184159056022E-3</v>
      </c>
      <c r="U167" s="269">
        <f t="shared" si="37"/>
        <v>9.5190184159194731E-3</v>
      </c>
      <c r="V167" s="269">
        <f t="shared" si="37"/>
        <v>9.5190184159305892E-3</v>
      </c>
      <c r="W167" s="269">
        <f t="shared" si="37"/>
        <v>9.5190184159328825E-3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1.4079532076768453E-2</v>
      </c>
      <c r="C168" s="269">
        <f t="shared" si="38"/>
        <v>1.4351008889821854E-2</v>
      </c>
      <c r="D168" s="269">
        <f t="shared" si="38"/>
        <v>1.0394023964422273E-2</v>
      </c>
      <c r="E168" s="269">
        <f t="shared" si="38"/>
        <v>1.0021777063388788E-2</v>
      </c>
      <c r="F168" s="269">
        <f t="shared" si="38"/>
        <v>1.0518147928818777E-2</v>
      </c>
      <c r="G168" s="269">
        <f t="shared" si="38"/>
        <v>1.3201748874054798E-2</v>
      </c>
      <c r="H168" s="269">
        <f t="shared" si="38"/>
        <v>1.2594479608805696E-2</v>
      </c>
      <c r="I168" s="269">
        <f t="shared" si="38"/>
        <v>1.3774173442299385E-2</v>
      </c>
      <c r="J168" s="269">
        <f t="shared" si="38"/>
        <v>1.5264490404527455E-2</v>
      </c>
      <c r="K168" s="269">
        <f t="shared" si="38"/>
        <v>2.1729678495026883E-2</v>
      </c>
      <c r="L168" s="269">
        <f t="shared" si="38"/>
        <v>1.6720725275513919E-2</v>
      </c>
      <c r="M168" s="269">
        <f t="shared" si="38"/>
        <v>1.5695529432248612E-2</v>
      </c>
      <c r="N168" s="269">
        <f t="shared" si="38"/>
        <v>1.5528236471991674E-2</v>
      </c>
      <c r="O168" s="269">
        <f t="shared" si="38"/>
        <v>1.8375496717150806E-2</v>
      </c>
      <c r="P168" s="269">
        <f t="shared" si="38"/>
        <v>1.8116006385204581E-2</v>
      </c>
      <c r="Q168" s="269">
        <f t="shared" si="38"/>
        <v>1.8405094619674392E-2</v>
      </c>
      <c r="R168" s="269">
        <f t="shared" si="38"/>
        <v>2.1038500159279789E-2</v>
      </c>
      <c r="S168" s="269">
        <f t="shared" si="38"/>
        <v>2.0202396624018206E-2</v>
      </c>
      <c r="T168" s="269">
        <f t="shared" si="38"/>
        <v>1.6887379791722758E-2</v>
      </c>
      <c r="U168" s="269">
        <f t="shared" si="38"/>
        <v>1.773366034571754E-2</v>
      </c>
      <c r="V168" s="269">
        <f t="shared" si="38"/>
        <v>1.6811018427275063E-2</v>
      </c>
      <c r="W168" s="269">
        <f t="shared" si="38"/>
        <v>1.843543654058399E-2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7.620188936569787E-3</v>
      </c>
      <c r="C169" s="269">
        <f t="shared" si="39"/>
        <v>7.6201889365867526E-3</v>
      </c>
      <c r="D169" s="269">
        <f t="shared" si="39"/>
        <v>7.6201889365285734E-3</v>
      </c>
      <c r="E169" s="269">
        <f t="shared" si="39"/>
        <v>7.6201889365328374E-3</v>
      </c>
      <c r="F169" s="269">
        <f t="shared" si="39"/>
        <v>7.6201889365440853E-3</v>
      </c>
      <c r="G169" s="269">
        <f t="shared" si="39"/>
        <v>7.6201889365127284E-3</v>
      </c>
      <c r="H169" s="269">
        <f t="shared" si="39"/>
        <v>7.6201889365247327E-3</v>
      </c>
      <c r="I169" s="269">
        <f t="shared" si="39"/>
        <v>7.6201889365143166E-3</v>
      </c>
      <c r="J169" s="269">
        <f t="shared" si="39"/>
        <v>7.6201889365226805E-3</v>
      </c>
      <c r="K169" s="269">
        <f t="shared" si="39"/>
        <v>7.6201889364258561E-3</v>
      </c>
      <c r="L169" s="269">
        <f t="shared" si="39"/>
        <v>7.6201889365143894E-3</v>
      </c>
      <c r="M169" s="269">
        <f t="shared" si="39"/>
        <v>7.6201889365190298E-3</v>
      </c>
      <c r="N169" s="269">
        <f t="shared" si="39"/>
        <v>7.6201889365087568E-3</v>
      </c>
      <c r="O169" s="269">
        <f t="shared" si="39"/>
        <v>7.6201889365148942E-3</v>
      </c>
      <c r="P169" s="269">
        <f t="shared" si="39"/>
        <v>7.620188936519676E-3</v>
      </c>
      <c r="Q169" s="269">
        <f t="shared" si="39"/>
        <v>7.6201889365437661E-3</v>
      </c>
      <c r="R169" s="269">
        <f t="shared" si="39"/>
        <v>7.6201889364263323E-3</v>
      </c>
      <c r="S169" s="269">
        <f t="shared" si="39"/>
        <v>7.6201889364380885E-3</v>
      </c>
      <c r="T169" s="269">
        <f t="shared" si="39"/>
        <v>7.6201889365200733E-3</v>
      </c>
      <c r="U169" s="269">
        <f t="shared" si="39"/>
        <v>7.6201889365311798E-3</v>
      </c>
      <c r="V169" s="269">
        <f t="shared" si="39"/>
        <v>7.6201889365400798E-3</v>
      </c>
      <c r="W169" s="269">
        <f t="shared" si="39"/>
        <v>7.6201889365419091E-3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8.0184214349182902E-3</v>
      </c>
      <c r="C170" s="270">
        <f t="shared" si="40"/>
        <v>8.1903404395279791E-3</v>
      </c>
      <c r="D170" s="270">
        <f t="shared" si="40"/>
        <v>8.6431866783143133E-3</v>
      </c>
      <c r="E170" s="270">
        <f t="shared" si="40"/>
        <v>8.5712481257611012E-3</v>
      </c>
      <c r="F170" s="270">
        <f t="shared" si="40"/>
        <v>8.5108911704819164E-3</v>
      </c>
      <c r="G170" s="270">
        <f t="shared" si="40"/>
        <v>8.2225861841485337E-3</v>
      </c>
      <c r="H170" s="270">
        <f t="shared" si="40"/>
        <v>8.1956349223397673E-3</v>
      </c>
      <c r="I170" s="270">
        <f t="shared" si="40"/>
        <v>8.0678312261992149E-3</v>
      </c>
      <c r="J170" s="270">
        <f t="shared" si="40"/>
        <v>7.9953499538749587E-3</v>
      </c>
      <c r="K170" s="270">
        <f t="shared" si="40"/>
        <v>8.5130422652158946E-3</v>
      </c>
      <c r="L170" s="270">
        <f t="shared" si="40"/>
        <v>7.9903536659632311E-3</v>
      </c>
      <c r="M170" s="270">
        <f t="shared" si="40"/>
        <v>7.8951685004081829E-3</v>
      </c>
      <c r="N170" s="270">
        <f t="shared" si="40"/>
        <v>7.921096649833835E-3</v>
      </c>
      <c r="O170" s="270">
        <f t="shared" si="40"/>
        <v>8.1241537458724266E-3</v>
      </c>
      <c r="P170" s="270">
        <f t="shared" si="40"/>
        <v>8.1145996685947214E-3</v>
      </c>
      <c r="Q170" s="270">
        <f t="shared" si="40"/>
        <v>8.133459816788341E-3</v>
      </c>
      <c r="R170" s="270">
        <f t="shared" si="40"/>
        <v>8.4026050159494488E-3</v>
      </c>
      <c r="S170" s="270">
        <f t="shared" si="40"/>
        <v>8.4651526010598478E-3</v>
      </c>
      <c r="T170" s="270">
        <f t="shared" si="40"/>
        <v>8.1227300097448298E-3</v>
      </c>
      <c r="U170" s="270">
        <f t="shared" si="40"/>
        <v>8.2115252197272112E-3</v>
      </c>
      <c r="V170" s="270">
        <f t="shared" si="40"/>
        <v>8.1317900471990466E-3</v>
      </c>
      <c r="W170" s="270">
        <f t="shared" si="40"/>
        <v>8.2893926907019761E-3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0.76740569777953482</v>
      </c>
      <c r="C171" s="271">
        <f t="shared" si="41"/>
        <v>0.76484896027436844</v>
      </c>
      <c r="D171" s="271">
        <f t="shared" si="41"/>
        <v>0.79938502022064806</v>
      </c>
      <c r="E171" s="271">
        <f t="shared" si="41"/>
        <v>0.80273964381870822</v>
      </c>
      <c r="F171" s="271">
        <f t="shared" si="41"/>
        <v>0.79841065929764099</v>
      </c>
      <c r="G171" s="271">
        <f t="shared" si="41"/>
        <v>0.77497117183741615</v>
      </c>
      <c r="H171" s="271">
        <f t="shared" si="41"/>
        <v>0.78036034596523185</v>
      </c>
      <c r="I171" s="271">
        <f t="shared" si="41"/>
        <v>0.77005748135118079</v>
      </c>
      <c r="J171" s="271">
        <f t="shared" si="41"/>
        <v>0.75695967951578202</v>
      </c>
      <c r="K171" s="271">
        <f t="shared" si="41"/>
        <v>0.69937180925813613</v>
      </c>
      <c r="L171" s="271">
        <f t="shared" si="41"/>
        <v>0.74410066421623366</v>
      </c>
      <c r="M171" s="271">
        <f t="shared" si="41"/>
        <v>0.75324455383944433</v>
      </c>
      <c r="N171" s="271">
        <f t="shared" si="41"/>
        <v>0.75469840613985339</v>
      </c>
      <c r="O171" s="271">
        <f t="shared" si="41"/>
        <v>0.72935979430405218</v>
      </c>
      <c r="P171" s="271">
        <f t="shared" si="41"/>
        <v>0.73166081451743026</v>
      </c>
      <c r="Q171" s="271">
        <f t="shared" si="41"/>
        <v>0.72908975383085728</v>
      </c>
      <c r="R171" s="271">
        <f t="shared" si="41"/>
        <v>0.70557923594953953</v>
      </c>
      <c r="S171" s="271">
        <f t="shared" si="41"/>
        <v>0.71290722166806109</v>
      </c>
      <c r="T171" s="271">
        <f t="shared" si="41"/>
        <v>0.74250636376881074</v>
      </c>
      <c r="U171" s="271">
        <f t="shared" si="41"/>
        <v>0.73494881614680752</v>
      </c>
      <c r="V171" s="271">
        <f t="shared" si="41"/>
        <v>0.74317253972844222</v>
      </c>
      <c r="W171" s="271">
        <f t="shared" si="41"/>
        <v>0.7286778297527311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0.69664371718163032</v>
      </c>
      <c r="C172" s="320">
        <f t="shared" si="42"/>
        <v>0.69272257091107881</v>
      </c>
      <c r="D172" s="320">
        <f t="shared" si="42"/>
        <v>0.74714594593222072</v>
      </c>
      <c r="E172" s="320">
        <f t="shared" si="42"/>
        <v>0.75237143624978109</v>
      </c>
      <c r="F172" s="320">
        <f t="shared" si="42"/>
        <v>0.7455477533710263</v>
      </c>
      <c r="G172" s="320">
        <f t="shared" si="42"/>
        <v>0.70862082066163423</v>
      </c>
      <c r="H172" s="320">
        <f t="shared" si="42"/>
        <v>0.71706205473938001</v>
      </c>
      <c r="I172" s="320">
        <f t="shared" si="42"/>
        <v>0.70083019534752045</v>
      </c>
      <c r="J172" s="320">
        <f t="shared" si="42"/>
        <v>0.68024224544534606</v>
      </c>
      <c r="K172" s="320">
        <f t="shared" si="42"/>
        <v>0.59016114233541028</v>
      </c>
      <c r="L172" s="320">
        <f t="shared" si="42"/>
        <v>0.66006437443916788</v>
      </c>
      <c r="M172" s="320">
        <f t="shared" si="42"/>
        <v>0.67436077111834059</v>
      </c>
      <c r="N172" s="320">
        <f t="shared" si="42"/>
        <v>0.67665541707178567</v>
      </c>
      <c r="O172" s="320">
        <f t="shared" si="42"/>
        <v>0.63700682865959124</v>
      </c>
      <c r="P172" s="320">
        <f t="shared" si="42"/>
        <v>0.64061201507213039</v>
      </c>
      <c r="Q172" s="320">
        <f t="shared" si="42"/>
        <v>0.63658803280214837</v>
      </c>
      <c r="R172" s="320">
        <f t="shared" si="42"/>
        <v>0.59984234554986515</v>
      </c>
      <c r="S172" s="320">
        <f t="shared" si="42"/>
        <v>0.6113724838553779</v>
      </c>
      <c r="T172" s="320">
        <f t="shared" si="42"/>
        <v>0.65763248907924765</v>
      </c>
      <c r="U172" s="320">
        <f t="shared" si="42"/>
        <v>0.64582164043732115</v>
      </c>
      <c r="V172" s="320">
        <f t="shared" si="42"/>
        <v>0.65868244777824969</v>
      </c>
      <c r="W172" s="320">
        <f t="shared" si="42"/>
        <v>0.63602361399571716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7.0761980597904436E-2</v>
      </c>
      <c r="C173" s="320">
        <f t="shared" si="43"/>
        <v>7.2126389363289689E-2</v>
      </c>
      <c r="D173" s="320">
        <f t="shared" si="43"/>
        <v>5.223907428842732E-2</v>
      </c>
      <c r="E173" s="320">
        <f t="shared" si="43"/>
        <v>5.0368207568927119E-2</v>
      </c>
      <c r="F173" s="320">
        <f t="shared" si="43"/>
        <v>5.2862905926614578E-2</v>
      </c>
      <c r="G173" s="320">
        <f t="shared" si="43"/>
        <v>6.6350351175781919E-2</v>
      </c>
      <c r="H173" s="320">
        <f t="shared" si="43"/>
        <v>6.329829122585183E-2</v>
      </c>
      <c r="I173" s="320">
        <f t="shared" si="43"/>
        <v>6.9227286003660363E-2</v>
      </c>
      <c r="J173" s="320">
        <f t="shared" si="43"/>
        <v>7.6717434070435839E-2</v>
      </c>
      <c r="K173" s="320">
        <f t="shared" si="43"/>
        <v>0.10921066692272581</v>
      </c>
      <c r="L173" s="320">
        <f t="shared" si="43"/>
        <v>8.4036289777065745E-2</v>
      </c>
      <c r="M173" s="320">
        <f t="shared" si="43"/>
        <v>7.8883782721103843E-2</v>
      </c>
      <c r="N173" s="320">
        <f t="shared" si="43"/>
        <v>7.8042989068067586E-2</v>
      </c>
      <c r="O173" s="320">
        <f t="shared" si="43"/>
        <v>9.235296564446091E-2</v>
      </c>
      <c r="P173" s="320">
        <f t="shared" si="43"/>
        <v>9.1048799445299991E-2</v>
      </c>
      <c r="Q173" s="320">
        <f t="shared" si="43"/>
        <v>9.2501721028708933E-2</v>
      </c>
      <c r="R173" s="320">
        <f t="shared" si="43"/>
        <v>0.1057368903996744</v>
      </c>
      <c r="S173" s="320">
        <f t="shared" si="43"/>
        <v>0.10153473781268312</v>
      </c>
      <c r="T173" s="320">
        <f t="shared" si="43"/>
        <v>8.487387468956302E-2</v>
      </c>
      <c r="U173" s="320">
        <f t="shared" si="43"/>
        <v>8.9127175709486403E-2</v>
      </c>
      <c r="V173" s="320">
        <f t="shared" si="43"/>
        <v>8.4490091950192553E-2</v>
      </c>
      <c r="W173" s="320">
        <f t="shared" si="43"/>
        <v>9.2654215757013936E-2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5.7973888365674887E-2</v>
      </c>
      <c r="C174" s="271">
        <f t="shared" si="44"/>
        <v>5.9091721427740627E-2</v>
      </c>
      <c r="D174" s="271">
        <f t="shared" si="44"/>
        <v>4.2798438307324167E-2</v>
      </c>
      <c r="E174" s="271">
        <f t="shared" si="44"/>
        <v>4.1265674280272981E-2</v>
      </c>
      <c r="F174" s="271">
        <f t="shared" si="44"/>
        <v>4.3309531205596066E-2</v>
      </c>
      <c r="G174" s="271">
        <f t="shared" si="44"/>
        <v>5.4359527808383851E-2</v>
      </c>
      <c r="H174" s="271">
        <f t="shared" si="44"/>
        <v>5.1859035576149286E-2</v>
      </c>
      <c r="I174" s="271">
        <f t="shared" si="44"/>
        <v>5.6716543498694892E-2</v>
      </c>
      <c r="J174" s="271">
        <f t="shared" si="44"/>
        <v>6.2853073372457061E-2</v>
      </c>
      <c r="K174" s="271">
        <f t="shared" si="44"/>
        <v>8.9474135107893052E-2</v>
      </c>
      <c r="L174" s="271">
        <f t="shared" si="44"/>
        <v>6.8849266810168869E-2</v>
      </c>
      <c r="M174" s="271">
        <f t="shared" si="44"/>
        <v>6.4627919889948079E-2</v>
      </c>
      <c r="N174" s="271">
        <f t="shared" si="44"/>
        <v>6.3939074312593852E-2</v>
      </c>
      <c r="O174" s="271">
        <f t="shared" si="44"/>
        <v>7.5662954531116391E-2</v>
      </c>
      <c r="P174" s="271">
        <f t="shared" si="44"/>
        <v>7.4594477009690449E-2</v>
      </c>
      <c r="Q174" s="271">
        <f t="shared" si="44"/>
        <v>7.5784826869444377E-2</v>
      </c>
      <c r="R174" s="271">
        <f t="shared" si="44"/>
        <v>8.6628138844743671E-2</v>
      </c>
      <c r="S174" s="271">
        <f t="shared" si="44"/>
        <v>8.3185398507131081E-2</v>
      </c>
      <c r="T174" s="271">
        <f t="shared" si="44"/>
        <v>6.9535483529989298E-2</v>
      </c>
      <c r="U174" s="271">
        <f t="shared" si="44"/>
        <v>7.3020128765059922E-2</v>
      </c>
      <c r="V174" s="271">
        <f t="shared" si="44"/>
        <v>6.9221057937306013E-2</v>
      </c>
      <c r="W174" s="271">
        <f t="shared" si="44"/>
        <v>7.5909762778253148E-2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7.516259920574006E-2</v>
      </c>
      <c r="C175" s="271">
        <f t="shared" si="45"/>
        <v>7.5160656791123145E-2</v>
      </c>
      <c r="D175" s="271">
        <f t="shared" si="45"/>
        <v>7.4960640513363472E-2</v>
      </c>
      <c r="E175" s="271">
        <f t="shared" si="45"/>
        <v>7.4950663527756978E-2</v>
      </c>
      <c r="F175" s="271">
        <f t="shared" si="45"/>
        <v>7.4976027956870278E-2</v>
      </c>
      <c r="G175" s="271">
        <f t="shared" si="45"/>
        <v>7.5110225886869372E-2</v>
      </c>
      <c r="H175" s="271">
        <f t="shared" si="45"/>
        <v>7.5086972971684041E-2</v>
      </c>
      <c r="I175" s="271">
        <f t="shared" si="45"/>
        <v>7.5146047841138E-2</v>
      </c>
      <c r="J175" s="271">
        <f t="shared" si="45"/>
        <v>7.5213811302408867E-2</v>
      </c>
      <c r="K175" s="271">
        <f t="shared" si="45"/>
        <v>7.5443561259176395E-2</v>
      </c>
      <c r="L175" s="271">
        <f t="shared" si="45"/>
        <v>7.5274945052163519E-2</v>
      </c>
      <c r="M175" s="271">
        <f t="shared" si="45"/>
        <v>7.5239523686790211E-2</v>
      </c>
      <c r="N175" s="271">
        <f t="shared" si="45"/>
        <v>7.5230543982087089E-2</v>
      </c>
      <c r="O175" s="271">
        <f t="shared" si="45"/>
        <v>7.5333649755465387E-2</v>
      </c>
      <c r="P175" s="271">
        <f t="shared" si="45"/>
        <v>7.5323562184147194E-2</v>
      </c>
      <c r="Q175" s="271">
        <f t="shared" si="45"/>
        <v>7.5334166291826085E-2</v>
      </c>
      <c r="R175" s="271">
        <f t="shared" si="45"/>
        <v>7.5423250773821657E-2</v>
      </c>
      <c r="S175" s="271">
        <f t="shared" si="45"/>
        <v>7.5383545028894147E-2</v>
      </c>
      <c r="T175" s="271">
        <f t="shared" si="45"/>
        <v>7.5271681462070278E-2</v>
      </c>
      <c r="U175" s="271">
        <f t="shared" si="45"/>
        <v>7.5300132336771325E-2</v>
      </c>
      <c r="V175" s="271">
        <f t="shared" si="45"/>
        <v>7.5267796797058154E-2</v>
      </c>
      <c r="W175" s="271">
        <f t="shared" si="45"/>
        <v>7.5323398393851007E-2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5.8257148404170345E-2</v>
      </c>
      <c r="C176" s="320">
        <f t="shared" si="46"/>
        <v>5.7929240759898241E-2</v>
      </c>
      <c r="D176" s="320">
        <f t="shared" si="46"/>
        <v>6.2480420304141318E-2</v>
      </c>
      <c r="E176" s="320">
        <f t="shared" si="46"/>
        <v>6.291740431391063E-2</v>
      </c>
      <c r="F176" s="320">
        <f t="shared" si="46"/>
        <v>6.2346770722698744E-2</v>
      </c>
      <c r="G176" s="320">
        <f t="shared" si="46"/>
        <v>5.9258739142273205E-2</v>
      </c>
      <c r="H176" s="320">
        <f t="shared" si="46"/>
        <v>5.9964641189837901E-2</v>
      </c>
      <c r="I176" s="320">
        <f t="shared" si="46"/>
        <v>5.8607244549137794E-2</v>
      </c>
      <c r="J176" s="320">
        <f t="shared" si="46"/>
        <v>5.688556785385241E-2</v>
      </c>
      <c r="K176" s="320">
        <f t="shared" si="46"/>
        <v>4.9352494544129787E-2</v>
      </c>
      <c r="L176" s="320">
        <f t="shared" si="46"/>
        <v>5.5198184193173169E-2</v>
      </c>
      <c r="M176" s="320">
        <f t="shared" si="46"/>
        <v>5.6393726882272427E-2</v>
      </c>
      <c r="N176" s="320">
        <f t="shared" si="46"/>
        <v>5.6585617696110133E-2</v>
      </c>
      <c r="O176" s="320">
        <f t="shared" si="46"/>
        <v>5.3269986416910844E-2</v>
      </c>
      <c r="P176" s="320">
        <f t="shared" si="46"/>
        <v>5.3571471774030953E-2</v>
      </c>
      <c r="Q176" s="320">
        <f t="shared" si="46"/>
        <v>5.3234964422430184E-2</v>
      </c>
      <c r="R176" s="320">
        <f t="shared" si="46"/>
        <v>5.016208957597354E-2</v>
      </c>
      <c r="S176" s="320">
        <f t="shared" si="46"/>
        <v>5.1126302647617049E-2</v>
      </c>
      <c r="T176" s="320">
        <f t="shared" si="46"/>
        <v>5.4994816671410457E-2</v>
      </c>
      <c r="U176" s="320">
        <f t="shared" si="46"/>
        <v>5.4007129069926607E-2</v>
      </c>
      <c r="V176" s="320">
        <f t="shared" si="46"/>
        <v>5.5082619946222801E-2</v>
      </c>
      <c r="W176" s="320">
        <f t="shared" si="46"/>
        <v>5.3187764642460326E-2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1.6905450801569719E-2</v>
      </c>
      <c r="C177" s="320">
        <f t="shared" si="47"/>
        <v>1.7231416031224897E-2</v>
      </c>
      <c r="D177" s="320">
        <f t="shared" si="47"/>
        <v>1.2480220209222164E-2</v>
      </c>
      <c r="E177" s="320">
        <f t="shared" si="47"/>
        <v>1.2033259213846329E-2</v>
      </c>
      <c r="F177" s="320">
        <f t="shared" si="47"/>
        <v>1.2629257234171541E-2</v>
      </c>
      <c r="G177" s="320">
        <f t="shared" si="47"/>
        <v>1.5851486744596174E-2</v>
      </c>
      <c r="H177" s="320">
        <f t="shared" si="47"/>
        <v>1.5122331781846144E-2</v>
      </c>
      <c r="I177" s="320">
        <f t="shared" si="47"/>
        <v>1.6538803292000206E-2</v>
      </c>
      <c r="J177" s="320">
        <f t="shared" si="47"/>
        <v>1.832824344855646E-2</v>
      </c>
      <c r="K177" s="320">
        <f t="shared" si="47"/>
        <v>2.6091066715046612E-2</v>
      </c>
      <c r="L177" s="320">
        <f t="shared" si="47"/>
        <v>2.0076760858990343E-2</v>
      </c>
      <c r="M177" s="320">
        <f t="shared" si="47"/>
        <v>1.8845796804517784E-2</v>
      </c>
      <c r="N177" s="320">
        <f t="shared" si="47"/>
        <v>1.864492628597695E-2</v>
      </c>
      <c r="O177" s="320">
        <f t="shared" si="47"/>
        <v>2.206366333855455E-2</v>
      </c>
      <c r="P177" s="320">
        <f t="shared" si="47"/>
        <v>2.1752090410116241E-2</v>
      </c>
      <c r="Q177" s="320">
        <f t="shared" si="47"/>
        <v>2.2099201869395908E-2</v>
      </c>
      <c r="R177" s="320">
        <f t="shared" si="47"/>
        <v>2.5261161197848117E-2</v>
      </c>
      <c r="S177" s="320">
        <f t="shared" si="47"/>
        <v>2.4257242381277092E-2</v>
      </c>
      <c r="T177" s="320">
        <f t="shared" si="47"/>
        <v>2.0276864790659814E-2</v>
      </c>
      <c r="U177" s="320">
        <f t="shared" si="47"/>
        <v>2.1293003266844732E-2</v>
      </c>
      <c r="V177" s="320">
        <f t="shared" si="47"/>
        <v>2.0185176850835367E-2</v>
      </c>
      <c r="W177" s="320">
        <f t="shared" si="47"/>
        <v>2.2135633751390674E-2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5.1730546541679218E-2</v>
      </c>
      <c r="C178" s="321">
        <f t="shared" si="48"/>
        <v>5.2727997581676345E-2</v>
      </c>
      <c r="D178" s="321">
        <f t="shared" si="48"/>
        <v>3.818937572038162E-2</v>
      </c>
      <c r="E178" s="321">
        <f t="shared" si="48"/>
        <v>3.6821678588551343E-2</v>
      </c>
      <c r="F178" s="321">
        <f t="shared" si="48"/>
        <v>3.8645427844993488E-2</v>
      </c>
      <c r="G178" s="321">
        <f t="shared" si="48"/>
        <v>4.8505424813634894E-2</v>
      </c>
      <c r="H178" s="321">
        <f t="shared" si="48"/>
        <v>4.6274216360256366E-2</v>
      </c>
      <c r="I178" s="321">
        <f t="shared" si="48"/>
        <v>5.0608608044989387E-2</v>
      </c>
      <c r="J178" s="321">
        <f t="shared" si="48"/>
        <v>5.6084280855423316E-2</v>
      </c>
      <c r="K178" s="321">
        <f t="shared" si="48"/>
        <v>7.9838459019350855E-2</v>
      </c>
      <c r="L178" s="321">
        <f t="shared" si="48"/>
        <v>6.1434730384458486E-2</v>
      </c>
      <c r="M178" s="321">
        <f t="shared" si="48"/>
        <v>5.7667990055646046E-2</v>
      </c>
      <c r="N178" s="321">
        <f t="shared" si="48"/>
        <v>5.7053327848160723E-2</v>
      </c>
      <c r="O178" s="321">
        <f t="shared" si="48"/>
        <v>6.7514636350842469E-2</v>
      </c>
      <c r="P178" s="321">
        <f t="shared" si="48"/>
        <v>6.6561225639416202E-2</v>
      </c>
      <c r="Q178" s="321">
        <f t="shared" si="48"/>
        <v>6.7623383975812051E-2</v>
      </c>
      <c r="R178" s="321">
        <f t="shared" si="48"/>
        <v>7.7298954661463734E-2</v>
      </c>
      <c r="S178" s="321">
        <f t="shared" si="48"/>
        <v>7.4226970975593998E-2</v>
      </c>
      <c r="T178" s="321">
        <f t="shared" si="48"/>
        <v>6.2047046842144418E-2</v>
      </c>
      <c r="U178" s="321">
        <f t="shared" si="48"/>
        <v>6.5156422590361279E-2</v>
      </c>
      <c r="V178" s="321">
        <f t="shared" si="48"/>
        <v>6.1766482467134724E-2</v>
      </c>
      <c r="W178" s="321">
        <f t="shared" si="48"/>
        <v>6.7734865248287576E-2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131.99999999999994</v>
      </c>
      <c r="C183" s="322">
        <f t="shared" si="49"/>
        <v>122.00501900993306</v>
      </c>
      <c r="D183" s="322">
        <f t="shared" si="49"/>
        <v>127.34579504168492</v>
      </c>
      <c r="E183" s="322">
        <f t="shared" si="49"/>
        <v>124.90501390296933</v>
      </c>
      <c r="F183" s="322">
        <f t="shared" si="49"/>
        <v>128.0519485502204</v>
      </c>
      <c r="G183" s="322">
        <f t="shared" si="49"/>
        <v>132.21610693774036</v>
      </c>
      <c r="H183" s="322">
        <f t="shared" si="49"/>
        <v>131.6096010769356</v>
      </c>
      <c r="I183" s="322">
        <f t="shared" si="49"/>
        <v>131.02998724791627</v>
      </c>
      <c r="J183" s="322">
        <f t="shared" si="49"/>
        <v>124.44861177903725</v>
      </c>
      <c r="K183" s="322">
        <f t="shared" si="49"/>
        <v>125.64769653787951</v>
      </c>
      <c r="L183" s="322">
        <f t="shared" si="49"/>
        <v>95.026319481363046</v>
      </c>
      <c r="M183" s="322">
        <f t="shared" si="49"/>
        <v>88.633424653339546</v>
      </c>
      <c r="N183" s="322">
        <f t="shared" si="49"/>
        <v>82.7817608538532</v>
      </c>
      <c r="O183" s="322">
        <f t="shared" si="49"/>
        <v>76.389575948180195</v>
      </c>
      <c r="P183" s="322">
        <f t="shared" si="49"/>
        <v>71.042572240295129</v>
      </c>
      <c r="Q183" s="322">
        <f t="shared" si="49"/>
        <v>73.691108765357939</v>
      </c>
      <c r="R183" s="322">
        <f t="shared" si="49"/>
        <v>72.053411039266095</v>
      </c>
      <c r="S183" s="322">
        <f t="shared" si="49"/>
        <v>72.494058150723646</v>
      </c>
      <c r="T183" s="322">
        <f t="shared" si="49"/>
        <v>72.778496609081344</v>
      </c>
      <c r="U183" s="322">
        <f t="shared" si="49"/>
        <v>75.569694796212914</v>
      </c>
      <c r="V183" s="322">
        <f t="shared" si="49"/>
        <v>72.060125394380208</v>
      </c>
      <c r="W183" s="322">
        <f t="shared" si="49"/>
        <v>72.645070838343429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0.64682267692821627</v>
      </c>
      <c r="C184" s="275">
        <f>IF(C$6=0,0,C$6/NMM!C$9*1000)</f>
        <v>0.59784555298934128</v>
      </c>
      <c r="D184" s="275">
        <f>IF(D$6=0,0,D$6/NMM!D$9*1000)</f>
        <v>0.62401627306387386</v>
      </c>
      <c r="E184" s="275">
        <f>IF(E$6=0,0,E$6/NMM!E$9*1000)</f>
        <v>0.61205602617073429</v>
      </c>
      <c r="F184" s="275">
        <f>IF(F$6=0,0,F$6/NMM!F$9*1000)</f>
        <v>0.62747654656899488</v>
      </c>
      <c r="G184" s="275">
        <f>IF(G$6=0,0,G$6/NMM!G$9*1000)</f>
        <v>0.64788163805067689</v>
      </c>
      <c r="H184" s="275">
        <f>IF(H$6=0,0,H$6/NMM!H$9*1000)</f>
        <v>0.64490965513744425</v>
      </c>
      <c r="I184" s="275">
        <f>IF(I$6=0,0,I$6/NMM!I$9*1000)</f>
        <v>0.64206944780118569</v>
      </c>
      <c r="J184" s="275">
        <f>IF(J$6=0,0,J$6/NMM!J$9*1000)</f>
        <v>0.60981957735643455</v>
      </c>
      <c r="K184" s="275">
        <f>IF(K$6=0,0,K$6/NMM!K$9*1000)</f>
        <v>0.61569529867578832</v>
      </c>
      <c r="L184" s="275">
        <f>IF(L$6=0,0,L$6/NMM!L$9*1000)</f>
        <v>0.46564529049810066</v>
      </c>
      <c r="M184" s="275">
        <f>IF(M$6=0,0,M$6/NMM!M$9*1000)</f>
        <v>0.43431900757377023</v>
      </c>
      <c r="N184" s="275">
        <f>IF(N$6=0,0,N$6/NMM!N$9*1000)</f>
        <v>0.4056448496704238</v>
      </c>
      <c r="O184" s="275">
        <f>IF(O$6=0,0,O$6/NMM!O$9*1000)</f>
        <v>0.37432204548761938</v>
      </c>
      <c r="P184" s="275">
        <f>IF(P$6=0,0,P$6/NMM!P$9*1000)</f>
        <v>0.34812080873082063</v>
      </c>
      <c r="Q184" s="275">
        <f>IF(Q$6=0,0,Q$6/NMM!Q$9*1000)</f>
        <v>0.36109909270810375</v>
      </c>
      <c r="R184" s="275">
        <f>IF(R$6=0,0,R$6/NMM!R$9*1000)</f>
        <v>0.35307409250476401</v>
      </c>
      <c r="S184" s="275">
        <f>IF(S$6=0,0,S$6/NMM!S$9*1000)</f>
        <v>0.35523333905166787</v>
      </c>
      <c r="T184" s="275">
        <f>IF(T$6=0,0,T$6/NMM!T$9*1000)</f>
        <v>0.35662713636069759</v>
      </c>
      <c r="U184" s="275">
        <f>IF(U$6=0,0,U$6/NMM!U$9*1000)</f>
        <v>0.37030448699106833</v>
      </c>
      <c r="V184" s="275">
        <f>IF(V$6=0,0,V$6/NMM!V$9*1000)</f>
        <v>0.3531069939957876</v>
      </c>
      <c r="W184" s="275">
        <f>IF(W$6=0,0,W$6/NMM!W$9*1000)</f>
        <v>0.35597332716187219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0.25862613054593125</v>
      </c>
      <c r="C185" s="276">
        <f>IF(C$7=0,0,C$7/NMM!C$9*1000)</f>
        <v>0.23904307555822643</v>
      </c>
      <c r="D185" s="276">
        <f>IF(D$7=0,0,D$7/NMM!D$9*1000)</f>
        <v>0.24950719858282505</v>
      </c>
      <c r="E185" s="276">
        <f>IF(E$7=0,0,E$7/NMM!E$9*1000)</f>
        <v>0.24472500326920896</v>
      </c>
      <c r="F185" s="276">
        <f>IF(F$7=0,0,F$7/NMM!F$9*1000)</f>
        <v>0.25089075729092425</v>
      </c>
      <c r="G185" s="276">
        <f>IF(G$7=0,0,G$7/NMM!G$9*1000)</f>
        <v>0.25904954646387823</v>
      </c>
      <c r="H185" s="276">
        <f>IF(H$7=0,0,H$7/NMM!H$9*1000)</f>
        <v>0.25786122628229752</v>
      </c>
      <c r="I185" s="276">
        <f>IF(I$7=0,0,I$7/NMM!I$9*1000)</f>
        <v>0.25672559535974993</v>
      </c>
      <c r="J185" s="276">
        <f>IF(J$7=0,0,J$7/NMM!J$9*1000)</f>
        <v>0.24383077966877292</v>
      </c>
      <c r="K185" s="276">
        <f>IF(K$7=0,0,K$7/NMM!K$9*1000)</f>
        <v>0.24618013309003431</v>
      </c>
      <c r="L185" s="276">
        <f>IF(L$7=0,0,L$7/NMM!L$9*1000)</f>
        <v>0.18618400990573936</v>
      </c>
      <c r="M185" s="276">
        <f>IF(M$7=0,0,M$7/NMM!M$9*1000)</f>
        <v>0.17365848223626676</v>
      </c>
      <c r="N185" s="276">
        <f>IF(N$7=0,0,N$7/NMM!N$9*1000)</f>
        <v>0.16219338249606624</v>
      </c>
      <c r="O185" s="276">
        <f>IF(O$7=0,0,O$7/NMM!O$9*1000)</f>
        <v>0.14966924576957111</v>
      </c>
      <c r="P185" s="276">
        <f>IF(P$7=0,0,P$7/NMM!P$9*1000)</f>
        <v>0.13919292092872029</v>
      </c>
      <c r="Q185" s="276">
        <f>IF(Q$7=0,0,Q$7/NMM!Q$9*1000)</f>
        <v>0.1443821690579157</v>
      </c>
      <c r="R185" s="276">
        <f>IF(R$7=0,0,R$7/NMM!R$9*1000)</f>
        <v>0.1411734461354657</v>
      </c>
      <c r="S185" s="276">
        <f>IF(S$7=0,0,S$7/NMM!S$9*1000)</f>
        <v>0.14203680111549291</v>
      </c>
      <c r="T185" s="276">
        <f>IF(T$7=0,0,T$7/NMM!T$9*1000)</f>
        <v>0.14259409821971861</v>
      </c>
      <c r="U185" s="276">
        <f>IF(U$7=0,0,U$7/NMM!U$9*1000)</f>
        <v>0.14806286175542471</v>
      </c>
      <c r="V185" s="276">
        <f>IF(V$7=0,0,V$7/NMM!V$9*1000)</f>
        <v>0.14118660149568449</v>
      </c>
      <c r="W185" s="276">
        <f>IF(W$7=0,0,W$7/NMM!W$9*1000)</f>
        <v>0.1423326785923015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0.83556589620032717</v>
      </c>
      <c r="C186" s="276">
        <f>IF(C$8=0,0,C$8/NMM!C$9*1000)</f>
        <v>0.81677503161017262</v>
      </c>
      <c r="D186" s="276">
        <f>IF(D$8=0,0,D$8/NMM!D$9*1000)</f>
        <v>0.56204396272140422</v>
      </c>
      <c r="E186" s="276">
        <f>IF(E$8=0,0,E$8/NMM!E$9*1000)</f>
        <v>0.47288805501770836</v>
      </c>
      <c r="F186" s="276">
        <f>IF(F$8=0,0,F$8/NMM!F$9*1000)</f>
        <v>0.51573415950711732</v>
      </c>
      <c r="G186" s="276">
        <f>IF(G$8=0,0,G$8/NMM!G$9*1000)</f>
        <v>0.79107808985368033</v>
      </c>
      <c r="H186" s="276">
        <f>IF(H$8=0,0,H$8/NMM!H$9*1000)</f>
        <v>0.73819517643167998</v>
      </c>
      <c r="I186" s="276">
        <f>IF(I$8=0,0,I$8/NMM!I$9*1000)</f>
        <v>0.84250528341631192</v>
      </c>
      <c r="J186" s="276">
        <f>IF(J$8=0,0,J$8/NMM!J$9*1000)</f>
        <v>0.91039061554719869</v>
      </c>
      <c r="K186" s="276">
        <f>IF(K$8=0,0,K$8/NMM!K$9*1000)</f>
        <v>1.4386928163717843</v>
      </c>
      <c r="L186" s="276">
        <f>IF(L$8=0,0,L$8/NMM!L$9*1000)</f>
        <v>0.73025394264332322</v>
      </c>
      <c r="M186" s="276">
        <f>IF(M$8=0,0,M$8/NMM!M$9*1000)</f>
        <v>0.62595827088297451</v>
      </c>
      <c r="N186" s="276">
        <f>IF(N$8=0,0,N$8/NMM!N$9*1000)</f>
        <v>0.57263177810950328</v>
      </c>
      <c r="O186" s="276">
        <f>IF(O$8=0,0,O$8/NMM!O$9*1000)</f>
        <v>0.64986195111078748</v>
      </c>
      <c r="P186" s="276">
        <f>IF(P$8=0,0,P$8/NMM!P$9*1000)</f>
        <v>0.57955383546149586</v>
      </c>
      <c r="Q186" s="276">
        <f>IF(Q$8=0,0,Q$8/NMM!Q$9*1000)</f>
        <v>0.59887818356243216</v>
      </c>
      <c r="R186" s="276">
        <f>IF(R$8=0,0,R$8/NMM!R$9*1000)</f>
        <v>0.71313922175706479</v>
      </c>
      <c r="S186" s="276">
        <f>IF(S$8=0,0,S$8/NMM!S$9*1000)</f>
        <v>0.67564534380855079</v>
      </c>
      <c r="T186" s="276">
        <f>IF(T$8=0,0,T$8/NMM!T$9*1000)</f>
        <v>0.51377791644201753</v>
      </c>
      <c r="U186" s="276">
        <f>IF(U$8=0,0,U$8/NMM!U$9*1000)</f>
        <v>0.56744309957254846</v>
      </c>
      <c r="V186" s="276">
        <f>IF(V$8=0,0,V$8/NMM!V$9*1000)</f>
        <v>0.45085488897700399</v>
      </c>
      <c r="W186" s="276">
        <f>IF(W$8=0,0,W$8/NMM!W$9*1000)</f>
        <v>0.49892872185328552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0.12905571470957769</v>
      </c>
      <c r="C187" s="276">
        <f>IF(C$9=0,0,C$9/NMM!C$9*1000)</f>
        <v>0.11928367368533803</v>
      </c>
      <c r="D187" s="276">
        <f>IF(D$9=0,0,D$9/NMM!D$9*1000)</f>
        <v>0.12450532268460146</v>
      </c>
      <c r="E187" s="276">
        <f>IF(E$9=0,0,E$9/NMM!E$9*1000)</f>
        <v>0.12211898363689289</v>
      </c>
      <c r="F187" s="276">
        <f>IF(F$9=0,0,F$9/NMM!F$9*1000)</f>
        <v>0.12519572530377793</v>
      </c>
      <c r="G187" s="276">
        <f>IF(G$9=0,0,G$9/NMM!G$9*1000)</f>
        <v>0.12926700134095839</v>
      </c>
      <c r="H187" s="276">
        <f>IF(H$9=0,0,H$9/NMM!H$9*1000)</f>
        <v>0.12867402370944842</v>
      </c>
      <c r="I187" s="276">
        <f>IF(I$9=0,0,I$9/NMM!I$9*1000)</f>
        <v>0.12810733827806409</v>
      </c>
      <c r="J187" s="276">
        <f>IF(J$9=0,0,J$9/NMM!J$9*1000)</f>
        <v>0.12167276164988479</v>
      </c>
      <c r="K187" s="276">
        <f>IF(K$9=0,0,K$9/NMM!K$9*1000)</f>
        <v>0.12284510059431489</v>
      </c>
      <c r="L187" s="276">
        <f>IF(L$9=0,0,L$9/NMM!L$9*1000)</f>
        <v>9.2906739219117587E-2</v>
      </c>
      <c r="M187" s="276">
        <f>IF(M$9=0,0,M$9/NMM!M$9*1000)</f>
        <v>8.6656439135030433E-2</v>
      </c>
      <c r="N187" s="276">
        <f>IF(N$9=0,0,N$9/NMM!N$9*1000)</f>
        <v>8.0935297817775184E-2</v>
      </c>
      <c r="O187" s="276">
        <f>IF(O$9=0,0,O$9/NMM!O$9*1000)</f>
        <v>7.4685691821093983E-2</v>
      </c>
      <c r="P187" s="276">
        <f>IF(P$9=0,0,P$9/NMM!P$9*1000)</f>
        <v>6.9457954055340304E-2</v>
      </c>
      <c r="Q187" s="276">
        <f>IF(Q$9=0,0,Q$9/NMM!Q$9*1000)</f>
        <v>7.204741446564375E-2</v>
      </c>
      <c r="R187" s="276">
        <f>IF(R$9=0,0,R$9/NMM!R$9*1000)</f>
        <v>7.044624590163337E-2</v>
      </c>
      <c r="S187" s="276">
        <f>IF(S$9=0,0,S$9/NMM!S$9*1000)</f>
        <v>7.0877064294810721E-2</v>
      </c>
      <c r="T187" s="276">
        <f>IF(T$9=0,0,T$9/NMM!T$9*1000)</f>
        <v>7.1155158298458449E-2</v>
      </c>
      <c r="U187" s="276">
        <f>IF(U$9=0,0,U$9/NMM!U$9*1000)</f>
        <v>7.3884098275205548E-2</v>
      </c>
      <c r="V187" s="276">
        <f>IF(V$9=0,0,V$9/NMM!V$9*1000)</f>
        <v>7.0452810491265935E-2</v>
      </c>
      <c r="W187" s="276">
        <f>IF(W$9=0,0,W$9/NMM!W$9*1000)</f>
        <v>7.1024708615032364E-2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0.49949207413002267</v>
      </c>
      <c r="C188" s="277">
        <f>IF(C$10=0,0,C$10/NMM!C$9*1000)</f>
        <v>0.48929323631037375</v>
      </c>
      <c r="D188" s="277">
        <f>IF(D$10=0,0,D$10/NMM!D$9*1000)</f>
        <v>0.49057758977452115</v>
      </c>
      <c r="E188" s="277">
        <f>IF(E$10=0,0,E$10/NMM!E$9*1000)</f>
        <v>0.4245266051252114</v>
      </c>
      <c r="F188" s="277">
        <f>IF(F$10=0,0,F$10/NMM!F$9*1000)</f>
        <v>0.43803508685609294</v>
      </c>
      <c r="G188" s="277">
        <f>IF(G$10=0,0,G$10/NMM!G$9*1000)</f>
        <v>0.51718219119962416</v>
      </c>
      <c r="H188" s="277">
        <f>IF(H$10=0,0,H$10/NMM!H$9*1000)</f>
        <v>0.50422087129642601</v>
      </c>
      <c r="I188" s="277">
        <f>IF(I$10=0,0,I$10/NMM!I$9*1000)</f>
        <v>0.51797777883519158</v>
      </c>
      <c r="J188" s="277">
        <f>IF(J$10=0,0,J$10/NMM!J$9*1000)</f>
        <v>0.5005300755303751</v>
      </c>
      <c r="K188" s="277">
        <f>IF(K$10=0,0,K$10/NMM!K$9*1000)</f>
        <v>0.59162538853746771</v>
      </c>
      <c r="L188" s="277">
        <f>IF(L$10=0,0,L$10/NMM!L$9*1000)</f>
        <v>0.36629588520708517</v>
      </c>
      <c r="M188" s="277">
        <f>IF(M$10=0,0,M$10/NMM!M$9*1000)</f>
        <v>0.33050501558911288</v>
      </c>
      <c r="N188" s="277">
        <f>IF(N$10=0,0,N$10/NMM!N$9*1000)</f>
        <v>0.3066096790066008</v>
      </c>
      <c r="O188" s="277">
        <f>IF(O$10=0,0,O$10/NMM!O$9*1000)</f>
        <v>0.30158337351432413</v>
      </c>
      <c r="P188" s="277">
        <f>IF(P$10=0,0,P$10/NMM!P$9*1000)</f>
        <v>0.272486918033994</v>
      </c>
      <c r="Q188" s="277">
        <f>IF(Q$10=0,0,Q$10/NMM!Q$9*1000)</f>
        <v>0.27779409010080269</v>
      </c>
      <c r="R188" s="277">
        <f>IF(R$10=0,0,R$10/NMM!R$9*1000)</f>
        <v>0.29896526616901509</v>
      </c>
      <c r="S188" s="277">
        <f>IF(S$10=0,0,S$10/NMM!S$9*1000)</f>
        <v>0.29716518354137689</v>
      </c>
      <c r="T188" s="277">
        <f>IF(T$10=0,0,T$10/NMM!T$9*1000)</f>
        <v>0.2593954890250974</v>
      </c>
      <c r="U188" s="277">
        <f>IF(U$10=0,0,U$10/NMM!U$9*1000)</f>
        <v>0.27580047051693429</v>
      </c>
      <c r="V188" s="277">
        <f>IF(V$10=0,0,V$10/NMM!V$9*1000)</f>
        <v>0.2289160034347078</v>
      </c>
      <c r="W188" s="277">
        <f>IF(W$10=0,0,W$10/NMM!W$9*1000)</f>
        <v>0.23548054502565341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3.3108216389240956</v>
      </c>
      <c r="C189" s="278">
        <f>IF(C$16=0,0,C$16/NMM!C$9*1000)</f>
        <v>3.2363652718295501</v>
      </c>
      <c r="D189" s="278">
        <f>IF(D$16=0,0,D$16/NMM!D$9*1000)</f>
        <v>2.2270264048193495</v>
      </c>
      <c r="E189" s="278">
        <f>IF(E$16=0,0,E$16/NMM!E$9*1000)</f>
        <v>1.8737576682593489</v>
      </c>
      <c r="F189" s="278">
        <f>IF(F$16=0,0,F$16/NMM!F$9*1000)</f>
        <v>2.0435298077545285</v>
      </c>
      <c r="G189" s="278">
        <f>IF(G$16=0,0,G$16/NMM!G$9*1000)</f>
        <v>3.1345444684573041</v>
      </c>
      <c r="H189" s="278">
        <f>IF(H$16=0,0,H$16/NMM!H$9*1000)</f>
        <v>2.9250027735615469</v>
      </c>
      <c r="I189" s="278">
        <f>IF(I$16=0,0,I$16/NMM!I$9*1000)</f>
        <v>3.33831806195911</v>
      </c>
      <c r="J189" s="278">
        <f>IF(J$16=0,0,J$16/NMM!J$9*1000)</f>
        <v>3.6073048978347164</v>
      </c>
      <c r="K189" s="278">
        <f>IF(K$16=0,0,K$16/NMM!K$9*1000)</f>
        <v>5.7006339414627814</v>
      </c>
      <c r="L189" s="278">
        <f>IF(L$16=0,0,L$16/NMM!L$9*1000)</f>
        <v>2.8935366632454032</v>
      </c>
      <c r="M189" s="278">
        <f>IF(M$16=0,0,M$16/NMM!M$9*1000)</f>
        <v>2.4802785725543726</v>
      </c>
      <c r="N189" s="278">
        <f>IF(N$16=0,0,N$16/NMM!N$9*1000)</f>
        <v>2.2689792519320178</v>
      </c>
      <c r="O189" s="278">
        <f>IF(O$16=0,0,O$16/NMM!O$9*1000)</f>
        <v>2.5749938093873408</v>
      </c>
      <c r="P189" s="278">
        <f>IF(P$16=0,0,P$16/NMM!P$9*1000)</f>
        <v>2.2964070076255765</v>
      </c>
      <c r="Q189" s="278">
        <f>IF(Q$16=0,0,Q$16/NMM!Q$9*1000)</f>
        <v>2.3729772340333586</v>
      </c>
      <c r="R189" s="278">
        <f>IF(R$16=0,0,R$16/NMM!R$9*1000)</f>
        <v>2.8257217984788481</v>
      </c>
      <c r="S189" s="278">
        <f>IF(S$16=0,0,S$16/NMM!S$9*1000)</f>
        <v>2.6771571634170099</v>
      </c>
      <c r="T189" s="278">
        <f>IF(T$16=0,0,T$16/NMM!T$9*1000)</f>
        <v>2.0357784479869978</v>
      </c>
      <c r="U189" s="278">
        <f>IF(U$16=0,0,U$16/NMM!U$9*1000)</f>
        <v>2.2484197852811039</v>
      </c>
      <c r="V189" s="278">
        <f>IF(V$16=0,0,V$16/NMM!V$9*1000)</f>
        <v>1.786454101618707</v>
      </c>
      <c r="W189" s="278">
        <f>IF(W$16=0,0,W$16/NMM!W$9*1000)</f>
        <v>1.9769404377372592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18.812547920126544</v>
      </c>
      <c r="C190" s="278">
        <f>IF(C$17=0,0,C$17/NMM!C$9*1000)</f>
        <v>17.340879185159014</v>
      </c>
      <c r="D190" s="278">
        <f>IF(D$17=0,0,D$17/NMM!D$9*1000)</f>
        <v>18.546573274984624</v>
      </c>
      <c r="E190" s="278">
        <f>IF(E$17=0,0,E$17/NMM!E$9*1000)</f>
        <v>18.318115659628187</v>
      </c>
      <c r="F190" s="278">
        <f>IF(F$17=0,0,F$17/NMM!F$9*1000)</f>
        <v>18.727160986648123</v>
      </c>
      <c r="G190" s="278">
        <f>IF(G$17=0,0,G$17/NMM!G$9*1000)</f>
        <v>18.93969830635287</v>
      </c>
      <c r="H190" s="278">
        <f>IF(H$17=0,0,H$17/NMM!H$9*1000)</f>
        <v>18.930996680713111</v>
      </c>
      <c r="I190" s="278">
        <f>IF(I$17=0,0,I$17/NMM!I$9*1000)</f>
        <v>18.683256997782156</v>
      </c>
      <c r="J190" s="278">
        <f>IF(J$17=0,0,J$17/NMM!J$9*1000)</f>
        <v>17.57746948330869</v>
      </c>
      <c r="K190" s="278">
        <f>IF(K$17=0,0,K$17/NMM!K$9*1000)</f>
        <v>16.952041586324423</v>
      </c>
      <c r="L190" s="278">
        <f>IF(L$17=0,0,L$17/NMM!L$9*1000)</f>
        <v>13.372072977649667</v>
      </c>
      <c r="M190" s="278">
        <f>IF(M$17=0,0,M$17/NMM!M$9*1000)</f>
        <v>12.554531531810781</v>
      </c>
      <c r="N190" s="278">
        <f>IF(N$17=0,0,N$17/NMM!N$9*1000)</f>
        <v>11.746617696538246</v>
      </c>
      <c r="O190" s="278">
        <f>IF(O$17=0,0,O$17/NMM!O$9*1000)</f>
        <v>10.65380013077648</v>
      </c>
      <c r="P190" s="278">
        <f>IF(P$17=0,0,P$17/NMM!P$9*1000)</f>
        <v>9.9459496293840512</v>
      </c>
      <c r="Q190" s="278">
        <f>IF(Q$17=0,0,Q$17/NMM!Q$9*1000)</f>
        <v>10.320378917419067</v>
      </c>
      <c r="R190" s="278">
        <f>IF(R$17=0,0,R$17/NMM!R$9*1000)</f>
        <v>9.89083997130572</v>
      </c>
      <c r="S190" s="278">
        <f>IF(S$17=0,0,S$17/NMM!S$9*1000)</f>
        <v>10.018119165003471</v>
      </c>
      <c r="T190" s="278">
        <f>IF(T$17=0,0,T$17/NMM!T$9*1000)</f>
        <v>10.31225297645557</v>
      </c>
      <c r="U190" s="278">
        <f>IF(U$17=0,0,U$17/NMM!U$9*1000)</f>
        <v>10.6554294523966</v>
      </c>
      <c r="V190" s="278">
        <f>IF(V$17=0,0,V$17/NMM!V$9*1000)</f>
        <v>10.30172603659727</v>
      </c>
      <c r="W190" s="278">
        <f>IF(W$17=0,0,W$17/NMM!W$9*1000)</f>
        <v>10.31729217489535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103.13714028965086</v>
      </c>
      <c r="C191" s="278">
        <f>IF(C$25=0,0,C$25/NMM!C$9*1000)</f>
        <v>95.068924042565456</v>
      </c>
      <c r="D191" s="278">
        <f>IF(D$25=0,0,D$25/NMM!D$9*1000)</f>
        <v>101.67897181582366</v>
      </c>
      <c r="E191" s="278">
        <f>IF(E$25=0,0,E$25/NMM!E$9*1000)</f>
        <v>100.42648516567419</v>
      </c>
      <c r="F191" s="278">
        <f>IF(F$25=0,0,F$25/NMM!F$9*1000)</f>
        <v>102.66901847146563</v>
      </c>
      <c r="G191" s="278">
        <f>IF(G$25=0,0,G$25/NMM!G$9*1000)</f>
        <v>103.83422434640843</v>
      </c>
      <c r="H191" s="278">
        <f>IF(H$25=0,0,H$25/NMM!H$9*1000)</f>
        <v>103.78651891128264</v>
      </c>
      <c r="I191" s="278">
        <f>IF(I$25=0,0,I$25/NMM!I$9*1000)</f>
        <v>102.4283210455683</v>
      </c>
      <c r="J191" s="278">
        <f>IF(J$25=0,0,J$25/NMM!J$9*1000)</f>
        <v>96.36599697893935</v>
      </c>
      <c r="K191" s="278">
        <f>IF(K$25=0,0,K$25/NMM!K$9*1000)</f>
        <v>92.937176756064702</v>
      </c>
      <c r="L191" s="278">
        <f>IF(L$25=0,0,L$25/NMM!L$9*1000)</f>
        <v>73.310503846414989</v>
      </c>
      <c r="M191" s="278">
        <f>IF(M$25=0,0,M$25/NMM!M$9*1000)</f>
        <v>68.82844819132319</v>
      </c>
      <c r="N191" s="278">
        <f>IF(N$25=0,0,N$25/NMM!N$9*1000)</f>
        <v>64.399174553098575</v>
      </c>
      <c r="O191" s="278">
        <f>IF(O$25=0,0,O$25/NMM!O$9*1000)</f>
        <v>58.407956400751232</v>
      </c>
      <c r="P191" s="278">
        <f>IF(P$25=0,0,P$25/NMM!P$9*1000)</f>
        <v>54.527265875673287</v>
      </c>
      <c r="Q191" s="278">
        <f>IF(Q$25=0,0,Q$25/NMM!Q$9*1000)</f>
        <v>56.580021630639713</v>
      </c>
      <c r="R191" s="278">
        <f>IF(R$25=0,0,R$25/NMM!R$9*1000)</f>
        <v>54.225134948981591</v>
      </c>
      <c r="S191" s="278">
        <f>IF(S$25=0,0,S$25/NMM!S$9*1000)</f>
        <v>54.922925174531791</v>
      </c>
      <c r="T191" s="278">
        <f>IF(T$25=0,0,T$25/NMM!T$9*1000)</f>
        <v>56.535472305545838</v>
      </c>
      <c r="U191" s="278">
        <f>IF(U$25=0,0,U$25/NMM!U$9*1000)</f>
        <v>58.416888926702789</v>
      </c>
      <c r="V191" s="278">
        <f>IF(V$25=0,0,V$25/NMM!V$9*1000)</f>
        <v>56.477759842694162</v>
      </c>
      <c r="W191" s="278">
        <f>IF(W$25=0,0,W$25/NMM!W$9*1000)</f>
        <v>56.563099000166751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4.3699276587843743</v>
      </c>
      <c r="C192" s="279">
        <f>IF(C$33=0,0,C$33/NMM!C$9*1000)</f>
        <v>4.0966099402255898</v>
      </c>
      <c r="D192" s="279">
        <f>IF(D$33=0,0,D$33/NMM!D$9*1000)</f>
        <v>2.8425731992300696</v>
      </c>
      <c r="E192" s="279">
        <f>IF(E$33=0,0,E$33/NMM!E$9*1000)</f>
        <v>2.4103407361878442</v>
      </c>
      <c r="F192" s="279">
        <f>IF(F$33=0,0,F$33/NMM!F$9*1000)</f>
        <v>2.6549070088252087</v>
      </c>
      <c r="G192" s="279">
        <f>IF(G$33=0,0,G$33/NMM!G$9*1000)</f>
        <v>3.9631813496129276</v>
      </c>
      <c r="H192" s="279">
        <f>IF(H$33=0,0,H$33/NMM!H$9*1000)</f>
        <v>3.6932217585209934</v>
      </c>
      <c r="I192" s="279">
        <f>IF(I$33=0,0,I$33/NMM!I$9*1000)</f>
        <v>4.1927056989161944</v>
      </c>
      <c r="J192" s="279">
        <f>IF(J$33=0,0,J$33/NMM!J$9*1000)</f>
        <v>4.5115966092018285</v>
      </c>
      <c r="K192" s="279">
        <f>IF(K$33=0,0,K$33/NMM!K$9*1000)</f>
        <v>7.0428055167582189</v>
      </c>
      <c r="L192" s="279">
        <f>IF(L$33=0,0,L$33/NMM!L$9*1000)</f>
        <v>3.6089201265796134</v>
      </c>
      <c r="M192" s="279">
        <f>IF(M$33=0,0,M$33/NMM!M$9*1000)</f>
        <v>3.1190691422340597</v>
      </c>
      <c r="N192" s="279">
        <f>IF(N$33=0,0,N$33/NMM!N$9*1000)</f>
        <v>2.8389743651839892</v>
      </c>
      <c r="O192" s="279">
        <f>IF(O$33=0,0,O$33/NMM!O$9*1000)</f>
        <v>3.2027032995617528</v>
      </c>
      <c r="P192" s="279">
        <f>IF(P$33=0,0,P$33/NMM!P$9*1000)</f>
        <v>2.8641372904018434</v>
      </c>
      <c r="Q192" s="279">
        <f>IF(Q$33=0,0,Q$33/NMM!Q$9*1000)</f>
        <v>2.9635300333708994</v>
      </c>
      <c r="R192" s="279">
        <f>IF(R$33=0,0,R$33/NMM!R$9*1000)</f>
        <v>3.5349160480319832</v>
      </c>
      <c r="S192" s="279">
        <f>IF(S$33=0,0,S$33/NMM!S$9*1000)</f>
        <v>3.3348989159594664</v>
      </c>
      <c r="T192" s="279">
        <f>IF(T$33=0,0,T$33/NMM!T$9*1000)</f>
        <v>2.5514430807469548</v>
      </c>
      <c r="U192" s="279">
        <f>IF(U$33=0,0,U$33/NMM!U$9*1000)</f>
        <v>2.8134616147212284</v>
      </c>
      <c r="V192" s="279">
        <f>IF(V$33=0,0,V$33/NMM!V$9*1000)</f>
        <v>2.2496681150756146</v>
      </c>
      <c r="W192" s="279">
        <f>IF(W$33=0,0,W$33/NMM!W$9*1000)</f>
        <v>2.4839992442959198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37.121324181703059</v>
      </c>
      <c r="C194" s="322">
        <f t="shared" si="50"/>
        <v>35.928098867806298</v>
      </c>
      <c r="D194" s="322">
        <f t="shared" si="50"/>
        <v>37.500853258213567</v>
      </c>
      <c r="E194" s="322">
        <f t="shared" si="50"/>
        <v>36.782090810749729</v>
      </c>
      <c r="F194" s="322">
        <f t="shared" si="50"/>
        <v>37.708801695715508</v>
      </c>
      <c r="G194" s="322">
        <f t="shared" si="50"/>
        <v>35.32604786798737</v>
      </c>
      <c r="H194" s="322">
        <f t="shared" si="50"/>
        <v>34.480488147980594</v>
      </c>
      <c r="I194" s="322">
        <f t="shared" si="50"/>
        <v>33.183547094164034</v>
      </c>
      <c r="J194" s="322">
        <f t="shared" si="50"/>
        <v>31.516803569243194</v>
      </c>
      <c r="K194" s="322">
        <f t="shared" si="50"/>
        <v>31.820473640504467</v>
      </c>
      <c r="L194" s="322">
        <f t="shared" si="50"/>
        <v>35.702145117272643</v>
      </c>
      <c r="M194" s="322">
        <f t="shared" si="50"/>
        <v>36.37448960006742</v>
      </c>
      <c r="N194" s="322">
        <f t="shared" si="50"/>
        <v>39.675505126668398</v>
      </c>
      <c r="O194" s="322">
        <f t="shared" si="50"/>
        <v>39.196664752145978</v>
      </c>
      <c r="P194" s="322">
        <f t="shared" si="50"/>
        <v>41.027054623687647</v>
      </c>
      <c r="Q194" s="322">
        <f t="shared" si="50"/>
        <v>42.556583316976592</v>
      </c>
      <c r="R194" s="322">
        <f t="shared" si="50"/>
        <v>42.629281077118009</v>
      </c>
      <c r="S194" s="322">
        <f t="shared" si="50"/>
        <v>42.889983093847064</v>
      </c>
      <c r="T194" s="322">
        <f t="shared" si="50"/>
        <v>43.058266688136072</v>
      </c>
      <c r="U194" s="322">
        <f t="shared" si="50"/>
        <v>42.122576620518153</v>
      </c>
      <c r="V194" s="322">
        <f t="shared" si="50"/>
        <v>41.281039271404588</v>
      </c>
      <c r="W194" s="322">
        <f t="shared" si="50"/>
        <v>41.616136604523575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0.26710835269313621</v>
      </c>
      <c r="C195" s="275">
        <f>IF(C$49=0,0,C$49/NMM!C$10*1000)</f>
        <v>0.25852244001332619</v>
      </c>
      <c r="D195" s="275">
        <f>IF(D$49=0,0,D$49/NMM!D$10*1000)</f>
        <v>0.26983927322591023</v>
      </c>
      <c r="E195" s="275">
        <f>IF(E$49=0,0,E$49/NMM!E$10*1000)</f>
        <v>0.2646673819329764</v>
      </c>
      <c r="F195" s="275">
        <f>IF(F$49=0,0,F$49/NMM!F$10*1000)</f>
        <v>0.27133557665282415</v>
      </c>
      <c r="G195" s="275">
        <f>IF(G$49=0,0,G$49/NMM!G$10*1000)</f>
        <v>0.25419035180384963</v>
      </c>
      <c r="H195" s="275">
        <f>IF(H$49=0,0,H$49/NMM!H$10*1000)</f>
        <v>0.24810608436740625</v>
      </c>
      <c r="I195" s="275">
        <f>IF(I$49=0,0,I$49/NMM!I$10*1000)</f>
        <v>0.23877387987151824</v>
      </c>
      <c r="J195" s="275">
        <f>IF(J$49=0,0,J$49/NMM!J$10*1000)</f>
        <v>0.22678074312015004</v>
      </c>
      <c r="K195" s="275">
        <f>IF(K$49=0,0,K$49/NMM!K$10*1000)</f>
        <v>0.22896581637075727</v>
      </c>
      <c r="L195" s="275">
        <f>IF(L$49=0,0,L$49/NMM!L$10*1000)</f>
        <v>0.25689657845196989</v>
      </c>
      <c r="M195" s="275">
        <f>IF(M$49=0,0,M$49/NMM!M$10*1000)</f>
        <v>0.2617344669486743</v>
      </c>
      <c r="N195" s="275">
        <f>IF(N$49=0,0,N$49/NMM!N$10*1000)</f>
        <v>0.28548708997496991</v>
      </c>
      <c r="O195" s="275">
        <f>IF(O$49=0,0,O$49/NMM!O$10*1000)</f>
        <v>0.28204157000877339</v>
      </c>
      <c r="P195" s="275">
        <f>IF(P$49=0,0,P$49/NMM!P$10*1000)</f>
        <v>0.29521223226696508</v>
      </c>
      <c r="Q195" s="275">
        <f>IF(Q$49=0,0,Q$49/NMM!Q$10*1000)</f>
        <v>0.30621803280515919</v>
      </c>
      <c r="R195" s="275">
        <f>IF(R$49=0,0,R$49/NMM!R$10*1000)</f>
        <v>0.30674113318983881</v>
      </c>
      <c r="S195" s="275">
        <f>IF(S$49=0,0,S$49/NMM!S$10*1000)</f>
        <v>0.30861702764588916</v>
      </c>
      <c r="T195" s="275">
        <f>IF(T$49=0,0,T$49/NMM!T$10*1000)</f>
        <v>0.30982792070103427</v>
      </c>
      <c r="U195" s="275">
        <f>IF(U$49=0,0,U$49/NMM!U$10*1000)</f>
        <v>0.30309511582129545</v>
      </c>
      <c r="V195" s="275">
        <f>IF(V$49=0,0,V$49/NMM!V$10*1000)</f>
        <v>0.29703979155661875</v>
      </c>
      <c r="W195" s="275">
        <f>IF(W$49=0,0,W$49/NMM!W$10*1000)</f>
        <v>0.299451001248485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0.29906573099774675</v>
      </c>
      <c r="C196" s="276">
        <f>IF(C$50=0,0,C$50/NMM!C$10*1000)</f>
        <v>0.28945258252829364</v>
      </c>
      <c r="D196" s="276">
        <f>IF(D$50=0,0,D$50/NMM!D$10*1000)</f>
        <v>0.3021233843327929</v>
      </c>
      <c r="E196" s="276">
        <f>IF(E$50=0,0,E$50/NMM!E$10*1000)</f>
        <v>0.29633271760684793</v>
      </c>
      <c r="F196" s="276">
        <f>IF(F$50=0,0,F$50/NMM!F$10*1000)</f>
        <v>0.30379870849863255</v>
      </c>
      <c r="G196" s="276">
        <f>IF(G$50=0,0,G$50/NMM!G$10*1000)</f>
        <v>0.28460219460874298</v>
      </c>
      <c r="H196" s="276">
        <f>IF(H$50=0,0,H$50/NMM!H$10*1000)</f>
        <v>0.27778999323009074</v>
      </c>
      <c r="I196" s="276">
        <f>IF(I$50=0,0,I$50/NMM!I$10*1000)</f>
        <v>0.26734126509694411</v>
      </c>
      <c r="J196" s="276">
        <f>IF(J$50=0,0,J$50/NMM!J$10*1000)</f>
        <v>0.25391324544371963</v>
      </c>
      <c r="K196" s="276">
        <f>IF(K$50=0,0,K$50/NMM!K$10*1000)</f>
        <v>0.2563597452344889</v>
      </c>
      <c r="L196" s="276">
        <f>IF(L$50=0,0,L$50/NMM!L$10*1000)</f>
        <v>0.28763219963331615</v>
      </c>
      <c r="M196" s="276">
        <f>IF(M$50=0,0,M$50/NMM!M$10*1000)</f>
        <v>0.29304890279952056</v>
      </c>
      <c r="N196" s="276">
        <f>IF(N$50=0,0,N$50/NMM!N$10*1000)</f>
        <v>0.31964333721855154</v>
      </c>
      <c r="O196" s="276">
        <f>IF(O$50=0,0,O$50/NMM!O$10*1000)</f>
        <v>0.31578558834260484</v>
      </c>
      <c r="P196" s="276">
        <f>IF(P$50=0,0,P$50/NMM!P$10*1000)</f>
        <v>0.33053201501274232</v>
      </c>
      <c r="Q196" s="276">
        <f>IF(Q$50=0,0,Q$50/NMM!Q$10*1000)</f>
        <v>0.34285457157072352</v>
      </c>
      <c r="R196" s="276">
        <f>IF(R$50=0,0,R$50/NMM!R$10*1000)</f>
        <v>0.34344025673313833</v>
      </c>
      <c r="S196" s="276">
        <f>IF(S$50=0,0,S$50/NMM!S$10*1000)</f>
        <v>0.3455405869591191</v>
      </c>
      <c r="T196" s="276">
        <f>IF(T$50=0,0,T$50/NMM!T$10*1000)</f>
        <v>0.34689635368466626</v>
      </c>
      <c r="U196" s="276">
        <f>IF(U$50=0,0,U$50/NMM!U$10*1000)</f>
        <v>0.33935802254405412</v>
      </c>
      <c r="V196" s="276">
        <f>IF(V$50=0,0,V$50/NMM!V$10*1000)</f>
        <v>0.33257822715620866</v>
      </c>
      <c r="W196" s="276">
        <f>IF(W$50=0,0,W$50/NMM!W$10*1000)</f>
        <v>0.3352779188049953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0.28213528893671502</v>
      </c>
      <c r="C197" s="276">
        <f>IF(C$51=0,0,C$51/NMM!C$10*1000)</f>
        <v>0.29513367307170751</v>
      </c>
      <c r="D197" s="276">
        <f>IF(D$51=0,0,D$51/NMM!D$10*1000)</f>
        <v>0.21052472074119885</v>
      </c>
      <c r="E197" s="276">
        <f>IF(E$51=0,0,E$51/NMM!E$10*1000)</f>
        <v>0.18238300845754574</v>
      </c>
      <c r="F197" s="276">
        <f>IF(F$51=0,0,F$51/NMM!F$10*1000)</f>
        <v>0.1967508606177101</v>
      </c>
      <c r="G197" s="276">
        <f>IF(G$51=0,0,G$51/NMM!G$10*1000)</f>
        <v>0.26290002946840951</v>
      </c>
      <c r="H197" s="276">
        <f>IF(H$51=0,0,H$51/NMM!H$10*1000)</f>
        <v>0.24253851733410003</v>
      </c>
      <c r="I197" s="276">
        <f>IF(I$51=0,0,I$51/NMM!I$10*1000)</f>
        <v>0.26395736250613455</v>
      </c>
      <c r="J197" s="276">
        <f>IF(J$51=0,0,J$51/NMM!J$10*1000)</f>
        <v>0.2827429094898013</v>
      </c>
      <c r="K197" s="276">
        <f>IF(K$51=0,0,K$51/NMM!K$10*1000)</f>
        <v>0.43233058383882572</v>
      </c>
      <c r="L197" s="276">
        <f>IF(L$51=0,0,L$51/NMM!L$10*1000)</f>
        <v>0.34037926747989022</v>
      </c>
      <c r="M197" s="276">
        <f>IF(M$51=0,0,M$51/NMM!M$10*1000)</f>
        <v>0.3192065271952596</v>
      </c>
      <c r="N197" s="276">
        <f>IF(N$51=0,0,N$51/NMM!N$10*1000)</f>
        <v>0.34374962862158931</v>
      </c>
      <c r="O197" s="276">
        <f>IF(O$51=0,0,O$51/NMM!O$10*1000)</f>
        <v>0.41223589084114665</v>
      </c>
      <c r="P197" s="276">
        <f>IF(P$51=0,0,P$51/NMM!P$10*1000)</f>
        <v>0.41631258002084731</v>
      </c>
      <c r="Q197" s="276">
        <f>IF(Q$51=0,0,Q$51/NMM!Q$10*1000)</f>
        <v>0.43183095739820249</v>
      </c>
      <c r="R197" s="276">
        <f>IF(R$51=0,0,R$51/NMM!R$10*1000)</f>
        <v>0.51204437363422162</v>
      </c>
      <c r="S197" s="276">
        <f>IF(S$51=0,0,S$51/NMM!S$10*1000)</f>
        <v>0.49162451224261355</v>
      </c>
      <c r="T197" s="276">
        <f>IF(T$51=0,0,T$51/NMM!T$10*1000)</f>
        <v>0.38584257897999236</v>
      </c>
      <c r="U197" s="276">
        <f>IF(U$51=0,0,U$51/NMM!U$10*1000)</f>
        <v>0.39971505615285718</v>
      </c>
      <c r="V197" s="276">
        <f>IF(V$51=0,0,V$51/NMM!V$10*1000)</f>
        <v>0.33720748336976109</v>
      </c>
      <c r="W197" s="276">
        <f>IF(W$51=0,0,W$51/NMM!W$10*1000)</f>
        <v>0.37221068595584145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0.21996755166120519</v>
      </c>
      <c r="C198" s="276">
        <f>IF(C$52=0,0,C$52/NMM!C$10*1000)</f>
        <v>0.2128969296761099</v>
      </c>
      <c r="D198" s="276">
        <f>IF(D$52=0,0,D$52/NMM!D$10*1000)</f>
        <v>0.22221650380859748</v>
      </c>
      <c r="E198" s="276">
        <f>IF(E$52=0,0,E$52/NMM!E$10*1000)</f>
        <v>0.21795737730171691</v>
      </c>
      <c r="F198" s="276">
        <f>IF(F$52=0,0,F$52/NMM!F$10*1000)</f>
        <v>0.2234487310977929</v>
      </c>
      <c r="G198" s="276">
        <f>IF(G$52=0,0,G$52/NMM!G$10*1000)</f>
        <v>0.20932939302886133</v>
      </c>
      <c r="H198" s="276">
        <f>IF(H$52=0,0,H$52/NMM!H$10*1000)</f>
        <v>0.20431891170863106</v>
      </c>
      <c r="I198" s="276">
        <f>IF(I$52=0,0,I$52/NMM!I$10*1000)</f>
        <v>0.19663370773105088</v>
      </c>
      <c r="J198" s="276">
        <f>IF(J$52=0,0,J$52/NMM!J$10*1000)</f>
        <v>0.18675718795419746</v>
      </c>
      <c r="K198" s="276">
        <f>IF(K$52=0,0,K$52/NMM!K$10*1000)</f>
        <v>0.18855662705181592</v>
      </c>
      <c r="L198" s="276">
        <f>IF(L$52=0,0,L$52/NMM!L$10*1000)</f>
        <v>0.21155800940878861</v>
      </c>
      <c r="M198" s="276">
        <f>IF(M$52=0,0,M$52/NMM!M$10*1000)</f>
        <v>0.21554207983227169</v>
      </c>
      <c r="N198" s="276">
        <f>IF(N$52=0,0,N$52/NMM!N$10*1000)</f>
        <v>0.23510270487430565</v>
      </c>
      <c r="O198" s="276">
        <f>IF(O$52=0,0,O$52/NMM!O$10*1000)</f>
        <v>0.23226526986517002</v>
      </c>
      <c r="P198" s="276">
        <f>IF(P$52=0,0,P$52/NMM!P$10*1000)</f>
        <v>0.2431114987512408</v>
      </c>
      <c r="Q198" s="276">
        <f>IF(Q$52=0,0,Q$52/NMM!Q$10*1000)</f>
        <v>0.25217493302444499</v>
      </c>
      <c r="R198" s="276">
        <f>IF(R$52=0,0,R$52/NMM!R$10*1000)</f>
        <v>0.25260571367855372</v>
      </c>
      <c r="S198" s="276">
        <f>IF(S$52=0,0,S$52/NMM!S$10*1000)</f>
        <v>0.25415053961346645</v>
      </c>
      <c r="T198" s="276">
        <f>IF(T$52=0,0,T$52/NMM!T$10*1000)</f>
        <v>0.25514772737632868</v>
      </c>
      <c r="U198" s="276">
        <f>IF(U$52=0,0,U$52/NMM!U$10*1000)</f>
        <v>0.24960316618879372</v>
      </c>
      <c r="V198" s="276">
        <f>IF(V$52=0,0,V$52/NMM!V$10*1000)</f>
        <v>0.24461651998478734</v>
      </c>
      <c r="W198" s="276">
        <f>IF(W$52=0,0,W$52/NMM!W$10*1000)</f>
        <v>0.24660218567855499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0.27365711314455821</v>
      </c>
      <c r="C199" s="277">
        <f>IF(C$53=0,0,C$53/NMM!C$10*1000)</f>
        <v>0.28687120495703067</v>
      </c>
      <c r="D199" s="277">
        <f>IF(D$53=0,0,D$53/NMM!D$10*1000)</f>
        <v>0.29815490162285641</v>
      </c>
      <c r="E199" s="277">
        <f>IF(E$53=0,0,E$53/NMM!E$10*1000)</f>
        <v>0.2656637993861683</v>
      </c>
      <c r="F199" s="277">
        <f>IF(F$53=0,0,F$53/NMM!F$10*1000)</f>
        <v>0.27114467364462813</v>
      </c>
      <c r="G199" s="277">
        <f>IF(G$53=0,0,G$53/NMM!G$10*1000)</f>
        <v>0.27887929758527402</v>
      </c>
      <c r="H199" s="277">
        <f>IF(H$53=0,0,H$53/NMM!H$10*1000)</f>
        <v>0.26880155038846598</v>
      </c>
      <c r="I199" s="277">
        <f>IF(I$53=0,0,I$53/NMM!I$10*1000)</f>
        <v>0.26331385516894584</v>
      </c>
      <c r="J199" s="277">
        <f>IF(J$53=0,0,J$53/NMM!J$10*1000)</f>
        <v>0.25222931711243701</v>
      </c>
      <c r="K199" s="277">
        <f>IF(K$53=0,0,K$53/NMM!K$10*1000)</f>
        <v>0.28846698968944057</v>
      </c>
      <c r="L199" s="277">
        <f>IF(L$53=0,0,L$53/NMM!L$10*1000)</f>
        <v>0.27702736070707601</v>
      </c>
      <c r="M199" s="277">
        <f>IF(M$53=0,0,M$53/NMM!M$10*1000)</f>
        <v>0.27346759490178524</v>
      </c>
      <c r="N199" s="277">
        <f>IF(N$53=0,0,N$53/NMM!N$10*1000)</f>
        <v>0.29864420237877248</v>
      </c>
      <c r="O199" s="277">
        <f>IF(O$53=0,0,O$53/NMM!O$10*1000)</f>
        <v>0.31040843965795517</v>
      </c>
      <c r="P199" s="277">
        <f>IF(P$53=0,0,P$53/NMM!P$10*1000)</f>
        <v>0.31759440467548189</v>
      </c>
      <c r="Q199" s="277">
        <f>IF(Q$53=0,0,Q$53/NMM!Q$10*1000)</f>
        <v>0.32501224102011234</v>
      </c>
      <c r="R199" s="277">
        <f>IF(R$53=0,0,R$53/NMM!R$10*1000)</f>
        <v>0.34830158119934634</v>
      </c>
      <c r="S199" s="277">
        <f>IF(S$53=0,0,S$53/NMM!S$10*1000)</f>
        <v>0.35084403823447591</v>
      </c>
      <c r="T199" s="277">
        <f>IF(T$53=0,0,T$53/NMM!T$10*1000)</f>
        <v>0.3160811329519001</v>
      </c>
      <c r="U199" s="277">
        <f>IF(U$53=0,0,U$53/NMM!U$10*1000)</f>
        <v>0.31522788371537835</v>
      </c>
      <c r="V199" s="277">
        <f>IF(V$53=0,0,V$53/NMM!V$10*1000)</f>
        <v>0.27780369069854965</v>
      </c>
      <c r="W199" s="277">
        <f>IF(W$53=0,0,W$53/NMM!W$10*1000)</f>
        <v>0.28504064982172456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1.2031293855363387</v>
      </c>
      <c r="C200" s="278">
        <f>IF(C$59=0,0,C$59/NMM!C$10*1000)</f>
        <v>1.2585593105777493</v>
      </c>
      <c r="D200" s="278">
        <f>IF(D$59=0,0,D$59/NMM!D$10*1000)</f>
        <v>0.89775539550595629</v>
      </c>
      <c r="E200" s="278">
        <f>IF(E$59=0,0,E$59/NMM!E$10*1000)</f>
        <v>0.77774870958101139</v>
      </c>
      <c r="F200" s="278">
        <f>IF(F$59=0,0,F$59/NMM!F$10*1000)</f>
        <v>0.83901855358415889</v>
      </c>
      <c r="G200" s="278">
        <f>IF(G$59=0,0,G$59/NMM!G$10*1000)</f>
        <v>1.1211031137007532</v>
      </c>
      <c r="H200" s="278">
        <f>IF(H$59=0,0,H$59/NMM!H$10*1000)</f>
        <v>1.0342740832910287</v>
      </c>
      <c r="I200" s="278">
        <f>IF(I$59=0,0,I$59/NMM!I$10*1000)</f>
        <v>1.1256119734494912</v>
      </c>
      <c r="J200" s="278">
        <f>IF(J$59=0,0,J$59/NMM!J$10*1000)</f>
        <v>1.2057205046601782</v>
      </c>
      <c r="K200" s="278">
        <f>IF(K$59=0,0,K$59/NMM!K$10*1000)</f>
        <v>1.8436177609786575</v>
      </c>
      <c r="L200" s="278">
        <f>IF(L$59=0,0,L$59/NMM!L$10*1000)</f>
        <v>1.4515032858021806</v>
      </c>
      <c r="M200" s="278">
        <f>IF(M$59=0,0,M$59/NMM!M$10*1000)</f>
        <v>1.3612148780501037</v>
      </c>
      <c r="N200" s="278">
        <f>IF(N$59=0,0,N$59/NMM!N$10*1000)</f>
        <v>1.4658757542187686</v>
      </c>
      <c r="O200" s="278">
        <f>IF(O$59=0,0,O$59/NMM!O$10*1000)</f>
        <v>1.7579265462073568</v>
      </c>
      <c r="P200" s="278">
        <f>IF(P$59=0,0,P$59/NMM!P$10*1000)</f>
        <v>1.775311059028424</v>
      </c>
      <c r="Q200" s="278">
        <f>IF(Q$59=0,0,Q$59/NMM!Q$10*1000)</f>
        <v>1.8414871687554353</v>
      </c>
      <c r="R200" s="278">
        <f>IF(R$59=0,0,R$59/NMM!R$10*1000)</f>
        <v>2.1835468896486252</v>
      </c>
      <c r="S200" s="278">
        <f>IF(S$59=0,0,S$59/NMM!S$10*1000)</f>
        <v>2.096469036391023</v>
      </c>
      <c r="T200" s="278">
        <f>IF(T$59=0,0,T$59/NMM!T$10*1000)</f>
        <v>1.6453756873571461</v>
      </c>
      <c r="U200" s="278">
        <f>IF(U$59=0,0,U$59/NMM!U$10*1000)</f>
        <v>1.7045330689089424</v>
      </c>
      <c r="V200" s="278">
        <f>IF(V$59=0,0,V$59/NMM!V$10*1000)</f>
        <v>1.4379776234085984</v>
      </c>
      <c r="W200" s="278">
        <f>IF(W$59=0,0,W$59/NMM!W$10*1000)</f>
        <v>1.587244245736871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6.9138787614713033</v>
      </c>
      <c r="C201" s="278">
        <f>IF(C$60=0,0,C$60/NMM!C$10*1000)</f>
        <v>5.8124906780155987</v>
      </c>
      <c r="D201" s="278">
        <f>IF(D$60=0,0,D$60/NMM!D$10*1000)</f>
        <v>5.9217391913602402</v>
      </c>
      <c r="E201" s="278">
        <f>IF(E$60=0,0,E$60/NMM!E$10*1000)</f>
        <v>5.465404344430735</v>
      </c>
      <c r="F201" s="278">
        <f>IF(F$60=0,0,F$60/NMM!F$10*1000)</f>
        <v>5.8377727883223089</v>
      </c>
      <c r="G201" s="278">
        <f>IF(G$60=0,0,G$60/NMM!G$10*1000)</f>
        <v>5.602033870500839</v>
      </c>
      <c r="H201" s="278">
        <f>IF(H$60=0,0,H$60/NMM!H$10*1000)</f>
        <v>5.3873672035395614</v>
      </c>
      <c r="I201" s="278">
        <f>IF(I$60=0,0,I$60/NMM!I$10*1000)</f>
        <v>5.2061721011051638</v>
      </c>
      <c r="J201" s="278">
        <f>IF(J$60=0,0,J$60/NMM!J$10*1000)</f>
        <v>4.8829079285287795</v>
      </c>
      <c r="K201" s="278">
        <f>IF(K$60=0,0,K$60/NMM!K$10*1000)</f>
        <v>4.5157659622699562</v>
      </c>
      <c r="L201" s="278">
        <f>IF(L$60=0,0,L$60/NMM!L$10*1000)</f>
        <v>5.2272325319727866</v>
      </c>
      <c r="M201" s="278">
        <f>IF(M$60=0,0,M$60/NMM!M$10*1000)</f>
        <v>5.5282956134279155</v>
      </c>
      <c r="N201" s="278">
        <f>IF(N$60=0,0,N$60/NMM!N$10*1000)</f>
        <v>5.8425055488104025</v>
      </c>
      <c r="O201" s="278">
        <f>IF(O$60=0,0,O$60/NMM!O$10*1000)</f>
        <v>5.5784959511423073</v>
      </c>
      <c r="P201" s="278">
        <f>IF(P$60=0,0,P$60/NMM!P$10*1000)</f>
        <v>5.8440808120415202</v>
      </c>
      <c r="Q201" s="278">
        <f>IF(Q$60=0,0,Q$60/NMM!Q$10*1000)</f>
        <v>6.0127255160313675</v>
      </c>
      <c r="R201" s="278">
        <f>IF(R$60=0,0,R$60/NMM!R$10*1000)</f>
        <v>6.2209423522996108</v>
      </c>
      <c r="S201" s="278">
        <f>IF(S$60=0,0,S$60/NMM!S$10*1000)</f>
        <v>6.0359485229188943</v>
      </c>
      <c r="T201" s="278">
        <f>IF(T$60=0,0,T$60/NMM!T$10*1000)</f>
        <v>6.0508566904878389</v>
      </c>
      <c r="U201" s="278">
        <f>IF(U$60=0,0,U$60/NMM!U$10*1000)</f>
        <v>5.8798000271116422</v>
      </c>
      <c r="V201" s="278">
        <f>IF(V$60=0,0,V$60/NMM!V$10*1000)</f>
        <v>5.4792583952131064</v>
      </c>
      <c r="W201" s="278">
        <f>IF(W$60=0,0,W$60/NMM!W$10*1000)</f>
        <v>5.4041360781521375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24.019604301796008</v>
      </c>
      <c r="C202" s="278">
        <f>IF(C$79=0,0,C$79/NMM!C$10*1000)</f>
        <v>23.764505294485804</v>
      </c>
      <c r="D202" s="278">
        <f>IF(D$79=0,0,D$79/NMM!D$10*1000)</f>
        <v>25.854976739913724</v>
      </c>
      <c r="E202" s="278">
        <f>IF(E$79=0,0,E$79/NMM!E$10*1000)</f>
        <v>26.160026159687888</v>
      </c>
      <c r="F202" s="278">
        <f>IF(F$79=0,0,F$79/NMM!F$10*1000)</f>
        <v>26.506143273515505</v>
      </c>
      <c r="G202" s="278">
        <f>IF(G$79=0,0,G$79/NMM!G$10*1000)</f>
        <v>23.730174574362533</v>
      </c>
      <c r="H202" s="278">
        <f>IF(H$79=0,0,H$79/NMM!H$10*1000)</f>
        <v>23.377003845018482</v>
      </c>
      <c r="I202" s="278">
        <f>IF(I$79=0,0,I$79/NMM!I$10*1000)</f>
        <v>22.150530736998611</v>
      </c>
      <c r="J202" s="278">
        <f>IF(J$79=0,0,J$79/NMM!J$10*1000)</f>
        <v>20.81244474045484</v>
      </c>
      <c r="K202" s="278">
        <f>IF(K$79=0,0,K$79/NMM!K$10*1000)</f>
        <v>20.132095655709321</v>
      </c>
      <c r="L202" s="278">
        <f>IF(L$79=0,0,L$79/NMM!L$10*1000)</f>
        <v>23.836528339789378</v>
      </c>
      <c r="M202" s="278">
        <f>IF(M$79=0,0,M$79/NMM!M$10*1000)</f>
        <v>24.355609558126755</v>
      </c>
      <c r="N202" s="278">
        <f>IF(N$79=0,0,N$79/NMM!N$10*1000)</f>
        <v>26.792695465612621</v>
      </c>
      <c r="O202" s="278">
        <f>IF(O$79=0,0,O$79/NMM!O$10*1000)</f>
        <v>26.027642898761837</v>
      </c>
      <c r="P202" s="278">
        <f>IF(P$79=0,0,P$79/NMM!P$10*1000)</f>
        <v>27.433268040748132</v>
      </c>
      <c r="Q202" s="278">
        <f>IF(Q$79=0,0,Q$79/NMM!Q$10*1000)</f>
        <v>28.566768398789176</v>
      </c>
      <c r="R202" s="278">
        <f>IF(R$79=0,0,R$79/NMM!R$10*1000)</f>
        <v>27.683681818424436</v>
      </c>
      <c r="S202" s="278">
        <f>IF(S$79=0,0,S$79/NMM!S$10*1000)</f>
        <v>28.272385839314861</v>
      </c>
      <c r="T202" s="278">
        <f>IF(T$79=0,0,T$79/NMM!T$10*1000)</f>
        <v>29.460663873770205</v>
      </c>
      <c r="U202" s="278">
        <f>IF(U$79=0,0,U$79/NMM!U$10*1000)</f>
        <v>28.66181276102299</v>
      </c>
      <c r="V202" s="278">
        <f>IF(V$79=0,0,V$79/NMM!V$10*1000)</f>
        <v>29.113646232815874</v>
      </c>
      <c r="W202" s="278">
        <f>IF(W$79=0,0,W$79/NMM!W$10*1000)</f>
        <v>29.232408933547983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3.6427776954660525</v>
      </c>
      <c r="C203" s="279">
        <f>IF(C$89=0,0,C$89/NMM!C$10*1000)</f>
        <v>3.7496667544806774</v>
      </c>
      <c r="D203" s="279">
        <f>IF(D$89=0,0,D$89/NMM!D$10*1000)</f>
        <v>3.5235231477022912</v>
      </c>
      <c r="E203" s="279">
        <f>IF(E$89=0,0,E$89/NMM!E$10*1000)</f>
        <v>3.1519073123648433</v>
      </c>
      <c r="F203" s="279">
        <f>IF(F$89=0,0,F$89/NMM!F$10*1000)</f>
        <v>3.2593885297819472</v>
      </c>
      <c r="G203" s="279">
        <f>IF(G$89=0,0,G$89/NMM!G$10*1000)</f>
        <v>3.5828350429281088</v>
      </c>
      <c r="H203" s="279">
        <f>IF(H$89=0,0,H$89/NMM!H$10*1000)</f>
        <v>3.4402879591028301</v>
      </c>
      <c r="I203" s="279">
        <f>IF(I$89=0,0,I$89/NMM!I$10*1000)</f>
        <v>3.471212212236173</v>
      </c>
      <c r="J203" s="279">
        <f>IF(J$89=0,0,J$89/NMM!J$10*1000)</f>
        <v>3.4133069924790913</v>
      </c>
      <c r="K203" s="279">
        <f>IF(K$89=0,0,K$89/NMM!K$10*1000)</f>
        <v>3.9343144993612054</v>
      </c>
      <c r="L203" s="279">
        <f>IF(L$89=0,0,L$89/NMM!L$10*1000)</f>
        <v>3.8133875440272602</v>
      </c>
      <c r="M203" s="279">
        <f>IF(M$89=0,0,M$89/NMM!M$10*1000)</f>
        <v>3.7663699787851321</v>
      </c>
      <c r="N203" s="279">
        <f>IF(N$89=0,0,N$89/NMM!N$10*1000)</f>
        <v>4.09180139495842</v>
      </c>
      <c r="O203" s="279">
        <f>IF(O$89=0,0,O$89/NMM!O$10*1000)</f>
        <v>4.2798625973188287</v>
      </c>
      <c r="P203" s="279">
        <f>IF(P$89=0,0,P$89/NMM!P$10*1000)</f>
        <v>4.3716319811422935</v>
      </c>
      <c r="Q203" s="279">
        <f>IF(Q$89=0,0,Q$89/NMM!Q$10*1000)</f>
        <v>4.477511497581971</v>
      </c>
      <c r="R203" s="279">
        <f>IF(R$89=0,0,R$89/NMM!R$10*1000)</f>
        <v>4.7779769583102318</v>
      </c>
      <c r="S203" s="279">
        <f>IF(S$89=0,0,S$89/NMM!S$10*1000)</f>
        <v>4.7344029905267204</v>
      </c>
      <c r="T203" s="279">
        <f>IF(T$89=0,0,T$89/NMM!T$10*1000)</f>
        <v>4.2875747228269638</v>
      </c>
      <c r="U203" s="279">
        <f>IF(U$89=0,0,U$89/NMM!U$10*1000)</f>
        <v>4.269431519052195</v>
      </c>
      <c r="V203" s="279">
        <f>IF(V$89=0,0,V$89/NMM!V$10*1000)</f>
        <v>3.7609113072010842</v>
      </c>
      <c r="W203" s="279">
        <f>IF(W$89=0,0,W$89/NMM!W$10*1000)</f>
        <v>3.8537649055769787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208.87306293709315</v>
      </c>
      <c r="C205" s="322">
        <f t="shared" si="51"/>
        <v>190.86725754275122</v>
      </c>
      <c r="D205" s="322">
        <f t="shared" si="51"/>
        <v>197.658249704881</v>
      </c>
      <c r="E205" s="322">
        <f t="shared" si="51"/>
        <v>193.96417809812982</v>
      </c>
      <c r="F205" s="322">
        <f t="shared" si="51"/>
        <v>196.36785190876208</v>
      </c>
      <c r="G205" s="322">
        <f t="shared" si="51"/>
        <v>202.8529484890376</v>
      </c>
      <c r="H205" s="322">
        <f t="shared" si="51"/>
        <v>197.87617297113218</v>
      </c>
      <c r="I205" s="322">
        <f t="shared" si="51"/>
        <v>193.40578037369471</v>
      </c>
      <c r="J205" s="322">
        <f t="shared" si="51"/>
        <v>183.47587994703832</v>
      </c>
      <c r="K205" s="322">
        <f t="shared" si="51"/>
        <v>183.94599960989635</v>
      </c>
      <c r="L205" s="322">
        <f t="shared" si="51"/>
        <v>196.5283247598943</v>
      </c>
      <c r="M205" s="322">
        <f t="shared" si="51"/>
        <v>196.52109063131726</v>
      </c>
      <c r="N205" s="322">
        <f t="shared" si="51"/>
        <v>201.4443552085028</v>
      </c>
      <c r="O205" s="322">
        <f t="shared" si="51"/>
        <v>195.98428543749321</v>
      </c>
      <c r="P205" s="322">
        <f t="shared" si="51"/>
        <v>199.18434758832603</v>
      </c>
      <c r="Q205" s="322">
        <f t="shared" si="51"/>
        <v>196.60669301312552</v>
      </c>
      <c r="R205" s="322">
        <f t="shared" si="51"/>
        <v>194.73102172116864</v>
      </c>
      <c r="S205" s="322">
        <f t="shared" si="51"/>
        <v>188.74359263098484</v>
      </c>
      <c r="T205" s="322">
        <f t="shared" si="51"/>
        <v>189.48414900046311</v>
      </c>
      <c r="U205" s="322">
        <f t="shared" si="51"/>
        <v>194.14300291844714</v>
      </c>
      <c r="V205" s="322">
        <f t="shared" si="51"/>
        <v>188.04757619563156</v>
      </c>
      <c r="W205" s="322">
        <f t="shared" si="51"/>
        <v>189.09752378413214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1.7733547045405518</v>
      </c>
      <c r="C206" s="275">
        <f>IF(C$100=0,0,C$100/NMM!C$11*1000)</f>
        <v>1.620483485746959</v>
      </c>
      <c r="D206" s="275">
        <f>IF(D$100=0,0,D$100/NMM!D$11*1000)</f>
        <v>1.6781397374781299</v>
      </c>
      <c r="E206" s="275">
        <f>IF(E$100=0,0,E$100/NMM!E$11*1000)</f>
        <v>1.6467766733740383</v>
      </c>
      <c r="F206" s="275">
        <f>IF(F$100=0,0,F$100/NMM!F$11*1000)</f>
        <v>1.6671841218062127</v>
      </c>
      <c r="G206" s="275">
        <f>IF(G$100=0,0,G$100/NMM!G$11*1000)</f>
        <v>1.7222432872476436</v>
      </c>
      <c r="H206" s="275">
        <f>IF(H$100=0,0,H$100/NMM!H$11*1000)</f>
        <v>1.6799899293785228</v>
      </c>
      <c r="I206" s="275">
        <f>IF(I$100=0,0,I$100/NMM!I$11*1000)</f>
        <v>1.6420358168052853</v>
      </c>
      <c r="J206" s="275">
        <f>IF(J$100=0,0,J$100/NMM!J$11*1000)</f>
        <v>1.5577298972715237</v>
      </c>
      <c r="K206" s="275">
        <f>IF(K$100=0,0,K$100/NMM!K$11*1000)</f>
        <v>1.5617212636064328</v>
      </c>
      <c r="L206" s="275">
        <f>IF(L$100=0,0,L$100/NMM!L$11*1000)</f>
        <v>1.6685465535154296</v>
      </c>
      <c r="M206" s="275">
        <f>IF(M$100=0,0,M$100/NMM!M$11*1000)</f>
        <v>1.6684851349890188</v>
      </c>
      <c r="N206" s="275">
        <f>IF(N$100=0,0,N$100/NMM!N$11*1000)</f>
        <v>1.7102841792331258</v>
      </c>
      <c r="O206" s="275">
        <f>IF(O$100=0,0,O$100/NMM!O$11*1000)</f>
        <v>1.6639276013239011</v>
      </c>
      <c r="P206" s="275">
        <f>IF(P$100=0,0,P$100/NMM!P$11*1000)</f>
        <v>1.6910964721700745</v>
      </c>
      <c r="Q206" s="275">
        <f>IF(Q$100=0,0,Q$100/NMM!Q$11*1000)</f>
        <v>1.6692119083962533</v>
      </c>
      <c r="R206" s="275">
        <f>IF(R$100=0,0,R$100/NMM!R$11*1000)</f>
        <v>1.6532872579492213</v>
      </c>
      <c r="S206" s="275">
        <f>IF(S$100=0,0,S$100/NMM!S$11*1000)</f>
        <v>1.6024533428662517</v>
      </c>
      <c r="T206" s="275">
        <f>IF(T$100=0,0,T$100/NMM!T$11*1000)</f>
        <v>1.6087407458799168</v>
      </c>
      <c r="U206" s="275">
        <f>IF(U$100=0,0,U$100/NMM!U$11*1000)</f>
        <v>1.648294915275903</v>
      </c>
      <c r="V206" s="275">
        <f>IF(V$100=0,0,V$100/NMM!V$11*1000)</f>
        <v>1.5965440887085789</v>
      </c>
      <c r="W206" s="275">
        <f>IF(W$100=0,0,W$100/NMM!W$11*1000)</f>
        <v>1.605458256334984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1.9882665326977693</v>
      </c>
      <c r="C207" s="276">
        <f>IF(C$101=0,0,C$101/NMM!C$11*1000)</f>
        <v>1.8168689395587441</v>
      </c>
      <c r="D207" s="276">
        <f>IF(D$101=0,0,D$101/NMM!D$11*1000)</f>
        <v>1.8815125189985293</v>
      </c>
      <c r="E207" s="276">
        <f>IF(E$101=0,0,E$101/NMM!E$11*1000)</f>
        <v>1.8463485833451845</v>
      </c>
      <c r="F207" s="276">
        <f>IF(F$101=0,0,F$101/NMM!F$11*1000)</f>
        <v>1.869229198617222</v>
      </c>
      <c r="G207" s="276">
        <f>IF(G$101=0,0,G$101/NMM!G$11*1000)</f>
        <v>1.9309609523860365</v>
      </c>
      <c r="H207" s="276">
        <f>IF(H$101=0,0,H$101/NMM!H$11*1000)</f>
        <v>1.8835869345822809</v>
      </c>
      <c r="I207" s="276">
        <f>IF(I$101=0,0,I$101/NMM!I$11*1000)</f>
        <v>1.841033185118403</v>
      </c>
      <c r="J207" s="276">
        <f>IF(J$101=0,0,J$101/NMM!J$11*1000)</f>
        <v>1.7465102800909407</v>
      </c>
      <c r="K207" s="276">
        <f>IF(K$101=0,0,K$101/NMM!K$11*1000)</f>
        <v>1.7509853577971195</v>
      </c>
      <c r="L207" s="276">
        <f>IF(L$101=0,0,L$101/NMM!L$11*1000)</f>
        <v>1.8707567426351139</v>
      </c>
      <c r="M207" s="276">
        <f>IF(M$101=0,0,M$101/NMM!M$11*1000)</f>
        <v>1.8706878808331078</v>
      </c>
      <c r="N207" s="276">
        <f>IF(N$101=0,0,N$101/NMM!N$11*1000)</f>
        <v>1.917552527007119</v>
      </c>
      <c r="O207" s="276">
        <f>IF(O$101=0,0,O$101/NMM!O$11*1000)</f>
        <v>1.8655780223063305</v>
      </c>
      <c r="P207" s="276">
        <f>IF(P$101=0,0,P$101/NMM!P$11*1000)</f>
        <v>1.8960394728533205</v>
      </c>
      <c r="Q207" s="276">
        <f>IF(Q$101=0,0,Q$101/NMM!Q$11*1000)</f>
        <v>1.8715027314880619</v>
      </c>
      <c r="R207" s="276">
        <f>IF(R$101=0,0,R$101/NMM!R$11*1000)</f>
        <v>1.8536481818891153</v>
      </c>
      <c r="S207" s="276">
        <f>IF(S$101=0,0,S$101/NMM!S$11*1000)</f>
        <v>1.7966537341191997</v>
      </c>
      <c r="T207" s="276">
        <f>IF(T$101=0,0,T$101/NMM!T$11*1000)</f>
        <v>1.8037031038576095</v>
      </c>
      <c r="U207" s="276">
        <f>IF(U$101=0,0,U$101/NMM!U$11*1000)</f>
        <v>1.8480508201026067</v>
      </c>
      <c r="V207" s="276">
        <f>IF(V$101=0,0,V$101/NMM!V$11*1000)</f>
        <v>1.7900283408773277</v>
      </c>
      <c r="W207" s="276">
        <f>IF(W$101=0,0,W$101/NMM!W$11*1000)</f>
        <v>1.8000228113084609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2.9408349895956776</v>
      </c>
      <c r="C208" s="276">
        <f>IF(C$102=0,0,C$102/NMM!C$11*1000)</f>
        <v>2.7391377097719394</v>
      </c>
      <c r="D208" s="276">
        <f>IF(D$102=0,0,D$102/NMM!D$11*1000)</f>
        <v>2.0544645841982945</v>
      </c>
      <c r="E208" s="276">
        <f>IF(E$102=0,0,E$102/NMM!E$11*1000)</f>
        <v>1.9438657511828958</v>
      </c>
      <c r="F208" s="276">
        <f>IF(F$102=0,0,F$102/NMM!F$11*1000)</f>
        <v>2.0654261148407387</v>
      </c>
      <c r="G208" s="276">
        <f>IF(G$102=0,0,G$102/NMM!G$11*1000)</f>
        <v>2.6780136843138465</v>
      </c>
      <c r="H208" s="276">
        <f>IF(H$102=0,0,H$102/NMM!H$11*1000)</f>
        <v>2.492147425553433</v>
      </c>
      <c r="I208" s="276">
        <f>IF(I$102=0,0,I$102/NMM!I$11*1000)</f>
        <v>2.6640047636105337</v>
      </c>
      <c r="J208" s="276">
        <f>IF(J$102=0,0,J$102/NMM!J$11*1000)</f>
        <v>2.8006658089137977</v>
      </c>
      <c r="K208" s="276">
        <f>IF(K$102=0,0,K$102/NMM!K$11*1000)</f>
        <v>3.9970874319693879</v>
      </c>
      <c r="L208" s="276">
        <f>IF(L$102=0,0,L$102/NMM!L$11*1000)</f>
        <v>3.2860961271671725</v>
      </c>
      <c r="M208" s="276">
        <f>IF(M$102=0,0,M$102/NMM!M$11*1000)</f>
        <v>3.0845025620614388</v>
      </c>
      <c r="N208" s="276">
        <f>IF(N$102=0,0,N$102/NMM!N$11*1000)</f>
        <v>3.1280755836255185</v>
      </c>
      <c r="O208" s="276">
        <f>IF(O$102=0,0,O$102/NMM!O$11*1000)</f>
        <v>3.6013085936698039</v>
      </c>
      <c r="P208" s="276">
        <f>IF(P$102=0,0,P$102/NMM!P$11*1000)</f>
        <v>3.6084249127429247</v>
      </c>
      <c r="Q208" s="276">
        <f>IF(Q$102=0,0,Q$102/NMM!Q$11*1000)</f>
        <v>3.6185647877678524</v>
      </c>
      <c r="R208" s="276">
        <f>IF(R$102=0,0,R$102/NMM!R$11*1000)</f>
        <v>4.0968486314975223</v>
      </c>
      <c r="S208" s="276">
        <f>IF(S$102=0,0,S$102/NMM!S$11*1000)</f>
        <v>3.8130729185732761</v>
      </c>
      <c r="T208" s="276">
        <f>IF(T$102=0,0,T$102/NMM!T$11*1000)</f>
        <v>3.1998907886822048</v>
      </c>
      <c r="U208" s="276">
        <f>IF(U$102=0,0,U$102/NMM!U$11*1000)</f>
        <v>3.4428660722533913</v>
      </c>
      <c r="V208" s="276">
        <f>IF(V$102=0,0,V$102/NMM!V$11*1000)</f>
        <v>3.1612712686291733</v>
      </c>
      <c r="W208" s="276">
        <f>IF(W$102=0,0,W$102/NMM!W$11*1000)</f>
        <v>3.4860953997039412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1.5916522033406812</v>
      </c>
      <c r="C209" s="276">
        <f>IF(C$103=0,0,C$103/NMM!C$11*1000)</f>
        <v>1.454444564283927</v>
      </c>
      <c r="D209" s="276">
        <f>IF(D$103=0,0,D$103/NMM!D$11*1000)</f>
        <v>1.5061932076147362</v>
      </c>
      <c r="E209" s="276">
        <f>IF(E$103=0,0,E$103/NMM!E$11*1000)</f>
        <v>1.4780436840270543</v>
      </c>
      <c r="F209" s="276">
        <f>IF(F$103=0,0,F$103/NMM!F$11*1000)</f>
        <v>1.4963601326080764</v>
      </c>
      <c r="G209" s="276">
        <f>IF(G$103=0,0,G$103/NMM!G$11*1000)</f>
        <v>1.5457777938151498</v>
      </c>
      <c r="H209" s="276">
        <f>IF(H$103=0,0,H$103/NMM!H$11*1000)</f>
        <v>1.5078538240764758</v>
      </c>
      <c r="I209" s="276">
        <f>IF(I$103=0,0,I$103/NMM!I$11*1000)</f>
        <v>1.4737885878615464</v>
      </c>
      <c r="J209" s="276">
        <f>IF(J$103=0,0,J$103/NMM!J$11*1000)</f>
        <v>1.3981208704911852</v>
      </c>
      <c r="K209" s="276">
        <f>IF(K$103=0,0,K$103/NMM!K$11*1000)</f>
        <v>1.4017032711271271</v>
      </c>
      <c r="L209" s="276">
        <f>IF(L$103=0,0,L$103/NMM!L$11*1000)</f>
        <v>1.4975829660470534</v>
      </c>
      <c r="M209" s="276">
        <f>IF(M$103=0,0,M$103/NMM!M$11*1000)</f>
        <v>1.4975278406214181</v>
      </c>
      <c r="N209" s="276">
        <f>IF(N$103=0,0,N$103/NMM!N$11*1000)</f>
        <v>1.535044046881973</v>
      </c>
      <c r="O209" s="276">
        <f>IF(O$103=0,0,O$103/NMM!O$11*1000)</f>
        <v>1.4934372836215632</v>
      </c>
      <c r="P209" s="276">
        <f>IF(P$103=0,0,P$103/NMM!P$11*1000)</f>
        <v>1.5178223618204523</v>
      </c>
      <c r="Q209" s="276">
        <f>IF(Q$103=0,0,Q$103/NMM!Q$11*1000)</f>
        <v>1.4981801469490761</v>
      </c>
      <c r="R209" s="276">
        <f>IF(R$103=0,0,R$103/NMM!R$11*1000)</f>
        <v>1.4838871772986448</v>
      </c>
      <c r="S209" s="276">
        <f>IF(S$103=0,0,S$103/NMM!S$11*1000)</f>
        <v>1.4382618363902082</v>
      </c>
      <c r="T209" s="276">
        <f>IF(T$103=0,0,T$103/NMM!T$11*1000)</f>
        <v>1.4439050158592501</v>
      </c>
      <c r="U209" s="276">
        <f>IF(U$103=0,0,U$103/NMM!U$11*1000)</f>
        <v>1.4794063629440919</v>
      </c>
      <c r="V209" s="276">
        <f>IF(V$103=0,0,V$103/NMM!V$11*1000)</f>
        <v>1.4329580596691291</v>
      </c>
      <c r="W209" s="276">
        <f>IF(W$103=0,0,W$103/NMM!W$11*1000)</f>
        <v>1.440958858667315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1.6748322450318238</v>
      </c>
      <c r="C210" s="277">
        <f>IF(C$104=0,0,C$104/NMM!C$11*1000)</f>
        <v>1.563267818034197</v>
      </c>
      <c r="D210" s="277">
        <f>IF(D$104=0,0,D$104/NMM!D$11*1000)</f>
        <v>1.7083971507081515</v>
      </c>
      <c r="E210" s="277">
        <f>IF(E$104=0,0,E$104/NMM!E$11*1000)</f>
        <v>1.662515097988388</v>
      </c>
      <c r="F210" s="277">
        <f>IF(F$104=0,0,F$104/NMM!F$11*1000)</f>
        <v>1.6712654169767842</v>
      </c>
      <c r="G210" s="277">
        <f>IF(G$104=0,0,G$104/NMM!G$11*1000)</f>
        <v>1.667975851659754</v>
      </c>
      <c r="H210" s="277">
        <f>IF(H$104=0,0,H$104/NMM!H$11*1000)</f>
        <v>1.6217208735011555</v>
      </c>
      <c r="I210" s="277">
        <f>IF(I$104=0,0,I$104/NMM!I$11*1000)</f>
        <v>1.5603651942263221</v>
      </c>
      <c r="J210" s="277">
        <f>IF(J$104=0,0,J$104/NMM!J$11*1000)</f>
        <v>1.4669538682717207</v>
      </c>
      <c r="K210" s="277">
        <f>IF(K$104=0,0,K$104/NMM!K$11*1000)</f>
        <v>1.5659400691964345</v>
      </c>
      <c r="L210" s="277">
        <f>IF(L$104=0,0,L$104/NMM!L$11*1000)</f>
        <v>1.5703308202108339</v>
      </c>
      <c r="M210" s="277">
        <f>IF(M$104=0,0,M$104/NMM!M$11*1000)</f>
        <v>1.5515671244182385</v>
      </c>
      <c r="N210" s="277">
        <f>IF(N$104=0,0,N$104/NMM!N$11*1000)</f>
        <v>1.5956602071700083</v>
      </c>
      <c r="O210" s="277">
        <f>IF(O$104=0,0,O$104/NMM!O$11*1000)</f>
        <v>1.5922064666691418</v>
      </c>
      <c r="P210" s="277">
        <f>IF(P$104=0,0,P$104/NMM!P$11*1000)</f>
        <v>1.6163012409294868</v>
      </c>
      <c r="Q210" s="277">
        <f>IF(Q$104=0,0,Q$104/NMM!Q$11*1000)</f>
        <v>1.5990926373338983</v>
      </c>
      <c r="R210" s="277">
        <f>IF(R$104=0,0,R$104/NMM!R$11*1000)</f>
        <v>1.6362478598752526</v>
      </c>
      <c r="S210" s="277">
        <f>IF(S$104=0,0,S$104/NMM!S$11*1000)</f>
        <v>1.5977433140935617</v>
      </c>
      <c r="T210" s="277">
        <f>IF(T$104=0,0,T$104/NMM!T$11*1000)</f>
        <v>1.5391285834570223</v>
      </c>
      <c r="U210" s="277">
        <f>IF(U$104=0,0,U$104/NMM!U$11*1000)</f>
        <v>1.5942101646984026</v>
      </c>
      <c r="V210" s="277">
        <f>IF(V$104=0,0,V$104/NMM!V$11*1000)</f>
        <v>1.5291634085075412</v>
      </c>
      <c r="W210" s="277">
        <f>IF(W$104=0,0,W$104/NMM!W$11*1000)</f>
        <v>1.5675036314860287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160.29037861058859</v>
      </c>
      <c r="C211" s="278">
        <f>IF(C$110=0,0,C$110/NMM!C$11*1000)</f>
        <v>145.98462348199334</v>
      </c>
      <c r="D211" s="278">
        <f>IF(D$110=0,0,D$110/NMM!D$11*1000)</f>
        <v>158.00504393711418</v>
      </c>
      <c r="E211" s="278">
        <f>IF(E$110=0,0,E$110/NMM!E$11*1000)</f>
        <v>155.70273524008124</v>
      </c>
      <c r="F211" s="278">
        <f>IF(F$110=0,0,F$110/NMM!F$11*1000)</f>
        <v>156.78218610733629</v>
      </c>
      <c r="G211" s="278">
        <f>IF(G$110=0,0,G$110/NMM!G$11*1000)</f>
        <v>157.20518720122442</v>
      </c>
      <c r="H211" s="278">
        <f>IF(H$110=0,0,H$110/NMM!H$11*1000)</f>
        <v>154.41471879802876</v>
      </c>
      <c r="I211" s="278">
        <f>IF(I$110=0,0,I$110/NMM!I$11*1000)</f>
        <v>148.93356811332703</v>
      </c>
      <c r="J211" s="278">
        <f>IF(J$110=0,0,J$110/NMM!J$11*1000)</f>
        <v>138.88384328358623</v>
      </c>
      <c r="K211" s="278">
        <f>IF(K$110=0,0,K$110/NMM!K$11*1000)</f>
        <v>128.64664655296963</v>
      </c>
      <c r="L211" s="278">
        <f>IF(L$110=0,0,L$110/NMM!L$11*1000)</f>
        <v>146.23685699114102</v>
      </c>
      <c r="M211" s="278">
        <f>IF(M$110=0,0,M$110/NMM!M$11*1000)</f>
        <v>148.02844123262767</v>
      </c>
      <c r="N211" s="278">
        <f>IF(N$110=0,0,N$110/NMM!N$11*1000)</f>
        <v>152.02973380172753</v>
      </c>
      <c r="O211" s="278">
        <f>IF(O$110=0,0,O$110/NMM!O$11*1000)</f>
        <v>142.94305811351674</v>
      </c>
      <c r="P211" s="278">
        <f>IF(P$110=0,0,P$110/NMM!P$11*1000)</f>
        <v>145.73538199559763</v>
      </c>
      <c r="Q211" s="278">
        <f>IF(Q$110=0,0,Q$110/NMM!Q$11*1000)</f>
        <v>143.34392541043866</v>
      </c>
      <c r="R211" s="278">
        <f>IF(R$110=0,0,R$110/NMM!R$11*1000)</f>
        <v>137.39816552169535</v>
      </c>
      <c r="S211" s="278">
        <f>IF(S$110=0,0,S$110/NMM!S$11*1000)</f>
        <v>134.55667023020374</v>
      </c>
      <c r="T211" s="278">
        <f>IF(T$110=0,0,T$110/NMM!T$11*1000)</f>
        <v>140.69318646616142</v>
      </c>
      <c r="U211" s="278">
        <f>IF(U$110=0,0,U$110/NMM!U$11*1000)</f>
        <v>142.68517015809894</v>
      </c>
      <c r="V211" s="278">
        <f>IF(V$110=0,0,V$110/NMM!V$11*1000)</f>
        <v>139.75179479108525</v>
      </c>
      <c r="W211" s="278">
        <f>IF(W$110=0,0,W$110/NMM!W$11*1000)</f>
        <v>137.79117324263692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12.109183633311618</v>
      </c>
      <c r="C212" s="278">
        <f>IF(C$118=0,0,C$118/NMM!C$11*1000)</f>
        <v>11.27867481239308</v>
      </c>
      <c r="D212" s="278">
        <f>IF(D$118=0,0,D$118/NMM!D$11*1000)</f>
        <v>8.459464405928026</v>
      </c>
      <c r="E212" s="278">
        <f>IF(E$118=0,0,E$118/NMM!E$11*1000)</f>
        <v>8.0040625954382865</v>
      </c>
      <c r="F212" s="278">
        <f>IF(F$118=0,0,F$118/NMM!F$11*1000)</f>
        <v>8.5045996100184009</v>
      </c>
      <c r="G212" s="278">
        <f>IF(G$118=0,0,G$118/NMM!G$11*1000)</f>
        <v>11.02699049440249</v>
      </c>
      <c r="H212" s="278">
        <f>IF(H$118=0,0,H$118/NMM!H$11*1000)</f>
        <v>10.261667493782213</v>
      </c>
      <c r="I212" s="278">
        <f>IF(I$118=0,0,I$118/NMM!I$11*1000)</f>
        <v>10.969307355463691</v>
      </c>
      <c r="J212" s="278">
        <f>IF(J$118=0,0,J$118/NMM!J$11*1000)</f>
        <v>11.532022944387323</v>
      </c>
      <c r="K212" s="278">
        <f>IF(K$118=0,0,K$118/NMM!K$11*1000)</f>
        <v>16.45840922165231</v>
      </c>
      <c r="L212" s="278">
        <f>IF(L$118=0,0,L$118/NMM!L$11*1000)</f>
        <v>13.53083106714948</v>
      </c>
      <c r="M212" s="278">
        <f>IF(M$118=0,0,M$118/NMM!M$11*1000)</f>
        <v>12.700749302006006</v>
      </c>
      <c r="N212" s="278">
        <f>IF(N$118=0,0,N$118/NMM!N$11*1000)</f>
        <v>12.880165597529011</v>
      </c>
      <c r="O212" s="278">
        <f>IF(O$118=0,0,O$118/NMM!O$11*1000)</f>
        <v>14.82875007787039</v>
      </c>
      <c r="P212" s="278">
        <f>IF(P$118=0,0,P$118/NMM!P$11*1000)</f>
        <v>14.858052236867582</v>
      </c>
      <c r="Q212" s="278">
        <f>IF(Q$118=0,0,Q$118/NMM!Q$11*1000)</f>
        <v>14.899804191373724</v>
      </c>
      <c r="R212" s="278">
        <f>IF(R$118=0,0,R$118/NMM!R$11*1000)</f>
        <v>16.86918598704019</v>
      </c>
      <c r="S212" s="278">
        <f>IF(S$118=0,0,S$118/NMM!S$11*1000)</f>
        <v>15.700710968676084</v>
      </c>
      <c r="T212" s="278">
        <f>IF(T$118=0,0,T$118/NMM!T$11*1000)</f>
        <v>13.175871922015741</v>
      </c>
      <c r="U212" s="278">
        <f>IF(U$118=0,0,U$118/NMM!U$11*1000)</f>
        <v>14.176347071940416</v>
      </c>
      <c r="V212" s="278">
        <f>IF(V$118=0,0,V$118/NMM!V$11*1000)</f>
        <v>13.016852166807778</v>
      </c>
      <c r="W212" s="278">
        <f>IF(W$118=0,0,W$118/NMM!W$11*1000)</f>
        <v>14.35434817240856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15.699442314416043</v>
      </c>
      <c r="C213" s="278">
        <f>IF(C$119=0,0,C$119/NMM!C$11*1000)</f>
        <v>14.345708436833633</v>
      </c>
      <c r="D213" s="278">
        <f>IF(D$119=0,0,D$119/NMM!D$11*1000)</f>
        <v>14.816589000628216</v>
      </c>
      <c r="E213" s="278">
        <f>IF(E$119=0,0,E$119/NMM!E$11*1000)</f>
        <v>14.537743849070859</v>
      </c>
      <c r="F213" s="278">
        <f>IF(F$119=0,0,F$119/NMM!F$11*1000)</f>
        <v>14.722881554541912</v>
      </c>
      <c r="G213" s="278">
        <f>IF(G$119=0,0,G$119/NMM!G$11*1000)</f>
        <v>15.236330782829084</v>
      </c>
      <c r="H213" s="278">
        <f>IF(H$119=0,0,H$119/NMM!H$11*1000)</f>
        <v>14.857922851623679</v>
      </c>
      <c r="I213" s="278">
        <f>IF(I$119=0,0,I$119/NMM!I$11*1000)</f>
        <v>14.533680024714297</v>
      </c>
      <c r="J213" s="278">
        <f>IF(J$119=0,0,J$119/NMM!J$11*1000)</f>
        <v>13.799920212879965</v>
      </c>
      <c r="K213" s="278">
        <f>IF(K$119=0,0,K$119/NMM!K$11*1000)</f>
        <v>13.877541289949654</v>
      </c>
      <c r="L213" s="278">
        <f>IF(L$119=0,0,L$119/NMM!L$11*1000)</f>
        <v>14.793658847494791</v>
      </c>
      <c r="M213" s="278">
        <f>IF(M$119=0,0,M$119/NMM!M$11*1000)</f>
        <v>14.78615325350885</v>
      </c>
      <c r="N213" s="278">
        <f>IF(N$119=0,0,N$119/NMM!N$11*1000)</f>
        <v>15.154768424456442</v>
      </c>
      <c r="O213" s="278">
        <f>IF(O$119=0,0,O$119/NMM!O$11*1000)</f>
        <v>14.764211516723273</v>
      </c>
      <c r="P213" s="278">
        <f>IF(P$119=0,0,P$119/NMM!P$11*1000)</f>
        <v>15.003274591678071</v>
      </c>
      <c r="Q213" s="278">
        <f>IF(Q$119=0,0,Q$119/NMM!Q$11*1000)</f>
        <v>14.811201305536805</v>
      </c>
      <c r="R213" s="278">
        <f>IF(R$119=0,0,R$119/NMM!R$11*1000)</f>
        <v>14.687246684718215</v>
      </c>
      <c r="S213" s="278">
        <f>IF(S$119=0,0,S$119/NMM!S$11*1000)</f>
        <v>14.228161114013099</v>
      </c>
      <c r="T213" s="278">
        <f>IF(T$119=0,0,T$119/NMM!T$11*1000)</f>
        <v>14.262790505674321</v>
      </c>
      <c r="U213" s="278">
        <f>IF(U$119=0,0,U$119/NMM!U$11*1000)</f>
        <v>14.618993812017255</v>
      </c>
      <c r="V213" s="278">
        <f>IF(V$119=0,0,V$119/NMM!V$11*1000)</f>
        <v>14.153926753272104</v>
      </c>
      <c r="W213" s="278">
        <f>IF(W$119=0,0,W$119/NMM!W$11*1000)</f>
        <v>14.243468119282907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10.805117703570385</v>
      </c>
      <c r="C214" s="279">
        <f>IF(C$127=0,0,C$127/NMM!C$11*1000)</f>
        <v>10.064048294135381</v>
      </c>
      <c r="D214" s="279">
        <f>IF(D$127=0,0,D$127/NMM!D$11*1000)</f>
        <v>7.5484451622127091</v>
      </c>
      <c r="E214" s="279">
        <f>IF(E$127=0,0,E$127/NMM!E$11*1000)</f>
        <v>7.1420866236218679</v>
      </c>
      <c r="F214" s="279">
        <f>IF(F$127=0,0,F$127/NMM!F$11*1000)</f>
        <v>7.5887196520164339</v>
      </c>
      <c r="G214" s="279">
        <f>IF(G$127=0,0,G$127/NMM!G$11*1000)</f>
        <v>9.8394684411591609</v>
      </c>
      <c r="H214" s="279">
        <f>IF(H$127=0,0,H$127/NMM!H$11*1000)</f>
        <v>9.1565648406056841</v>
      </c>
      <c r="I214" s="279">
        <f>IF(I$127=0,0,I$127/NMM!I$11*1000)</f>
        <v>9.7879973325676186</v>
      </c>
      <c r="J214" s="279">
        <f>IF(J$127=0,0,J$127/NMM!J$11*1000)</f>
        <v>10.290112781145629</v>
      </c>
      <c r="K214" s="279">
        <f>IF(K$127=0,0,K$127/NMM!K$11*1000)</f>
        <v>14.68596515162824</v>
      </c>
      <c r="L214" s="279">
        <f>IF(L$127=0,0,L$127/NMM!L$11*1000)</f>
        <v>12.073664644533403</v>
      </c>
      <c r="M214" s="279">
        <f>IF(M$127=0,0,M$127/NMM!M$11*1000)</f>
        <v>11.332976300251525</v>
      </c>
      <c r="N214" s="279">
        <f>IF(N$127=0,0,N$127/NMM!N$11*1000)</f>
        <v>11.493070840872052</v>
      </c>
      <c r="O214" s="279">
        <f>IF(O$127=0,0,O$127/NMM!O$11*1000)</f>
        <v>13.231807761792069</v>
      </c>
      <c r="P214" s="279">
        <f>IF(P$127=0,0,P$127/NMM!P$11*1000)</f>
        <v>13.257954303666482</v>
      </c>
      <c r="Q214" s="279">
        <f>IF(Q$127=0,0,Q$127/NMM!Q$11*1000)</f>
        <v>13.295209893841196</v>
      </c>
      <c r="R214" s="279">
        <f>IF(R$127=0,0,R$127/NMM!R$11*1000)</f>
        <v>15.052504419205123</v>
      </c>
      <c r="S214" s="279">
        <f>IF(S$127=0,0,S$127/NMM!S$11*1000)</f>
        <v>14.009865172049452</v>
      </c>
      <c r="T214" s="279">
        <f>IF(T$127=0,0,T$127/NMM!T$11*1000)</f>
        <v>11.756931868875608</v>
      </c>
      <c r="U214" s="279">
        <f>IF(U$127=0,0,U$127/NMM!U$11*1000)</f>
        <v>12.649663541116087</v>
      </c>
      <c r="V214" s="279">
        <f>IF(V$127=0,0,V$127/NMM!V$11*1000)</f>
        <v>11.615037318074659</v>
      </c>
      <c r="W214" s="279">
        <f>IF(W$127=0,0,W$127/NMM!W$11*1000)</f>
        <v>12.80849529230305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LV: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20.104987778280371</v>
      </c>
      <c r="C5" s="225">
        <v>23.446444081372039</v>
      </c>
      <c r="D5" s="225">
        <v>15.602904683021141</v>
      </c>
      <c r="E5" s="225">
        <v>17.159498063078821</v>
      </c>
      <c r="F5" s="225">
        <v>16.9361537212644</v>
      </c>
      <c r="G5" s="225">
        <v>17.712803490245761</v>
      </c>
      <c r="H5" s="225">
        <v>17.60118302244868</v>
      </c>
      <c r="I5" s="225">
        <v>19.040535257238691</v>
      </c>
      <c r="J5" s="225">
        <v>18.76550266811336</v>
      </c>
      <c r="K5" s="225">
        <v>21.91808147850184</v>
      </c>
      <c r="L5" s="225">
        <v>31.064803795765169</v>
      </c>
      <c r="M5" s="225">
        <v>35.143178483540943</v>
      </c>
      <c r="N5" s="225">
        <v>40.128297469727492</v>
      </c>
      <c r="O5" s="225">
        <v>41.501815306288762</v>
      </c>
      <c r="P5" s="225">
        <v>46.889948944995638</v>
      </c>
      <c r="Q5" s="225">
        <v>41.338299463770532</v>
      </c>
      <c r="R5" s="225">
        <v>39.835476116064811</v>
      </c>
      <c r="S5" s="225">
        <v>40.12593561869835</v>
      </c>
      <c r="T5" s="225">
        <v>40.159630058569107</v>
      </c>
      <c r="U5" s="225">
        <v>41.722967190359988</v>
      </c>
      <c r="V5" s="225">
        <v>39.792240766003943</v>
      </c>
      <c r="W5" s="225">
        <v>40.153418462543399</v>
      </c>
      <c r="DA5" s="89" t="s">
        <v>1581</v>
      </c>
    </row>
    <row r="6" spans="1:105" ht="12" customHeight="1" x14ac:dyDescent="0.25">
      <c r="A6" s="55" t="s">
        <v>92</v>
      </c>
      <c r="B6" s="261">
        <v>8.0169083482272016E-2</v>
      </c>
      <c r="C6" s="261">
        <v>9.1305683089318607E-2</v>
      </c>
      <c r="D6" s="261">
        <v>6.1242398581223011E-2</v>
      </c>
      <c r="E6" s="261">
        <v>6.8202110755118464E-2</v>
      </c>
      <c r="F6" s="261">
        <v>6.7182880518029162E-2</v>
      </c>
      <c r="G6" s="261">
        <v>6.8475723758090218E-2</v>
      </c>
      <c r="H6" s="261">
        <v>6.8161609776418261E-2</v>
      </c>
      <c r="I6" s="261">
        <v>7.2708667909224312E-2</v>
      </c>
      <c r="J6" s="261">
        <v>7.1358544774154542E-2</v>
      </c>
      <c r="K6" s="261">
        <v>8.2969215149565623E-2</v>
      </c>
      <c r="L6" s="261">
        <v>0.1167136880053222</v>
      </c>
      <c r="M6" s="261">
        <v>0.13373104017749859</v>
      </c>
      <c r="N6" s="261">
        <v>0.15290140281073369</v>
      </c>
      <c r="O6" s="261">
        <v>0.15803137442862181</v>
      </c>
      <c r="P6" s="261">
        <v>0.17881246343403831</v>
      </c>
      <c r="Q6" s="261">
        <v>0.15774217596658011</v>
      </c>
      <c r="R6" s="261">
        <v>0.15198688548243949</v>
      </c>
      <c r="S6" s="261">
        <v>0.1529163707225614</v>
      </c>
      <c r="T6" s="261">
        <v>0.15351635502186359</v>
      </c>
      <c r="U6" s="261">
        <v>0.15940400854301029</v>
      </c>
      <c r="V6" s="261">
        <v>0.15274835239516329</v>
      </c>
      <c r="W6" s="261">
        <v>0.15398828158370911</v>
      </c>
      <c r="DA6" s="67" t="s">
        <v>1582</v>
      </c>
    </row>
    <row r="7" spans="1:105" ht="12" customHeight="1" x14ac:dyDescent="0.25">
      <c r="A7" s="202" t="s">
        <v>93</v>
      </c>
      <c r="B7" s="226">
        <v>8.3035723322930997E-3</v>
      </c>
      <c r="C7" s="226">
        <v>9.4570539034444945E-3</v>
      </c>
      <c r="D7" s="226">
        <v>6.3432268941276126E-3</v>
      </c>
      <c r="E7" s="226">
        <v>7.0640842488292046E-3</v>
      </c>
      <c r="F7" s="226">
        <v>6.9585167204340133E-3</v>
      </c>
      <c r="G7" s="226">
        <v>7.0924239187187118E-3</v>
      </c>
      <c r="H7" s="226">
        <v>7.0598893298958951E-3</v>
      </c>
      <c r="I7" s="226">
        <v>7.5308542513452736E-3</v>
      </c>
      <c r="J7" s="226">
        <v>7.3910142454153898E-3</v>
      </c>
      <c r="K7" s="226">
        <v>8.5935980483094112E-3</v>
      </c>
      <c r="L7" s="226">
        <v>1.238065470540645E-2</v>
      </c>
      <c r="M7" s="226">
        <v>1.3851291756780661E-2</v>
      </c>
      <c r="N7" s="226">
        <v>1.5836876296942661E-2</v>
      </c>
      <c r="O7" s="226">
        <v>1.6368216915314121E-2</v>
      </c>
      <c r="P7" s="226">
        <v>1.8520633635139241E-2</v>
      </c>
      <c r="Q7" s="226">
        <v>1.6338262969932141E-2</v>
      </c>
      <c r="R7" s="226">
        <v>1.5742154485805751E-2</v>
      </c>
      <c r="S7" s="226">
        <v>1.583842660952111E-2</v>
      </c>
      <c r="T7" s="226">
        <v>1.5900570428697951E-2</v>
      </c>
      <c r="U7" s="226">
        <v>1.651038851263717E-2</v>
      </c>
      <c r="V7" s="226">
        <v>1.5821023986538521E-2</v>
      </c>
      <c r="W7" s="226">
        <v>1.5949450572658699E-2</v>
      </c>
      <c r="DA7" s="174" t="s">
        <v>1583</v>
      </c>
    </row>
    <row r="8" spans="1:105" ht="12" customHeight="1" x14ac:dyDescent="0.25">
      <c r="A8" s="202" t="s">
        <v>94</v>
      </c>
      <c r="B8" s="226">
        <v>0.1470548942136084</v>
      </c>
      <c r="C8" s="226">
        <v>0.1771284637252844</v>
      </c>
      <c r="D8" s="226">
        <v>7.8325587205053337E-2</v>
      </c>
      <c r="E8" s="226">
        <v>7.482419917861366E-2</v>
      </c>
      <c r="F8" s="226">
        <v>7.8408675316460508E-2</v>
      </c>
      <c r="G8" s="226">
        <v>0.1187236970108371</v>
      </c>
      <c r="H8" s="226">
        <v>0.11078711644983941</v>
      </c>
      <c r="I8" s="226">
        <v>0.1354733630705994</v>
      </c>
      <c r="J8" s="226">
        <v>0.15126884485817549</v>
      </c>
      <c r="K8" s="226">
        <v>0.27529372709473621</v>
      </c>
      <c r="L8" s="226">
        <v>0.25921955652480472</v>
      </c>
      <c r="M8" s="226">
        <v>0.27288881242655638</v>
      </c>
      <c r="N8" s="226">
        <v>0.30649122510330712</v>
      </c>
      <c r="O8" s="226">
        <v>0.38957951984121147</v>
      </c>
      <c r="P8" s="226">
        <v>0.42270626330032313</v>
      </c>
      <c r="Q8" s="226">
        <v>0.37148135302723562</v>
      </c>
      <c r="R8" s="226">
        <v>0.43590483154643028</v>
      </c>
      <c r="S8" s="226">
        <v>0.41298677844748438</v>
      </c>
      <c r="T8" s="226">
        <v>0.314045657967227</v>
      </c>
      <c r="U8" s="226">
        <v>0.34684838694178249</v>
      </c>
      <c r="V8" s="226">
        <v>0.27693898374016929</v>
      </c>
      <c r="W8" s="226">
        <v>0.30646848147160288</v>
      </c>
      <c r="DA8" s="174" t="s">
        <v>1584</v>
      </c>
    </row>
    <row r="9" spans="1:105" ht="12" customHeight="1" x14ac:dyDescent="0.25">
      <c r="A9" s="202" t="s">
        <v>95</v>
      </c>
      <c r="B9" s="226">
        <v>1.580998863407012E-2</v>
      </c>
      <c r="C9" s="226">
        <v>1.8006215727629581E-2</v>
      </c>
      <c r="D9" s="226">
        <v>1.207749400935134E-2</v>
      </c>
      <c r="E9" s="226">
        <v>1.3450005276615841E-2</v>
      </c>
      <c r="F9" s="226">
        <v>1.324900486892819E-2</v>
      </c>
      <c r="G9" s="226">
        <v>1.350396396342151E-2</v>
      </c>
      <c r="H9" s="226">
        <v>1.344201815757811E-2</v>
      </c>
      <c r="I9" s="226">
        <v>1.433873462576646E-2</v>
      </c>
      <c r="J9" s="226">
        <v>1.407247947486694E-2</v>
      </c>
      <c r="K9" s="226">
        <v>1.6362197140278142E-2</v>
      </c>
      <c r="L9" s="226">
        <v>2.3572747046904818E-2</v>
      </c>
      <c r="M9" s="226">
        <v>2.6372837674964379E-2</v>
      </c>
      <c r="N9" s="226">
        <v>3.0153387510107141E-2</v>
      </c>
      <c r="O9" s="226">
        <v>3.116505921008169E-2</v>
      </c>
      <c r="P9" s="226">
        <v>3.5263257252371741E-2</v>
      </c>
      <c r="Q9" s="226">
        <v>3.1108026945282492E-2</v>
      </c>
      <c r="R9" s="226">
        <v>2.997303733098616E-2</v>
      </c>
      <c r="S9" s="226">
        <v>3.0156339302813171E-2</v>
      </c>
      <c r="T9" s="226">
        <v>3.0274661036585829E-2</v>
      </c>
      <c r="U9" s="226">
        <v>3.1435753707319117E-2</v>
      </c>
      <c r="V9" s="226">
        <v>3.0123204736081259E-2</v>
      </c>
      <c r="W9" s="226">
        <v>3.0367728753650881E-2</v>
      </c>
      <c r="DA9" s="174" t="s">
        <v>1585</v>
      </c>
    </row>
    <row r="10" spans="1:105" ht="12" customHeight="1" x14ac:dyDescent="0.25">
      <c r="A10" s="56" t="s">
        <v>96</v>
      </c>
      <c r="B10" s="262">
        <v>9.1416865530075109E-2</v>
      </c>
      <c r="C10" s="262">
        <v>0.1084711364673543</v>
      </c>
      <c r="D10" s="262">
        <v>6.8834562872755981E-2</v>
      </c>
      <c r="E10" s="262">
        <v>6.7739908612014593E-2</v>
      </c>
      <c r="F10" s="262">
        <v>6.7271995945320115E-2</v>
      </c>
      <c r="G10" s="262">
        <v>7.8859716255959236E-2</v>
      </c>
      <c r="H10" s="262">
        <v>7.6965679394549916E-2</v>
      </c>
      <c r="I10" s="262">
        <v>8.5977790193700512E-2</v>
      </c>
      <c r="J10" s="262">
        <v>8.7122080218127271E-2</v>
      </c>
      <c r="K10" s="262">
        <v>0.12787894077902451</v>
      </c>
      <c r="L10" s="262">
        <v>0.14441073832388349</v>
      </c>
      <c r="M10" s="262">
        <v>0.15509551763073329</v>
      </c>
      <c r="N10" s="262">
        <v>0.17442006959910811</v>
      </c>
      <c r="O10" s="262">
        <v>0.19735927275758991</v>
      </c>
      <c r="P10" s="262">
        <v>0.21745086805468761</v>
      </c>
      <c r="Q10" s="262">
        <v>0.18818403512184889</v>
      </c>
      <c r="R10" s="262">
        <v>0.20427058702039441</v>
      </c>
      <c r="S10" s="262">
        <v>0.2038823286558116</v>
      </c>
      <c r="T10" s="262">
        <v>0.17266545705209749</v>
      </c>
      <c r="U10" s="262">
        <v>0.18571027965027931</v>
      </c>
      <c r="V10" s="262">
        <v>0.1533333423044991</v>
      </c>
      <c r="W10" s="262">
        <v>0.16029277154175581</v>
      </c>
      <c r="DA10" s="68" t="s">
        <v>1586</v>
      </c>
    </row>
    <row r="11" spans="1:105" ht="12" customHeight="1" x14ac:dyDescent="0.25">
      <c r="A11" s="37" t="s">
        <v>160</v>
      </c>
      <c r="B11" s="228">
        <v>3.208218323503452E-3</v>
      </c>
      <c r="C11" s="228">
        <v>1.94234905027064E-3</v>
      </c>
      <c r="D11" s="228">
        <v>1.0438460474418391E-3</v>
      </c>
      <c r="E11" s="228">
        <v>1.263998170446702E-3</v>
      </c>
      <c r="F11" s="228">
        <v>1.269368312308705E-3</v>
      </c>
      <c r="G11" s="228">
        <v>6.0184612740583439E-3</v>
      </c>
      <c r="H11" s="228">
        <v>6.1245542808485041E-3</v>
      </c>
      <c r="I11" s="228">
        <v>3.8114139079550558E-3</v>
      </c>
      <c r="J11" s="228">
        <v>3.8893536205135272E-3</v>
      </c>
      <c r="K11" s="228">
        <v>5.3690718851950973E-3</v>
      </c>
      <c r="L11" s="228">
        <v>1.4776830944177449E-2</v>
      </c>
      <c r="M11" s="228">
        <v>1.923147947989742E-2</v>
      </c>
      <c r="N11" s="228">
        <v>1.904694221324223E-2</v>
      </c>
      <c r="O11" s="228">
        <v>1.702185907068134E-2</v>
      </c>
      <c r="P11" s="228">
        <v>1.623271493656997E-2</v>
      </c>
      <c r="Q11" s="228">
        <v>1.753032293734982E-2</v>
      </c>
      <c r="R11" s="228">
        <v>1.4038376646906129E-2</v>
      </c>
      <c r="S11" s="228">
        <v>1.443956959231967E-2</v>
      </c>
      <c r="T11" s="228">
        <v>2.0345544374106749E-2</v>
      </c>
      <c r="U11" s="228">
        <v>1.7424492129814052E-2</v>
      </c>
      <c r="V11" s="228">
        <v>1.553588990033458E-2</v>
      </c>
      <c r="W11" s="228">
        <v>1.3190559066066469E-2</v>
      </c>
      <c r="DA11" s="69" t="s">
        <v>1587</v>
      </c>
    </row>
    <row r="12" spans="1:105" ht="12" customHeight="1" x14ac:dyDescent="0.25">
      <c r="A12" s="37" t="s">
        <v>162</v>
      </c>
      <c r="B12" s="228">
        <v>6.7699117341978074E-2</v>
      </c>
      <c r="C12" s="228">
        <v>9.2334906798441821E-2</v>
      </c>
      <c r="D12" s="228">
        <v>6.4094182942001282E-2</v>
      </c>
      <c r="E12" s="228">
        <v>6.2166787918225247E-2</v>
      </c>
      <c r="F12" s="228">
        <v>6.1148283234752028E-2</v>
      </c>
      <c r="G12" s="228">
        <v>6.2369598347733528E-2</v>
      </c>
      <c r="H12" s="228">
        <v>6.0072685440187422E-2</v>
      </c>
      <c r="I12" s="228">
        <v>6.5532148137801713E-2</v>
      </c>
      <c r="J12" s="228">
        <v>6.0139296673142877E-2</v>
      </c>
      <c r="K12" s="228">
        <v>4.399108448967539E-2</v>
      </c>
      <c r="L12" s="228">
        <v>6.4818199691002581E-2</v>
      </c>
      <c r="M12" s="228">
        <v>6.9983749348547175E-2</v>
      </c>
      <c r="N12" s="228">
        <v>9.0796443270021981E-2</v>
      </c>
      <c r="O12" s="228">
        <v>8.5028623718239119E-2</v>
      </c>
      <c r="P12" s="228">
        <v>9.5299458274320265E-2</v>
      </c>
      <c r="Q12" s="228">
        <v>7.8682210355882867E-2</v>
      </c>
      <c r="R12" s="228">
        <v>7.141997048480879E-2</v>
      </c>
      <c r="S12" s="228">
        <v>7.0751638860149013E-2</v>
      </c>
      <c r="T12" s="228">
        <v>7.0946511681795929E-2</v>
      </c>
      <c r="U12" s="228">
        <v>7.352652439450405E-2</v>
      </c>
      <c r="V12" s="228">
        <v>6.6235933423099982E-2</v>
      </c>
      <c r="W12" s="228">
        <v>6.2062235042164432E-2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7.9896926992826627E-3</v>
      </c>
      <c r="T14" s="228">
        <v>6.2866493892870428E-3</v>
      </c>
      <c r="U14" s="228">
        <v>7.0716633537135721E-3</v>
      </c>
      <c r="V14" s="228">
        <v>6.1102384766769172E-3</v>
      </c>
      <c r="W14" s="228">
        <v>6.2954211894337931E-3</v>
      </c>
      <c r="DA14" s="69" t="s">
        <v>1590</v>
      </c>
    </row>
    <row r="15" spans="1:105" ht="12" customHeight="1" x14ac:dyDescent="0.25">
      <c r="A15" s="37" t="s">
        <v>38</v>
      </c>
      <c r="B15" s="228">
        <v>2.050952986459359E-2</v>
      </c>
      <c r="C15" s="228">
        <v>1.4193880618641869E-2</v>
      </c>
      <c r="D15" s="228">
        <v>3.6965338833128609E-3</v>
      </c>
      <c r="E15" s="228">
        <v>4.3091225233426516E-3</v>
      </c>
      <c r="F15" s="228">
        <v>4.8543443982593769E-3</v>
      </c>
      <c r="G15" s="228">
        <v>1.047165663416735E-2</v>
      </c>
      <c r="H15" s="228">
        <v>1.076843967351398E-2</v>
      </c>
      <c r="I15" s="228">
        <v>1.6634228147943741E-2</v>
      </c>
      <c r="J15" s="228">
        <v>2.309342992447086E-2</v>
      </c>
      <c r="K15" s="228">
        <v>7.851878440415401E-2</v>
      </c>
      <c r="L15" s="228">
        <v>6.4815707688703469E-2</v>
      </c>
      <c r="M15" s="228">
        <v>6.5880288802288731E-2</v>
      </c>
      <c r="N15" s="228">
        <v>6.4576684115843844E-2</v>
      </c>
      <c r="O15" s="228">
        <v>9.5308789968669427E-2</v>
      </c>
      <c r="P15" s="228">
        <v>0.1059186948437973</v>
      </c>
      <c r="Q15" s="228">
        <v>9.1971501828616284E-2</v>
      </c>
      <c r="R15" s="228">
        <v>0.11881223988867951</v>
      </c>
      <c r="S15" s="228">
        <v>0.1107014275040603</v>
      </c>
      <c r="T15" s="228">
        <v>7.5086751606907809E-2</v>
      </c>
      <c r="U15" s="228">
        <v>8.7687599772247576E-2</v>
      </c>
      <c r="V15" s="228">
        <v>6.5451280504387629E-2</v>
      </c>
      <c r="W15" s="228">
        <v>7.8744556244091046E-2</v>
      </c>
      <c r="DA15" s="69" t="s">
        <v>1591</v>
      </c>
    </row>
    <row r="16" spans="1:105" ht="12" customHeight="1" x14ac:dyDescent="0.25">
      <c r="A16" s="57" t="s">
        <v>1452</v>
      </c>
      <c r="B16" s="263">
        <v>0.57307251412782079</v>
      </c>
      <c r="C16" s="263">
        <v>0.6902691309491541</v>
      </c>
      <c r="D16" s="263">
        <v>0.30523459569415701</v>
      </c>
      <c r="E16" s="263">
        <v>0.29158969628445658</v>
      </c>
      <c r="F16" s="263">
        <v>0.3055583898334332</v>
      </c>
      <c r="G16" s="263">
        <v>0.46266591735274548</v>
      </c>
      <c r="H16" s="263">
        <v>0.43173708495997731</v>
      </c>
      <c r="I16" s="263">
        <v>0.527939319445208</v>
      </c>
      <c r="J16" s="263">
        <v>0.58949426808036032</v>
      </c>
      <c r="K16" s="263">
        <v>1.072818889527305</v>
      </c>
      <c r="L16" s="263">
        <v>1.0131141397292009</v>
      </c>
      <c r="M16" s="263">
        <v>1.0665370839934989</v>
      </c>
      <c r="N16" s="263">
        <v>1.1943954525779681</v>
      </c>
      <c r="O16" s="263">
        <v>1.518190306293473</v>
      </c>
      <c r="P16" s="263">
        <v>1.6472851335040839</v>
      </c>
      <c r="Q16" s="263">
        <v>1.447661800508929</v>
      </c>
      <c r="R16" s="263">
        <v>1.698719917284196</v>
      </c>
      <c r="S16" s="263">
        <v>1.609408328040181</v>
      </c>
      <c r="T16" s="263">
        <v>1.223835056457101</v>
      </c>
      <c r="U16" s="263">
        <v>1.351667200121738</v>
      </c>
      <c r="V16" s="263">
        <v>1.07923045010287</v>
      </c>
      <c r="W16" s="263">
        <v>1.1943068207084151</v>
      </c>
      <c r="DA16" s="70" t="s">
        <v>1592</v>
      </c>
    </row>
    <row r="17" spans="1:105" ht="12" customHeight="1" x14ac:dyDescent="0.25">
      <c r="A17" s="57" t="s">
        <v>1454</v>
      </c>
      <c r="B17" s="263">
        <v>2.170541289931041</v>
      </c>
      <c r="C17" s="263">
        <v>2.5740918189115898</v>
      </c>
      <c r="D17" s="263">
        <v>1.769685035029338</v>
      </c>
      <c r="E17" s="263">
        <v>1.9141389614894391</v>
      </c>
      <c r="F17" s="263">
        <v>1.882759478220529</v>
      </c>
      <c r="G17" s="263">
        <v>1.8829386986801679</v>
      </c>
      <c r="H17" s="263">
        <v>1.851104730840526</v>
      </c>
      <c r="I17" s="263">
        <v>1.923515303980128</v>
      </c>
      <c r="J17" s="263">
        <v>1.8626491651418651</v>
      </c>
      <c r="K17" s="263">
        <v>2.0570321408042931</v>
      </c>
      <c r="L17" s="263">
        <v>3.0009405846699462</v>
      </c>
      <c r="M17" s="263">
        <v>3.2761758122445759</v>
      </c>
      <c r="N17" s="263">
        <v>3.776131115355299</v>
      </c>
      <c r="O17" s="263">
        <v>3.8592033409730182</v>
      </c>
      <c r="P17" s="263">
        <v>4.3472043465543351</v>
      </c>
      <c r="Q17" s="263">
        <v>3.8379047299950901</v>
      </c>
      <c r="R17" s="263">
        <v>3.6938868594910552</v>
      </c>
      <c r="S17" s="263">
        <v>3.705028928888185</v>
      </c>
      <c r="T17" s="263">
        <v>3.739555697549056</v>
      </c>
      <c r="U17" s="263">
        <v>3.8674467497086118</v>
      </c>
      <c r="V17" s="263">
        <v>3.7142618413477639</v>
      </c>
      <c r="W17" s="263">
        <v>3.713673772086802</v>
      </c>
      <c r="DA17" s="70" t="s">
        <v>1593</v>
      </c>
    </row>
    <row r="18" spans="1:105" ht="12" customHeight="1" x14ac:dyDescent="0.25">
      <c r="A18" s="18" t="s">
        <v>30</v>
      </c>
      <c r="B18" s="232">
        <v>2.0214427546868041E-2</v>
      </c>
      <c r="C18" s="232">
        <v>2.309372414174448E-2</v>
      </c>
      <c r="D18" s="232">
        <v>1.1196599143466509E-2</v>
      </c>
      <c r="E18" s="232">
        <v>7.7595862521954813E-3</v>
      </c>
      <c r="F18" s="232">
        <v>8.2569760447459613E-3</v>
      </c>
      <c r="G18" s="232">
        <v>0.24300088606904061</v>
      </c>
      <c r="H18" s="232">
        <v>0.38911775539806348</v>
      </c>
      <c r="I18" s="232">
        <v>0.66061120054886635</v>
      </c>
      <c r="J18" s="232">
        <v>0.72805322626983737</v>
      </c>
      <c r="K18" s="232">
        <v>0.8692824477272505</v>
      </c>
      <c r="L18" s="232">
        <v>0.8786983205203206</v>
      </c>
      <c r="M18" s="232">
        <v>1.013738708666295</v>
      </c>
      <c r="N18" s="232">
        <v>0.99337076393741164</v>
      </c>
      <c r="O18" s="232">
        <v>0.76932940512525405</v>
      </c>
      <c r="P18" s="232">
        <v>0.73925656476242818</v>
      </c>
      <c r="Q18" s="232">
        <v>0.55331757802696446</v>
      </c>
      <c r="R18" s="232">
        <v>0.47886587227337829</v>
      </c>
      <c r="S18" s="232">
        <v>0.54130896039815712</v>
      </c>
      <c r="T18" s="232">
        <v>0.53744867572312749</v>
      </c>
      <c r="U18" s="232">
        <v>0.53643712963344636</v>
      </c>
      <c r="V18" s="232">
        <v>0.24267540978479141</v>
      </c>
      <c r="W18" s="232">
        <v>0.15644559544233769</v>
      </c>
      <c r="DA18" s="71" t="s">
        <v>1594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1.049442052082342E-3</v>
      </c>
      <c r="T19" s="232">
        <v>7.5358041912145799E-3</v>
      </c>
      <c r="U19" s="232">
        <v>3.307326420863808E-3</v>
      </c>
      <c r="V19" s="232">
        <v>3.4638311070994411E-4</v>
      </c>
      <c r="W19" s="232">
        <v>4.1168718298052487E-4</v>
      </c>
      <c r="DA19" s="71" t="s">
        <v>1595</v>
      </c>
    </row>
    <row r="20" spans="1:105" ht="12" customHeight="1" x14ac:dyDescent="0.25">
      <c r="A20" s="18" t="s">
        <v>160</v>
      </c>
      <c r="B20" s="297">
        <v>3.303507630419892E-2</v>
      </c>
      <c r="C20" s="297">
        <v>3.7976071661385877E-2</v>
      </c>
      <c r="D20" s="297">
        <v>1.8366097057431242E-2</v>
      </c>
      <c r="E20" s="297">
        <v>1.377173661363063E-2</v>
      </c>
      <c r="F20" s="297">
        <v>1.466363274948825E-2</v>
      </c>
      <c r="G20" s="297">
        <v>9.9707830300996267E-2</v>
      </c>
      <c r="H20" s="297">
        <v>8.0234928979992737E-2</v>
      </c>
      <c r="I20" s="297">
        <v>5.0907469192471001E-2</v>
      </c>
      <c r="J20" s="297">
        <v>5.3792823471259132E-2</v>
      </c>
      <c r="K20" s="297">
        <v>9.4824853296398601E-2</v>
      </c>
      <c r="L20" s="297">
        <v>0.13915472681926919</v>
      </c>
      <c r="M20" s="297">
        <v>0.1544707540521485</v>
      </c>
      <c r="N20" s="297">
        <v>0.16835984256613301</v>
      </c>
      <c r="O20" s="297">
        <v>0.1929533929398016</v>
      </c>
      <c r="P20" s="297">
        <v>0.16421713706085089</v>
      </c>
      <c r="Q20" s="297">
        <v>0.18863075176902161</v>
      </c>
      <c r="R20" s="297">
        <v>0.20218201161955701</v>
      </c>
      <c r="S20" s="297">
        <v>0.192029252800068</v>
      </c>
      <c r="T20" s="297">
        <v>0.17854119540933699</v>
      </c>
      <c r="U20" s="297">
        <v>0.1626103457388953</v>
      </c>
      <c r="V20" s="297">
        <v>0.1134150030398262</v>
      </c>
      <c r="W20" s="297">
        <v>0.10757246045687791</v>
      </c>
      <c r="DA20" s="122" t="s">
        <v>1596</v>
      </c>
    </row>
    <row r="21" spans="1:105" ht="12" customHeight="1" x14ac:dyDescent="0.25">
      <c r="A21" s="18" t="s">
        <v>70</v>
      </c>
      <c r="B21" s="297">
        <v>0.53681842550670489</v>
      </c>
      <c r="C21" s="297">
        <v>0.13628446612417369</v>
      </c>
      <c r="D21" s="297">
        <v>0</v>
      </c>
      <c r="E21" s="297">
        <v>0</v>
      </c>
      <c r="F21" s="297">
        <v>0</v>
      </c>
      <c r="G21" s="297">
        <v>1.4967952194292811E-2</v>
      </c>
      <c r="H21" s="297">
        <v>0</v>
      </c>
      <c r="I21" s="297">
        <v>3.0665883424867368E-2</v>
      </c>
      <c r="J21" s="297">
        <v>1.6194191736846979E-2</v>
      </c>
      <c r="K21" s="297">
        <v>0</v>
      </c>
      <c r="L21" s="297">
        <v>0</v>
      </c>
      <c r="M21" s="297">
        <v>0</v>
      </c>
      <c r="N21" s="297">
        <v>0</v>
      </c>
      <c r="O21" s="297">
        <v>0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1597</v>
      </c>
    </row>
    <row r="22" spans="1:105" ht="12" customHeight="1" x14ac:dyDescent="0.25">
      <c r="A22" s="18" t="s">
        <v>34</v>
      </c>
      <c r="B22" s="297">
        <v>0.87648442856162212</v>
      </c>
      <c r="C22" s="297">
        <v>0.60197560741543421</v>
      </c>
      <c r="D22" s="297">
        <v>0.62913082016068311</v>
      </c>
      <c r="E22" s="297">
        <v>1.0165630523449869</v>
      </c>
      <c r="F22" s="297">
        <v>0.95823283162070361</v>
      </c>
      <c r="G22" s="297">
        <v>0.37760394623118099</v>
      </c>
      <c r="H22" s="297">
        <v>0.48397220851059908</v>
      </c>
      <c r="I22" s="297">
        <v>0.15930027227852259</v>
      </c>
      <c r="J22" s="297">
        <v>0.1094435769102045</v>
      </c>
      <c r="K22" s="297">
        <v>0.2020724229500295</v>
      </c>
      <c r="L22" s="297">
        <v>0.52483619076926535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0.1788721340887644</v>
      </c>
      <c r="S22" s="297">
        <v>5.1248282721682442E-2</v>
      </c>
      <c r="T22" s="297">
        <v>4.2988096894955828E-3</v>
      </c>
      <c r="U22" s="297">
        <v>4.2064303141445432E-4</v>
      </c>
      <c r="V22" s="297">
        <v>5.0207401179919821E-2</v>
      </c>
      <c r="W22" s="297">
        <v>7.5591871198835053E-5</v>
      </c>
      <c r="DA22" s="122" t="s">
        <v>1598</v>
      </c>
    </row>
    <row r="23" spans="1:105" ht="12" customHeight="1" x14ac:dyDescent="0.25">
      <c r="A23" s="18" t="s">
        <v>162</v>
      </c>
      <c r="B23" s="297">
        <v>0.68040680530265085</v>
      </c>
      <c r="C23" s="297">
        <v>1.762069032535039</v>
      </c>
      <c r="D23" s="297">
        <v>1.100710938921327</v>
      </c>
      <c r="E23" s="297">
        <v>0.66111183871019485</v>
      </c>
      <c r="F23" s="297">
        <v>0.68946533251363973</v>
      </c>
      <c r="G23" s="297">
        <v>1.008535025986554</v>
      </c>
      <c r="H23" s="297">
        <v>0.76813981083564786</v>
      </c>
      <c r="I23" s="297">
        <v>0.85432681909492891</v>
      </c>
      <c r="J23" s="297">
        <v>0.81185691979020602</v>
      </c>
      <c r="K23" s="297">
        <v>0.75833634720453647</v>
      </c>
      <c r="L23" s="297">
        <v>0.59578266903962629</v>
      </c>
      <c r="M23" s="297">
        <v>0.54866217346381008</v>
      </c>
      <c r="N23" s="297">
        <v>0.78335086287600897</v>
      </c>
      <c r="O23" s="297">
        <v>0.94077295012800921</v>
      </c>
      <c r="P23" s="297">
        <v>0.94100512608129538</v>
      </c>
      <c r="Q23" s="297">
        <v>0.82636777600884626</v>
      </c>
      <c r="R23" s="297">
        <v>1.003967218133633</v>
      </c>
      <c r="S23" s="297">
        <v>0.91838311615720802</v>
      </c>
      <c r="T23" s="297">
        <v>0.60767925897711761</v>
      </c>
      <c r="U23" s="297">
        <v>0.66974013423750967</v>
      </c>
      <c r="V23" s="297">
        <v>0.47195683259571208</v>
      </c>
      <c r="W23" s="297">
        <v>0.49401433802942119</v>
      </c>
      <c r="DA23" s="122" t="s">
        <v>1599</v>
      </c>
    </row>
    <row r="24" spans="1:105" ht="12" customHeight="1" x14ac:dyDescent="0.25">
      <c r="A24" s="18" t="s">
        <v>73</v>
      </c>
      <c r="B24" s="297">
        <v>2.3582126708996381E-2</v>
      </c>
      <c r="C24" s="297">
        <v>1.2692917033812839E-2</v>
      </c>
      <c r="D24" s="297">
        <v>1.0280579746430259E-2</v>
      </c>
      <c r="E24" s="297">
        <v>0.21493274756843131</v>
      </c>
      <c r="F24" s="297">
        <v>0.2121407052919515</v>
      </c>
      <c r="G24" s="297">
        <v>0.1391230578981027</v>
      </c>
      <c r="H24" s="297">
        <v>0.12964002711622311</v>
      </c>
      <c r="I24" s="297">
        <v>0.16770365944047219</v>
      </c>
      <c r="J24" s="297">
        <v>0.14330842696351101</v>
      </c>
      <c r="K24" s="297">
        <v>0.13251606962607809</v>
      </c>
      <c r="L24" s="297">
        <v>0.86246867752146494</v>
      </c>
      <c r="M24" s="297">
        <v>1.5593041760623221</v>
      </c>
      <c r="N24" s="297">
        <v>1.8310496459757459</v>
      </c>
      <c r="O24" s="297">
        <v>1.956147592779953</v>
      </c>
      <c r="P24" s="297">
        <v>2.5027255186497608</v>
      </c>
      <c r="Q24" s="297">
        <v>2.269588624190257</v>
      </c>
      <c r="R24" s="297">
        <v>1.8299996233757221</v>
      </c>
      <c r="S24" s="297">
        <v>2.0010098747589868</v>
      </c>
      <c r="T24" s="297">
        <v>2.4040519535587639</v>
      </c>
      <c r="U24" s="297">
        <v>2.4949311706464821</v>
      </c>
      <c r="V24" s="297">
        <v>2.8356608116368052</v>
      </c>
      <c r="W24" s="297">
        <v>2.9551540991039849</v>
      </c>
      <c r="DA24" s="122" t="s">
        <v>1600</v>
      </c>
    </row>
    <row r="25" spans="1:105" ht="12" customHeight="1" x14ac:dyDescent="0.25">
      <c r="A25" s="57" t="s">
        <v>1463</v>
      </c>
      <c r="B25" s="263">
        <v>16.217398728172839</v>
      </c>
      <c r="C25" s="263">
        <v>18.855454411535099</v>
      </c>
      <c r="D25" s="263">
        <v>12.89101504627809</v>
      </c>
      <c r="E25" s="263">
        <v>14.328679527595821</v>
      </c>
      <c r="F25" s="263">
        <v>14.096625075672209</v>
      </c>
      <c r="G25" s="263">
        <v>14.464135358495801</v>
      </c>
      <c r="H25" s="263">
        <v>14.46846039411532</v>
      </c>
      <c r="I25" s="263">
        <v>15.57534340883905</v>
      </c>
      <c r="J25" s="263">
        <v>15.20607208458158</v>
      </c>
      <c r="K25" s="263">
        <v>16.880959974388691</v>
      </c>
      <c r="L25" s="263">
        <v>25.164878533869949</v>
      </c>
      <c r="M25" s="263">
        <v>28.786778375703161</v>
      </c>
      <c r="N25" s="263">
        <v>32.907173192014881</v>
      </c>
      <c r="O25" s="263">
        <v>33.345199396608429</v>
      </c>
      <c r="P25" s="263">
        <v>37.860641600826177</v>
      </c>
      <c r="Q25" s="263">
        <v>33.384709267677813</v>
      </c>
      <c r="R25" s="263">
        <v>31.36331559401118</v>
      </c>
      <c r="S25" s="263">
        <v>31.88364377296061</v>
      </c>
      <c r="T25" s="263">
        <v>32.896626572000073</v>
      </c>
      <c r="U25" s="263">
        <v>33.98443340327691</v>
      </c>
      <c r="V25" s="263">
        <v>32.94112062743244</v>
      </c>
      <c r="W25" s="263">
        <v>32.999787829494963</v>
      </c>
      <c r="DA25" s="70" t="s">
        <v>1601</v>
      </c>
    </row>
    <row r="26" spans="1:105" ht="12" customHeight="1" x14ac:dyDescent="0.25">
      <c r="A26" s="18" t="s">
        <v>30</v>
      </c>
      <c r="B26" s="232">
        <v>0.18473635567020111</v>
      </c>
      <c r="C26" s="232">
        <v>0.21104977753672871</v>
      </c>
      <c r="D26" s="232">
        <v>0.10232389301494579</v>
      </c>
      <c r="E26" s="232">
        <v>7.0913592898715821E-2</v>
      </c>
      <c r="F26" s="232">
        <v>7.5459157071151181E-2</v>
      </c>
      <c r="G26" s="232">
        <v>2.2207454558355568</v>
      </c>
      <c r="H26" s="232">
        <v>3.556083687858107</v>
      </c>
      <c r="I26" s="232">
        <v>6.0372179930082801</v>
      </c>
      <c r="J26" s="232">
        <v>6.6535596639174086</v>
      </c>
      <c r="K26" s="232">
        <v>7.9442304793877474</v>
      </c>
      <c r="L26" s="232">
        <v>8.0083597181198645</v>
      </c>
      <c r="M26" s="232">
        <v>9.2643926822376326</v>
      </c>
      <c r="N26" s="232">
        <v>9.0782533580850195</v>
      </c>
      <c r="O26" s="232">
        <v>7.0307759288876479</v>
      </c>
      <c r="P26" s="232">
        <v>6.7559451467445726</v>
      </c>
      <c r="Q26" s="232">
        <v>5.0566790801256634</v>
      </c>
      <c r="R26" s="232">
        <v>4.3762770869226157</v>
      </c>
      <c r="S26" s="232">
        <v>4.9469342826418243</v>
      </c>
      <c r="T26" s="232">
        <v>4.9116557707442672</v>
      </c>
      <c r="U26" s="232">
        <v>4.9024114160492411</v>
      </c>
      <c r="V26" s="232">
        <v>2.2177709811703781</v>
      </c>
      <c r="W26" s="232">
        <v>1.429730774995404</v>
      </c>
      <c r="DA26" s="71" t="s">
        <v>1602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7.9407531434841968E-3</v>
      </c>
      <c r="T27" s="297">
        <v>5.7020738497501479E-2</v>
      </c>
      <c r="U27" s="297">
        <v>2.502535763731905E-2</v>
      </c>
      <c r="V27" s="297">
        <v>2.6209572694005289E-3</v>
      </c>
      <c r="W27" s="297">
        <v>3.1150898574133488E-3</v>
      </c>
      <c r="DA27" s="122" t="s">
        <v>1603</v>
      </c>
    </row>
    <row r="28" spans="1:105" ht="12" customHeight="1" x14ac:dyDescent="0.25">
      <c r="A28" s="18" t="s">
        <v>160</v>
      </c>
      <c r="B28" s="297">
        <v>0.26321912480564769</v>
      </c>
      <c r="C28" s="297">
        <v>0.30258832321800982</v>
      </c>
      <c r="D28" s="297">
        <v>0.14633863560769711</v>
      </c>
      <c r="E28" s="297">
        <v>0.10973137840256771</v>
      </c>
      <c r="F28" s="297">
        <v>0.1168378890137796</v>
      </c>
      <c r="G28" s="297">
        <v>0.79445882268970047</v>
      </c>
      <c r="H28" s="297">
        <v>0.63930131689366276</v>
      </c>
      <c r="I28" s="297">
        <v>0.40562399080063621</v>
      </c>
      <c r="J28" s="297">
        <v>0.42861411260399662</v>
      </c>
      <c r="K28" s="297">
        <v>0.75555190684785778</v>
      </c>
      <c r="L28" s="297">
        <v>1.1087664841046969</v>
      </c>
      <c r="M28" s="297">
        <v>1.2308025661955859</v>
      </c>
      <c r="N28" s="297">
        <v>1.341468989040641</v>
      </c>
      <c r="O28" s="297">
        <v>1.5374271501664221</v>
      </c>
      <c r="P28" s="297">
        <v>1.308460458732227</v>
      </c>
      <c r="Q28" s="297">
        <v>1.502984916240752</v>
      </c>
      <c r="R28" s="297">
        <v>1.6109595649149691</v>
      </c>
      <c r="S28" s="297">
        <v>1.5300637235910299</v>
      </c>
      <c r="T28" s="297">
        <v>1.422592663768919</v>
      </c>
      <c r="U28" s="297">
        <v>1.2956577576996691</v>
      </c>
      <c r="V28" s="297">
        <v>0.90367576466528343</v>
      </c>
      <c r="W28" s="297">
        <v>0.85712315703204733</v>
      </c>
      <c r="DA28" s="122" t="s">
        <v>1604</v>
      </c>
    </row>
    <row r="29" spans="1:105" ht="12" customHeight="1" x14ac:dyDescent="0.25">
      <c r="A29" s="18" t="s">
        <v>70</v>
      </c>
      <c r="B29" s="297">
        <v>4.2554179023727494</v>
      </c>
      <c r="C29" s="297">
        <v>1.0803417494708889</v>
      </c>
      <c r="D29" s="297">
        <v>0</v>
      </c>
      <c r="E29" s="297">
        <v>0</v>
      </c>
      <c r="F29" s="297">
        <v>0</v>
      </c>
      <c r="G29" s="297">
        <v>0.1186525810274326</v>
      </c>
      <c r="H29" s="297">
        <v>0</v>
      </c>
      <c r="I29" s="297">
        <v>0.2430917850762678</v>
      </c>
      <c r="J29" s="297">
        <v>0.1283731149250108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1605</v>
      </c>
    </row>
    <row r="30" spans="1:105" ht="12" customHeight="1" x14ac:dyDescent="0.25">
      <c r="A30" s="18" t="s">
        <v>34</v>
      </c>
      <c r="B30" s="297">
        <v>6.3652729300562489</v>
      </c>
      <c r="C30" s="297">
        <v>4.3717137619019768</v>
      </c>
      <c r="D30" s="297">
        <v>4.5689224457811726</v>
      </c>
      <c r="E30" s="297">
        <v>7.3825627334940966</v>
      </c>
      <c r="F30" s="297">
        <v>6.9589524982389221</v>
      </c>
      <c r="G30" s="297">
        <v>2.742264550178219</v>
      </c>
      <c r="H30" s="297">
        <v>3.5147403620022999</v>
      </c>
      <c r="I30" s="297">
        <v>1.156882744111158</v>
      </c>
      <c r="J30" s="297">
        <v>0.79480959931973971</v>
      </c>
      <c r="K30" s="297">
        <v>1.4675059610876691</v>
      </c>
      <c r="L30" s="297">
        <v>3.8115059309151968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1.2990190309770639</v>
      </c>
      <c r="S30" s="297">
        <v>0.37217923797634272</v>
      </c>
      <c r="T30" s="297">
        <v>3.1219147832340491E-2</v>
      </c>
      <c r="U30" s="297">
        <v>3.0548263195881542E-3</v>
      </c>
      <c r="V30" s="297">
        <v>0.36462006763027083</v>
      </c>
      <c r="W30" s="297">
        <v>5.4896912688325613E-4</v>
      </c>
      <c r="DA30" s="122" t="s">
        <v>1606</v>
      </c>
    </row>
    <row r="31" spans="1:105" ht="12" customHeight="1" x14ac:dyDescent="0.25">
      <c r="A31" s="18" t="s">
        <v>162</v>
      </c>
      <c r="B31" s="297">
        <v>4.9322697314400248</v>
      </c>
      <c r="C31" s="297">
        <v>12.773240488114389</v>
      </c>
      <c r="D31" s="297">
        <v>7.9790548900987641</v>
      </c>
      <c r="E31" s="297">
        <v>4.7924004959305657</v>
      </c>
      <c r="F31" s="297">
        <v>4.9979350058405574</v>
      </c>
      <c r="G31" s="297">
        <v>7.310871588884126</v>
      </c>
      <c r="H31" s="297">
        <v>5.5682463916766682</v>
      </c>
      <c r="I31" s="297">
        <v>6.1930161158588621</v>
      </c>
      <c r="J31" s="297">
        <v>5.8851517658766239</v>
      </c>
      <c r="K31" s="297">
        <v>5.4971810722910162</v>
      </c>
      <c r="L31" s="297">
        <v>4.3188292681958149</v>
      </c>
      <c r="M31" s="297">
        <v>3.9772527403777662</v>
      </c>
      <c r="N31" s="297">
        <v>5.678511325797456</v>
      </c>
      <c r="O31" s="297">
        <v>6.8196642213329133</v>
      </c>
      <c r="P31" s="297">
        <v>6.8213472650912044</v>
      </c>
      <c r="Q31" s="297">
        <v>5.990340979662693</v>
      </c>
      <c r="R31" s="297">
        <v>7.2777595443889567</v>
      </c>
      <c r="S31" s="297">
        <v>6.6573602885598913</v>
      </c>
      <c r="T31" s="297">
        <v>4.4050676626368332</v>
      </c>
      <c r="U31" s="297">
        <v>4.8549470203504139</v>
      </c>
      <c r="V31" s="297">
        <v>3.4212156342597209</v>
      </c>
      <c r="W31" s="297">
        <v>3.581110517076723</v>
      </c>
      <c r="DA31" s="122" t="s">
        <v>1607</v>
      </c>
    </row>
    <row r="32" spans="1:105" ht="12" customHeight="1" x14ac:dyDescent="0.25">
      <c r="A32" s="18" t="s">
        <v>73</v>
      </c>
      <c r="B32" s="297">
        <v>0.2164826838279672</v>
      </c>
      <c r="C32" s="297">
        <v>0.11652031129309751</v>
      </c>
      <c r="D32" s="297">
        <v>9.4375181775510977E-2</v>
      </c>
      <c r="E32" s="297">
        <v>1.973071326869875</v>
      </c>
      <c r="F32" s="297">
        <v>1.947440525507802</v>
      </c>
      <c r="G32" s="297">
        <v>1.277142359880769</v>
      </c>
      <c r="H32" s="297">
        <v>1.190088635684581</v>
      </c>
      <c r="I32" s="297">
        <v>1.5395107799838419</v>
      </c>
      <c r="J32" s="297">
        <v>1.3155638279388</v>
      </c>
      <c r="K32" s="297">
        <v>1.216490554774398</v>
      </c>
      <c r="L32" s="297">
        <v>7.9174171325343696</v>
      </c>
      <c r="M32" s="297">
        <v>14.314330386892181</v>
      </c>
      <c r="N32" s="297">
        <v>16.808939519091759</v>
      </c>
      <c r="O32" s="297">
        <v>17.95733209622145</v>
      </c>
      <c r="P32" s="297">
        <v>22.974888730258179</v>
      </c>
      <c r="Q32" s="297">
        <v>20.834704291648698</v>
      </c>
      <c r="R32" s="297">
        <v>16.799300366807579</v>
      </c>
      <c r="S32" s="297">
        <v>18.36916548704804</v>
      </c>
      <c r="T32" s="297">
        <v>22.069070588520201</v>
      </c>
      <c r="U32" s="297">
        <v>22.903337025220679</v>
      </c>
      <c r="V32" s="297">
        <v>26.031217222437391</v>
      </c>
      <c r="W32" s="297">
        <v>27.128159321406489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0.80122084185635145</v>
      </c>
      <c r="C33" s="263">
        <f t="shared" si="0"/>
        <v>0.92226016706316982</v>
      </c>
      <c r="D33" s="263">
        <f t="shared" si="0"/>
        <v>0.41014673645704164</v>
      </c>
      <c r="E33" s="263">
        <f t="shared" si="0"/>
        <v>0.39380956963791569</v>
      </c>
      <c r="F33" s="263">
        <f t="shared" si="0"/>
        <v>0.41813970416905627</v>
      </c>
      <c r="G33" s="263">
        <f t="shared" si="0"/>
        <v>0.61640799081002307</v>
      </c>
      <c r="H33" s="263">
        <f t="shared" si="0"/>
        <v>0.573464499424573</v>
      </c>
      <c r="I33" s="263">
        <f t="shared" si="0"/>
        <v>0.69770781492366807</v>
      </c>
      <c r="J33" s="263">
        <f t="shared" si="0"/>
        <v>0.77607418673881856</v>
      </c>
      <c r="K33" s="263">
        <f t="shared" si="0"/>
        <v>1.3961727955696455</v>
      </c>
      <c r="L33" s="263">
        <f t="shared" si="0"/>
        <v>1.3295731528897579</v>
      </c>
      <c r="M33" s="263">
        <f t="shared" si="0"/>
        <v>1.4117477119331641</v>
      </c>
      <c r="N33" s="263">
        <f t="shared" si="0"/>
        <v>1.5707947484591387</v>
      </c>
      <c r="O33" s="263">
        <f t="shared" si="0"/>
        <v>1.986718819261023</v>
      </c>
      <c r="P33" s="263">
        <f t="shared" si="0"/>
        <v>2.162064378434466</v>
      </c>
      <c r="Q33" s="263">
        <f t="shared" si="0"/>
        <v>1.9031698115578111</v>
      </c>
      <c r="R33" s="263">
        <f t="shared" si="0"/>
        <v>2.2416762494123286</v>
      </c>
      <c r="S33" s="263">
        <f t="shared" si="0"/>
        <v>2.1120743450711874</v>
      </c>
      <c r="T33" s="263">
        <f t="shared" si="0"/>
        <v>1.6132100310564237</v>
      </c>
      <c r="U33" s="263">
        <f t="shared" si="0"/>
        <v>1.779511019897696</v>
      </c>
      <c r="V33" s="263">
        <f t="shared" si="0"/>
        <v>1.4286629399584037</v>
      </c>
      <c r="W33" s="263">
        <f t="shared" si="0"/>
        <v>1.5785833263298441</v>
      </c>
      <c r="DA33" s="70"/>
    </row>
    <row r="34" spans="1:105" ht="12" customHeight="1" x14ac:dyDescent="0.25">
      <c r="A34" s="60" t="s">
        <v>1473</v>
      </c>
      <c r="B34" s="264">
        <v>0.73445689800214442</v>
      </c>
      <c r="C34" s="264">
        <v>0.88465754717818157</v>
      </c>
      <c r="D34" s="264">
        <v>0.3911924735348008</v>
      </c>
      <c r="E34" s="264">
        <v>0.37370499987843092</v>
      </c>
      <c r="F34" s="264">
        <v>0.39160745215140041</v>
      </c>
      <c r="G34" s="264">
        <v>0.59295842339844218</v>
      </c>
      <c r="H34" s="264">
        <v>0.55331964516704668</v>
      </c>
      <c r="I34" s="264">
        <v>0.6766136314934228</v>
      </c>
      <c r="J34" s="264">
        <v>0.75550322315367058</v>
      </c>
      <c r="K34" s="264">
        <v>1.3749380999706859</v>
      </c>
      <c r="L34" s="264">
        <v>1.2984197462690661</v>
      </c>
      <c r="M34" s="264">
        <v>1.3668872594706241</v>
      </c>
      <c r="N34" s="264">
        <v>1.530752142987301</v>
      </c>
      <c r="O34" s="264">
        <v>1.9457316752213401</v>
      </c>
      <c r="P34" s="264">
        <v>2.1111812195700681</v>
      </c>
      <c r="Q34" s="264">
        <v>1.855341460541303</v>
      </c>
      <c r="R34" s="264">
        <v>2.1771006814413911</v>
      </c>
      <c r="S34" s="264">
        <v>2.0626378321951089</v>
      </c>
      <c r="T34" s="264">
        <v>1.568482307338992</v>
      </c>
      <c r="U34" s="264">
        <v>1.7323135806705789</v>
      </c>
      <c r="V34" s="264">
        <v>1.3831552361543129</v>
      </c>
      <c r="W34" s="264">
        <v>1.530638551275308</v>
      </c>
      <c r="DA34" s="72" t="s">
        <v>1609</v>
      </c>
    </row>
    <row r="35" spans="1:105" ht="12" customHeight="1" x14ac:dyDescent="0.25">
      <c r="A35" s="60" t="s">
        <v>1475</v>
      </c>
      <c r="B35" s="264">
        <v>6.6763943854207072E-2</v>
      </c>
      <c r="C35" s="264">
        <v>3.7602619884988212E-2</v>
      </c>
      <c r="D35" s="264">
        <v>1.895426292224086E-2</v>
      </c>
      <c r="E35" s="264">
        <v>2.010456975948479E-2</v>
      </c>
      <c r="F35" s="264">
        <v>2.6532252017655879E-2</v>
      </c>
      <c r="G35" s="264">
        <v>2.344956741158094E-2</v>
      </c>
      <c r="H35" s="264">
        <v>2.0144854257526341E-2</v>
      </c>
      <c r="I35" s="264">
        <v>2.1094183430245321E-2</v>
      </c>
      <c r="J35" s="264">
        <v>2.057096358514798E-2</v>
      </c>
      <c r="K35" s="264">
        <v>2.1234695598959481E-2</v>
      </c>
      <c r="L35" s="264">
        <v>3.1153406620691809E-2</v>
      </c>
      <c r="M35" s="264">
        <v>4.4860452462540112E-2</v>
      </c>
      <c r="N35" s="264">
        <v>4.0042605471837703E-2</v>
      </c>
      <c r="O35" s="264">
        <v>4.0987144039682857E-2</v>
      </c>
      <c r="P35" s="264">
        <v>5.0883158864398002E-2</v>
      </c>
      <c r="Q35" s="264">
        <v>4.7828351016507967E-2</v>
      </c>
      <c r="R35" s="264">
        <v>6.4575567970937511E-2</v>
      </c>
      <c r="S35" s="264">
        <v>4.9436512876078337E-2</v>
      </c>
      <c r="T35" s="264">
        <v>4.4727723717431639E-2</v>
      </c>
      <c r="U35" s="264">
        <v>4.7197439227117062E-2</v>
      </c>
      <c r="V35" s="264">
        <v>4.5507703804090728E-2</v>
      </c>
      <c r="W35" s="264">
        <v>4.7944775054535989E-2</v>
      </c>
      <c r="DA35" s="72" t="s">
        <v>1610</v>
      </c>
    </row>
    <row r="36" spans="1:105" ht="12" customHeight="1" x14ac:dyDescent="0.25">
      <c r="A36" s="64" t="s">
        <v>30</v>
      </c>
      <c r="B36" s="231">
        <v>7.9328841968250244E-5</v>
      </c>
      <c r="C36" s="231">
        <v>1.7650061703998969E-4</v>
      </c>
      <c r="D36" s="231">
        <v>1.1040751976131471E-4</v>
      </c>
      <c r="E36" s="231">
        <v>7.7435341347698513E-5</v>
      </c>
      <c r="F36" s="231">
        <v>6.5158231101256786E-5</v>
      </c>
      <c r="G36" s="231">
        <v>2.147158134572709E-3</v>
      </c>
      <c r="H36" s="231">
        <v>3.8267454130181621E-3</v>
      </c>
      <c r="I36" s="231">
        <v>6.5202436711803329E-3</v>
      </c>
      <c r="J36" s="231">
        <v>7.1549940242232844E-3</v>
      </c>
      <c r="K36" s="231">
        <v>8.961477624492219E-3</v>
      </c>
      <c r="L36" s="231">
        <v>9.0585463431472144E-3</v>
      </c>
      <c r="M36" s="231">
        <v>8.6812114907977109E-3</v>
      </c>
      <c r="N36" s="231">
        <v>1.0240710481529251E-2</v>
      </c>
      <c r="O36" s="231">
        <v>7.9310565489032689E-3</v>
      </c>
      <c r="P36" s="231">
        <v>7.135485538290679E-3</v>
      </c>
      <c r="Q36" s="231">
        <v>5.1073441270152566E-3</v>
      </c>
      <c r="R36" s="231">
        <v>3.3501080917042588E-3</v>
      </c>
      <c r="S36" s="231">
        <v>4.7290735424111536E-3</v>
      </c>
      <c r="T36" s="231">
        <v>5.1216553678117742E-3</v>
      </c>
      <c r="U36" s="231">
        <v>5.0389861003253024E-3</v>
      </c>
      <c r="V36" s="231">
        <v>2.2818972989230571E-3</v>
      </c>
      <c r="W36" s="231">
        <v>1.418433009190653E-3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9.2596966915786484E-6</v>
      </c>
      <c r="T38" s="231">
        <v>7.2528785752833127E-5</v>
      </c>
      <c r="U38" s="231">
        <v>3.1376813578596507E-5</v>
      </c>
      <c r="V38" s="231">
        <v>3.289534741991257E-6</v>
      </c>
      <c r="W38" s="231">
        <v>3.7698171166999162E-6</v>
      </c>
      <c r="DA38" s="73" t="s">
        <v>1613</v>
      </c>
    </row>
    <row r="39" spans="1:105" ht="12" customHeight="1" x14ac:dyDescent="0.25">
      <c r="A39" s="64" t="s">
        <v>160</v>
      </c>
      <c r="B39" s="231">
        <v>1.334239493543856E-4</v>
      </c>
      <c r="C39" s="231">
        <v>2.987109219654365E-4</v>
      </c>
      <c r="D39" s="231">
        <v>1.8638811177827851E-4</v>
      </c>
      <c r="E39" s="231">
        <v>1.41441928858658E-4</v>
      </c>
      <c r="F39" s="231">
        <v>1.190909188546923E-4</v>
      </c>
      <c r="G39" s="231">
        <v>9.0672220030992088E-4</v>
      </c>
      <c r="H39" s="231">
        <v>8.1208372079787387E-4</v>
      </c>
      <c r="I39" s="231">
        <v>5.1711627982190542E-4</v>
      </c>
      <c r="J39" s="231">
        <v>5.4407565626118524E-4</v>
      </c>
      <c r="K39" s="231">
        <v>1.0060734853606359E-3</v>
      </c>
      <c r="L39" s="231">
        <v>1.476404931288056E-3</v>
      </c>
      <c r="M39" s="231">
        <v>1.361411400455077E-3</v>
      </c>
      <c r="N39" s="231">
        <v>1.786265601443441E-3</v>
      </c>
      <c r="O39" s="231">
        <v>2.0471984484945098E-3</v>
      </c>
      <c r="P39" s="231">
        <v>1.63130672558343E-3</v>
      </c>
      <c r="Q39" s="231">
        <v>1.791933791408033E-3</v>
      </c>
      <c r="R39" s="231">
        <v>1.4557146612245091E-3</v>
      </c>
      <c r="S39" s="231">
        <v>1.726581382315572E-3</v>
      </c>
      <c r="T39" s="231">
        <v>1.751058287708445E-3</v>
      </c>
      <c r="U39" s="231">
        <v>1.572031750968046E-3</v>
      </c>
      <c r="V39" s="231">
        <v>1.097563462860689E-3</v>
      </c>
      <c r="W39" s="231">
        <v>1.003772748662255E-3</v>
      </c>
      <c r="DA39" s="73" t="s">
        <v>1614</v>
      </c>
    </row>
    <row r="40" spans="1:105" ht="12" customHeight="1" x14ac:dyDescent="0.25">
      <c r="A40" s="64" t="s">
        <v>70</v>
      </c>
      <c r="B40" s="231">
        <v>2.10195435603421E-3</v>
      </c>
      <c r="C40" s="231">
        <v>1.0392614333540641E-3</v>
      </c>
      <c r="D40" s="231">
        <v>0</v>
      </c>
      <c r="E40" s="231">
        <v>0</v>
      </c>
      <c r="F40" s="231">
        <v>0</v>
      </c>
      <c r="G40" s="231">
        <v>1.319607455389317E-4</v>
      </c>
      <c r="H40" s="231">
        <v>0</v>
      </c>
      <c r="I40" s="231">
        <v>3.0199487544760231E-4</v>
      </c>
      <c r="J40" s="231">
        <v>1.5879309781607369E-4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1615</v>
      </c>
    </row>
    <row r="41" spans="1:105" ht="12" customHeight="1" x14ac:dyDescent="0.25">
      <c r="A41" s="64" t="s">
        <v>34</v>
      </c>
      <c r="B41" s="231">
        <v>3.2226854856348352E-3</v>
      </c>
      <c r="C41" s="231">
        <v>4.3105749273713197E-3</v>
      </c>
      <c r="D41" s="231">
        <v>5.8124273224016464E-3</v>
      </c>
      <c r="E41" s="231">
        <v>9.5047133539529378E-3</v>
      </c>
      <c r="F41" s="231">
        <v>7.0847308927039186E-3</v>
      </c>
      <c r="G41" s="231">
        <v>3.126055962553912E-3</v>
      </c>
      <c r="H41" s="231">
        <v>4.4593647489669704E-3</v>
      </c>
      <c r="I41" s="231">
        <v>1.473121141142248E-3</v>
      </c>
      <c r="J41" s="231">
        <v>1.007721382565531E-3</v>
      </c>
      <c r="K41" s="231">
        <v>1.951775282518771E-3</v>
      </c>
      <c r="L41" s="231">
        <v>5.0692830301147683E-3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1.172442821907221E-3</v>
      </c>
      <c r="S41" s="231">
        <v>4.1948285928605349E-4</v>
      </c>
      <c r="T41" s="231">
        <v>3.8381825306615038E-5</v>
      </c>
      <c r="U41" s="231">
        <v>3.7020482912998351E-6</v>
      </c>
      <c r="V41" s="231">
        <v>4.4232564089012838E-4</v>
      </c>
      <c r="W41" s="231">
        <v>6.4213247675498781E-7</v>
      </c>
      <c r="DA41" s="73" t="s">
        <v>1616</v>
      </c>
    </row>
    <row r="42" spans="1:105" ht="12" customHeight="1" x14ac:dyDescent="0.25">
      <c r="A42" s="64" t="s">
        <v>162</v>
      </c>
      <c r="B42" s="231">
        <v>2.6903028427757449E-3</v>
      </c>
      <c r="C42" s="231">
        <v>1.3568693340388731E-2</v>
      </c>
      <c r="D42" s="231">
        <v>1.0935752198239661E-2</v>
      </c>
      <c r="E42" s="231">
        <v>6.6471953292668489E-3</v>
      </c>
      <c r="F42" s="231">
        <v>5.4818045800858759E-3</v>
      </c>
      <c r="G42" s="231">
        <v>8.9786287257696117E-3</v>
      </c>
      <c r="H42" s="231">
        <v>7.6111740031134176E-3</v>
      </c>
      <c r="I42" s="231">
        <v>8.4958099309221328E-3</v>
      </c>
      <c r="J42" s="231">
        <v>8.0387495018552201E-3</v>
      </c>
      <c r="K42" s="231">
        <v>7.8766843299081877E-3</v>
      </c>
      <c r="L42" s="231">
        <v>6.1856238313332508E-3</v>
      </c>
      <c r="M42" s="231">
        <v>4.7339338015511528E-3</v>
      </c>
      <c r="N42" s="231">
        <v>8.136504981174672E-3</v>
      </c>
      <c r="O42" s="231">
        <v>9.7716159611641751E-3</v>
      </c>
      <c r="P42" s="231">
        <v>9.1513082446105024E-3</v>
      </c>
      <c r="Q42" s="231">
        <v>7.6852302194196469E-3</v>
      </c>
      <c r="R42" s="231">
        <v>7.076643530039387E-3</v>
      </c>
      <c r="S42" s="231">
        <v>8.0838379123601058E-3</v>
      </c>
      <c r="T42" s="231">
        <v>5.8345937498942907E-3</v>
      </c>
      <c r="U42" s="231">
        <v>6.3386023825098073E-3</v>
      </c>
      <c r="V42" s="231">
        <v>4.4713169375242123E-3</v>
      </c>
      <c r="W42" s="231">
        <v>4.5128188114572131E-3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9.7461042794352569E-5</v>
      </c>
      <c r="C44" s="231">
        <v>1.021626414732678E-4</v>
      </c>
      <c r="D44" s="231">
        <v>1.0675999575064899E-4</v>
      </c>
      <c r="E44" s="231">
        <v>2.2588201876304059E-3</v>
      </c>
      <c r="F44" s="231">
        <v>1.762993403175974E-3</v>
      </c>
      <c r="G44" s="231">
        <v>1.294594346352831E-3</v>
      </c>
      <c r="H44" s="231">
        <v>1.3426600075579871E-3</v>
      </c>
      <c r="I44" s="231">
        <v>1.743166417920847E-3</v>
      </c>
      <c r="J44" s="231">
        <v>1.4831883016314449E-3</v>
      </c>
      <c r="K44" s="231">
        <v>1.4386848766796659E-3</v>
      </c>
      <c r="L44" s="231">
        <v>9.3635484848085138E-3</v>
      </c>
      <c r="M44" s="231">
        <v>1.406253338330282E-2</v>
      </c>
      <c r="N44" s="231">
        <v>1.9879124407690331E-2</v>
      </c>
      <c r="O44" s="231">
        <v>2.123727308112091E-2</v>
      </c>
      <c r="P44" s="231">
        <v>2.5440168300074829E-2</v>
      </c>
      <c r="Q44" s="231">
        <v>2.2062067936847458E-2</v>
      </c>
      <c r="R44" s="231">
        <v>1.348262176021279E-2</v>
      </c>
      <c r="S44" s="231">
        <v>1.841019978111761E-2</v>
      </c>
      <c r="T44" s="231">
        <v>2.4126572075118261E-2</v>
      </c>
      <c r="U44" s="231">
        <v>2.4680918453197441E-2</v>
      </c>
      <c r="V44" s="231">
        <v>2.808038266112118E-2</v>
      </c>
      <c r="W44" s="231">
        <v>2.8216558256494301E-2</v>
      </c>
      <c r="DA44" s="73" t="s">
        <v>1619</v>
      </c>
    </row>
    <row r="45" spans="1:105" ht="12" customHeight="1" x14ac:dyDescent="0.25">
      <c r="A45" s="146" t="s">
        <v>79</v>
      </c>
      <c r="B45" s="327">
        <v>5.8438787335645302E-2</v>
      </c>
      <c r="C45" s="327">
        <v>1.8106716003395411E-2</v>
      </c>
      <c r="D45" s="327">
        <v>1.80252777430931E-3</v>
      </c>
      <c r="E45" s="327">
        <v>1.4749636184282369E-3</v>
      </c>
      <c r="F45" s="327">
        <v>1.201847399173416E-2</v>
      </c>
      <c r="G45" s="327">
        <v>6.8644472964830266E-3</v>
      </c>
      <c r="H45" s="327">
        <v>2.09282636407193E-3</v>
      </c>
      <c r="I45" s="327">
        <v>2.0427311138102502E-3</v>
      </c>
      <c r="J45" s="327">
        <v>2.1834416207952389E-3</v>
      </c>
      <c r="K45" s="327">
        <v>0</v>
      </c>
      <c r="L45" s="327">
        <v>0</v>
      </c>
      <c r="M45" s="327">
        <v>1.6021362386433351E-2</v>
      </c>
      <c r="N45" s="327">
        <v>0</v>
      </c>
      <c r="O45" s="327">
        <v>0</v>
      </c>
      <c r="P45" s="327">
        <v>7.5248900558385692E-3</v>
      </c>
      <c r="Q45" s="327">
        <v>1.118177494181757E-2</v>
      </c>
      <c r="R45" s="327">
        <v>3.803803710584934E-2</v>
      </c>
      <c r="S45" s="327">
        <v>1.605807770189626E-2</v>
      </c>
      <c r="T45" s="327">
        <v>7.7829336258394173E-3</v>
      </c>
      <c r="U45" s="327">
        <v>9.5318216782465746E-3</v>
      </c>
      <c r="V45" s="327">
        <v>9.1309282680294684E-3</v>
      </c>
      <c r="W45" s="327">
        <v>1.278878027913811E-2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4.8940028950113312</v>
      </c>
      <c r="C48" s="225">
        <v>2.34355048353394</v>
      </c>
      <c r="D48" s="225">
        <v>21.49906907498854</v>
      </c>
      <c r="E48" s="225">
        <v>28.44983813558456</v>
      </c>
      <c r="F48" s="225">
        <v>25.207260538357559</v>
      </c>
      <c r="G48" s="225">
        <v>37.071647730641011</v>
      </c>
      <c r="H48" s="225">
        <v>38.256572062975479</v>
      </c>
      <c r="I48" s="225">
        <v>43.226962531881938</v>
      </c>
      <c r="J48" s="225">
        <v>40.127242938312278</v>
      </c>
      <c r="K48" s="225">
        <v>12.085454687142271</v>
      </c>
      <c r="L48" s="225">
        <v>32.582311654833298</v>
      </c>
      <c r="M48" s="225">
        <v>41.543550101369</v>
      </c>
      <c r="N48" s="225">
        <v>36.530814347960757</v>
      </c>
      <c r="O48" s="225">
        <v>26.772179500386571</v>
      </c>
      <c r="P48" s="225">
        <v>27.733001474182711</v>
      </c>
      <c r="Q48" s="225">
        <v>18.379301946287001</v>
      </c>
      <c r="R48" s="225">
        <v>5.6216282795564361</v>
      </c>
      <c r="S48" s="225">
        <v>17.213478842141619</v>
      </c>
      <c r="T48" s="225">
        <v>40.564653529241681</v>
      </c>
      <c r="U48" s="225">
        <v>34.448686331545119</v>
      </c>
      <c r="V48" s="225">
        <v>46.24597669335391</v>
      </c>
      <c r="W48" s="225">
        <v>41.695000176784518</v>
      </c>
      <c r="DA48" s="89" t="s">
        <v>1621</v>
      </c>
    </row>
    <row r="49" spans="1:105" ht="12" customHeight="1" x14ac:dyDescent="0.25">
      <c r="A49" s="55" t="s">
        <v>92</v>
      </c>
      <c r="B49" s="261">
        <v>3.2254674585709901E-2</v>
      </c>
      <c r="C49" s="261">
        <v>1.515006221053025E-2</v>
      </c>
      <c r="D49" s="261">
        <v>0.13985833406861911</v>
      </c>
      <c r="E49" s="261">
        <v>0.18595838714877619</v>
      </c>
      <c r="F49" s="261">
        <v>0.1642543362112705</v>
      </c>
      <c r="G49" s="261">
        <v>0.2354164437932495</v>
      </c>
      <c r="H49" s="261">
        <v>0.244703485224673</v>
      </c>
      <c r="I49" s="261">
        <v>0.27319579732024529</v>
      </c>
      <c r="J49" s="261">
        <v>0.2543134535452759</v>
      </c>
      <c r="K49" s="261">
        <v>7.6549889450531816E-2</v>
      </c>
      <c r="L49" s="261">
        <v>0.2090292323548302</v>
      </c>
      <c r="M49" s="261">
        <v>0.26410318818426609</v>
      </c>
      <c r="N49" s="261">
        <v>0.23231308064089301</v>
      </c>
      <c r="O49" s="261">
        <v>0.1695674025001031</v>
      </c>
      <c r="P49" s="261">
        <v>0.17547767295759181</v>
      </c>
      <c r="Q49" s="261">
        <v>0.1160855240288034</v>
      </c>
      <c r="R49" s="261">
        <v>3.5440392324151991E-2</v>
      </c>
      <c r="S49" s="261">
        <v>0.10855960554743441</v>
      </c>
      <c r="T49" s="261">
        <v>0.25654305904237201</v>
      </c>
      <c r="U49" s="261">
        <v>0.2142241789495081</v>
      </c>
      <c r="V49" s="261">
        <v>0.28764187331451357</v>
      </c>
      <c r="W49" s="261">
        <v>0.25915209059143579</v>
      </c>
      <c r="DA49" s="67" t="s">
        <v>1622</v>
      </c>
    </row>
    <row r="50" spans="1:105" ht="12" customHeight="1" x14ac:dyDescent="0.25">
      <c r="A50" s="202" t="s">
        <v>93</v>
      </c>
      <c r="B50" s="226">
        <v>9.3747169130972471E-3</v>
      </c>
      <c r="C50" s="226">
        <v>4.403316612670378E-3</v>
      </c>
      <c r="D50" s="226">
        <v>4.06493727396516E-2</v>
      </c>
      <c r="E50" s="226">
        <v>5.4048204160406343E-2</v>
      </c>
      <c r="F50" s="226">
        <v>4.7739991908384308E-2</v>
      </c>
      <c r="G50" s="226">
        <v>6.9468850764517753E-2</v>
      </c>
      <c r="H50" s="226">
        <v>7.1985824857617273E-2</v>
      </c>
      <c r="I50" s="226">
        <v>8.0594436470013714E-2</v>
      </c>
      <c r="J50" s="226">
        <v>7.454260579885523E-2</v>
      </c>
      <c r="K50" s="226">
        <v>2.2308936470220329E-2</v>
      </c>
      <c r="L50" s="226">
        <v>6.0753670748758287E-2</v>
      </c>
      <c r="M50" s="226">
        <v>7.6760737997675077E-2</v>
      </c>
      <c r="N50" s="226">
        <v>6.7521045993835169E-2</v>
      </c>
      <c r="O50" s="226">
        <v>4.9284217452063871E-2</v>
      </c>
      <c r="P50" s="226">
        <v>5.1002018457048937E-2</v>
      </c>
      <c r="Q50" s="226">
        <v>3.3739882341294082E-2</v>
      </c>
      <c r="R50" s="226">
        <v>1.0300635476732619E-2</v>
      </c>
      <c r="S50" s="226">
        <v>3.1552498460349902E-2</v>
      </c>
      <c r="T50" s="226">
        <v>7.456341089882669E-2</v>
      </c>
      <c r="U50" s="226">
        <v>6.3321500584949203E-2</v>
      </c>
      <c r="V50" s="226">
        <v>8.4652305451608775E-2</v>
      </c>
      <c r="W50" s="226">
        <v>7.5969981519128968E-2</v>
      </c>
      <c r="DA50" s="174" t="s">
        <v>1623</v>
      </c>
    </row>
    <row r="51" spans="1:105" ht="12" customHeight="1" x14ac:dyDescent="0.25">
      <c r="A51" s="202" t="s">
        <v>94</v>
      </c>
      <c r="B51" s="226">
        <v>4.8301877258458158E-2</v>
      </c>
      <c r="C51" s="226">
        <v>2.4520896078277139E-2</v>
      </c>
      <c r="D51" s="226">
        <v>0.15469906764935329</v>
      </c>
      <c r="E51" s="226">
        <v>0.1816774931273033</v>
      </c>
      <c r="F51" s="226">
        <v>0.16886052974083299</v>
      </c>
      <c r="G51" s="226">
        <v>0.34454811429749682</v>
      </c>
      <c r="H51" s="226">
        <v>0.33793897415001928</v>
      </c>
      <c r="I51" s="226">
        <v>0.42602067122920401</v>
      </c>
      <c r="J51" s="226">
        <v>0.44667436044349479</v>
      </c>
      <c r="K51" s="226">
        <v>0.20338337043421501</v>
      </c>
      <c r="L51" s="226">
        <v>0.39025827563580301</v>
      </c>
      <c r="M51" s="226">
        <v>0.45553711606214581</v>
      </c>
      <c r="N51" s="226">
        <v>0.39658002130890357</v>
      </c>
      <c r="O51" s="226">
        <v>0.35137952256716182</v>
      </c>
      <c r="P51" s="226">
        <v>0.35083947806706761</v>
      </c>
      <c r="Q51" s="226">
        <v>0.23209323457204331</v>
      </c>
      <c r="R51" s="226">
        <v>8.3875574077479198E-2</v>
      </c>
      <c r="S51" s="226">
        <v>0.2451790201173154</v>
      </c>
      <c r="T51" s="226">
        <v>0.4529510516578592</v>
      </c>
      <c r="U51" s="226">
        <v>0.39980646472860271</v>
      </c>
      <c r="V51" s="226">
        <v>0.46135718350382582</v>
      </c>
      <c r="W51" s="226">
        <v>0.45445221933647539</v>
      </c>
      <c r="DA51" s="174" t="s">
        <v>1624</v>
      </c>
    </row>
    <row r="52" spans="1:105" ht="12" customHeight="1" x14ac:dyDescent="0.25">
      <c r="A52" s="202" t="s">
        <v>95</v>
      </c>
      <c r="B52" s="226">
        <v>2.6308384976503792E-2</v>
      </c>
      <c r="C52" s="226">
        <v>1.2357082319757649E-2</v>
      </c>
      <c r="D52" s="226">
        <v>0.11407484161938659</v>
      </c>
      <c r="E52" s="226">
        <v>0.1516761493196776</v>
      </c>
      <c r="F52" s="226">
        <v>0.13397333461304509</v>
      </c>
      <c r="G52" s="226">
        <v>0.19495130218117809</v>
      </c>
      <c r="H52" s="226">
        <v>0.20201471796546031</v>
      </c>
      <c r="I52" s="226">
        <v>0.22617317208322871</v>
      </c>
      <c r="J52" s="226">
        <v>0.2091898442040673</v>
      </c>
      <c r="K52" s="226">
        <v>6.2605846610147536E-2</v>
      </c>
      <c r="L52" s="226">
        <v>0.1704937838241378</v>
      </c>
      <c r="M52" s="226">
        <v>0.21541461625385619</v>
      </c>
      <c r="N52" s="226">
        <v>0.18948515336397001</v>
      </c>
      <c r="O52" s="226">
        <v>0.13830691401285769</v>
      </c>
      <c r="P52" s="226">
        <v>0.1431276003942282</v>
      </c>
      <c r="Q52" s="226">
        <v>9.4684652552718546E-2</v>
      </c>
      <c r="R52" s="226">
        <v>2.8906801787893462E-2</v>
      </c>
      <c r="S52" s="226">
        <v>8.85461698908174E-2</v>
      </c>
      <c r="T52" s="226">
        <v>0.20924822981555799</v>
      </c>
      <c r="U52" s="226">
        <v>0.17769991671443161</v>
      </c>
      <c r="V52" s="226">
        <v>0.23756082040814699</v>
      </c>
      <c r="W52" s="226">
        <v>0.21319550648733179</v>
      </c>
      <c r="DA52" s="174" t="s">
        <v>1625</v>
      </c>
    </row>
    <row r="53" spans="1:105" ht="12" customHeight="1" x14ac:dyDescent="0.25">
      <c r="A53" s="56" t="s">
        <v>96</v>
      </c>
      <c r="B53" s="262">
        <v>4.8729583936249959E-2</v>
      </c>
      <c r="C53" s="262">
        <v>2.4369354255200169E-2</v>
      </c>
      <c r="D53" s="262">
        <v>0.22063400360940191</v>
      </c>
      <c r="E53" s="262">
        <v>0.26692269910213112</v>
      </c>
      <c r="F53" s="262">
        <v>0.2351149224405169</v>
      </c>
      <c r="G53" s="262">
        <v>0.37779590102564409</v>
      </c>
      <c r="H53" s="262">
        <v>0.38700439240084561</v>
      </c>
      <c r="I53" s="262">
        <v>0.44761244200999589</v>
      </c>
      <c r="J53" s="262">
        <v>0.42372747158222079</v>
      </c>
      <c r="K53" s="262">
        <v>0.15489758565673681</v>
      </c>
      <c r="L53" s="262">
        <v>0.34571100056821541</v>
      </c>
      <c r="M53" s="262">
        <v>0.41997276365066022</v>
      </c>
      <c r="N53" s="262">
        <v>0.36626135033083151</v>
      </c>
      <c r="O53" s="262">
        <v>0.28888149083974929</v>
      </c>
      <c r="P53" s="262">
        <v>0.29289554712174309</v>
      </c>
      <c r="Q53" s="262">
        <v>0.190805148529681</v>
      </c>
      <c r="R53" s="262">
        <v>6.3786902018465472E-2</v>
      </c>
      <c r="S53" s="262">
        <v>0.1964303507897994</v>
      </c>
      <c r="T53" s="262">
        <v>0.4041529860030586</v>
      </c>
      <c r="U53" s="262">
        <v>0.3539458207741914</v>
      </c>
      <c r="V53" s="262">
        <v>0.42120316666175911</v>
      </c>
      <c r="W53" s="262">
        <v>0.39097678109883383</v>
      </c>
      <c r="DA53" s="68" t="s">
        <v>1626</v>
      </c>
    </row>
    <row r="54" spans="1:105" ht="12" customHeight="1" x14ac:dyDescent="0.25">
      <c r="A54" s="37" t="s">
        <v>160</v>
      </c>
      <c r="B54" s="228">
        <v>1.710134592500813E-3</v>
      </c>
      <c r="C54" s="228">
        <v>4.363722335253903E-4</v>
      </c>
      <c r="D54" s="228">
        <v>3.3458181905604329E-3</v>
      </c>
      <c r="E54" s="228">
        <v>4.9806651681243734E-3</v>
      </c>
      <c r="F54" s="228">
        <v>4.4364289791474958E-3</v>
      </c>
      <c r="G54" s="228">
        <v>2.883284530774605E-2</v>
      </c>
      <c r="H54" s="228">
        <v>3.0795926532854252E-2</v>
      </c>
      <c r="I54" s="228">
        <v>1.9842755704782281E-2</v>
      </c>
      <c r="J54" s="228">
        <v>1.8916283582568229E-2</v>
      </c>
      <c r="K54" s="228">
        <v>6.5034654429245858E-3</v>
      </c>
      <c r="L54" s="228">
        <v>3.5374883268594691E-2</v>
      </c>
      <c r="M54" s="228">
        <v>5.2075635128884107E-2</v>
      </c>
      <c r="N54" s="228">
        <v>3.9996307711203272E-2</v>
      </c>
      <c r="O54" s="228">
        <v>2.4915474993882341E-2</v>
      </c>
      <c r="P54" s="228">
        <v>2.1864662878339151E-2</v>
      </c>
      <c r="Q54" s="228">
        <v>1.777449330209388E-2</v>
      </c>
      <c r="R54" s="228">
        <v>4.3837175421888421E-3</v>
      </c>
      <c r="S54" s="228">
        <v>1.3911797746146761E-2</v>
      </c>
      <c r="T54" s="228">
        <v>4.7622220744314693E-2</v>
      </c>
      <c r="U54" s="228">
        <v>3.3209395732290592E-2</v>
      </c>
      <c r="V54" s="228">
        <v>4.2676732435234732E-2</v>
      </c>
      <c r="W54" s="228">
        <v>3.2173642485190133E-2</v>
      </c>
      <c r="DA54" s="69" t="s">
        <v>1627</v>
      </c>
    </row>
    <row r="55" spans="1:105" ht="12" customHeight="1" x14ac:dyDescent="0.25">
      <c r="A55" s="37" t="s">
        <v>162</v>
      </c>
      <c r="B55" s="228">
        <v>3.60868839879512E-2</v>
      </c>
      <c r="C55" s="228">
        <v>2.0744154870815119E-2</v>
      </c>
      <c r="D55" s="228">
        <v>0.2054397616602601</v>
      </c>
      <c r="E55" s="228">
        <v>0.24496234443840559</v>
      </c>
      <c r="F55" s="228">
        <v>0.21371261054592849</v>
      </c>
      <c r="G55" s="228">
        <v>0.29879613728142118</v>
      </c>
      <c r="H55" s="228">
        <v>0.30206181913224461</v>
      </c>
      <c r="I55" s="228">
        <v>0.34116956009264149</v>
      </c>
      <c r="J55" s="228">
        <v>0.29249384379072457</v>
      </c>
      <c r="K55" s="228">
        <v>5.3285652323685311E-2</v>
      </c>
      <c r="L55" s="228">
        <v>0.15517104150488831</v>
      </c>
      <c r="M55" s="228">
        <v>0.18950430723937531</v>
      </c>
      <c r="N55" s="228">
        <v>0.19066170535162449</v>
      </c>
      <c r="O55" s="228">
        <v>0.124459293148831</v>
      </c>
      <c r="P55" s="228">
        <v>0.12836364932166131</v>
      </c>
      <c r="Q55" s="228">
        <v>7.9778132209126815E-2</v>
      </c>
      <c r="R55" s="228">
        <v>2.2302078463314719E-2</v>
      </c>
      <c r="S55" s="228">
        <v>6.8165639130569722E-2</v>
      </c>
      <c r="T55" s="228">
        <v>0.16606242517892431</v>
      </c>
      <c r="U55" s="228">
        <v>0.14013443991627311</v>
      </c>
      <c r="V55" s="228">
        <v>0.18194858655858409</v>
      </c>
      <c r="W55" s="228">
        <v>0.15137858464356119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7.6976663449446862E-3</v>
      </c>
      <c r="T57" s="228">
        <v>1.471497638272865E-2</v>
      </c>
      <c r="U57" s="228">
        <v>1.347790598712374E-2</v>
      </c>
      <c r="V57" s="228">
        <v>1.678468464036946E-2</v>
      </c>
      <c r="W57" s="228">
        <v>1.535542425670167E-2</v>
      </c>
      <c r="DA57" s="69" t="s">
        <v>1630</v>
      </c>
    </row>
    <row r="58" spans="1:105" ht="12" customHeight="1" x14ac:dyDescent="0.25">
      <c r="A58" s="37" t="s">
        <v>38</v>
      </c>
      <c r="B58" s="228">
        <v>1.093256535579795E-2</v>
      </c>
      <c r="C58" s="228">
        <v>3.1888271508596659E-3</v>
      </c>
      <c r="D58" s="228">
        <v>1.1848423758581391E-2</v>
      </c>
      <c r="E58" s="228">
        <v>1.697968949560116E-2</v>
      </c>
      <c r="F58" s="228">
        <v>1.6965882915440829E-2</v>
      </c>
      <c r="G58" s="228">
        <v>5.0166918436476929E-2</v>
      </c>
      <c r="H58" s="228">
        <v>5.414664673574679E-2</v>
      </c>
      <c r="I58" s="228">
        <v>8.6600126212572168E-2</v>
      </c>
      <c r="J58" s="228">
        <v>0.112317344208928</v>
      </c>
      <c r="K58" s="228">
        <v>9.5108467890126946E-2</v>
      </c>
      <c r="L58" s="228">
        <v>0.1551650757947324</v>
      </c>
      <c r="M58" s="228">
        <v>0.17839282128240069</v>
      </c>
      <c r="N58" s="228">
        <v>0.13560333726800369</v>
      </c>
      <c r="O58" s="228">
        <v>0.13950672269703601</v>
      </c>
      <c r="P58" s="228">
        <v>0.14266723492174271</v>
      </c>
      <c r="Q58" s="228">
        <v>9.3252523018460279E-2</v>
      </c>
      <c r="R58" s="228">
        <v>3.7101106012961911E-2</v>
      </c>
      <c r="S58" s="228">
        <v>0.1066552475681382</v>
      </c>
      <c r="T58" s="228">
        <v>0.17575336369709099</v>
      </c>
      <c r="U58" s="228">
        <v>0.16712407913850399</v>
      </c>
      <c r="V58" s="228">
        <v>0.17979316302757081</v>
      </c>
      <c r="W58" s="228">
        <v>0.1920691297133808</v>
      </c>
      <c r="DA58" s="69" t="s">
        <v>1631</v>
      </c>
    </row>
    <row r="59" spans="1:105" ht="12" customHeight="1" x14ac:dyDescent="0.25">
      <c r="A59" s="57" t="s">
        <v>1498</v>
      </c>
      <c r="B59" s="263">
        <v>0.17493460287686979</v>
      </c>
      <c r="C59" s="263">
        <v>8.8807173987989513E-2</v>
      </c>
      <c r="D59" s="263">
        <v>0.56027263329444965</v>
      </c>
      <c r="E59" s="263">
        <v>0.65798022594090277</v>
      </c>
      <c r="F59" s="263">
        <v>0.61156111083897469</v>
      </c>
      <c r="G59" s="263">
        <v>1.2511549725702911</v>
      </c>
      <c r="H59" s="263">
        <v>1.2300354225713359</v>
      </c>
      <c r="I59" s="263">
        <v>1.5538649842808081</v>
      </c>
      <c r="J59" s="263">
        <v>1.632210768058399</v>
      </c>
      <c r="K59" s="263">
        <v>0.74416938139806443</v>
      </c>
      <c r="L59" s="263">
        <v>1.4220829266773261</v>
      </c>
      <c r="M59" s="263">
        <v>1.6538556736383341</v>
      </c>
      <c r="N59" s="263">
        <v>1.436291350858941</v>
      </c>
      <c r="O59" s="263">
        <v>1.272588990908978</v>
      </c>
      <c r="P59" s="263">
        <v>1.270633115164143</v>
      </c>
      <c r="Q59" s="263">
        <v>0.84057059735000095</v>
      </c>
      <c r="R59" s="263">
        <v>0.30377163528864609</v>
      </c>
      <c r="S59" s="263">
        <v>0.88796330396148604</v>
      </c>
      <c r="T59" s="263">
        <v>1.6404499543659661</v>
      </c>
      <c r="U59" s="263">
        <v>1.4516818722407321</v>
      </c>
      <c r="V59" s="263">
        <v>1.678996147200507</v>
      </c>
      <c r="W59" s="263">
        <v>1.657241503274951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0.78812465128149434</v>
      </c>
      <c r="C60" s="263">
        <f t="shared" si="1"/>
        <v>0.3136949202682795</v>
      </c>
      <c r="D60" s="263">
        <f t="shared" si="1"/>
        <v>2.7918994546319147</v>
      </c>
      <c r="E60" s="263">
        <f t="shared" si="1"/>
        <v>3.4683926177881839</v>
      </c>
      <c r="F60" s="263">
        <f t="shared" si="1"/>
        <v>3.2692261203767954</v>
      </c>
      <c r="G60" s="263">
        <f t="shared" si="1"/>
        <v>4.6667236155578848</v>
      </c>
      <c r="H60" s="263">
        <f t="shared" si="1"/>
        <v>4.6151373564951026</v>
      </c>
      <c r="I60" s="263">
        <f t="shared" si="1"/>
        <v>5.0980172653404345</v>
      </c>
      <c r="J60" s="263">
        <f t="shared" si="1"/>
        <v>4.6337311768652993</v>
      </c>
      <c r="K60" s="263">
        <f t="shared" si="1"/>
        <v>1.2520158524448572</v>
      </c>
      <c r="L60" s="263">
        <f t="shared" si="1"/>
        <v>3.4816684002454843</v>
      </c>
      <c r="M60" s="263">
        <f t="shared" si="1"/>
        <v>4.638179829957922</v>
      </c>
      <c r="N60" s="263">
        <f t="shared" si="1"/>
        <v>3.9095079662801746</v>
      </c>
      <c r="O60" s="263">
        <f t="shared" si="1"/>
        <v>2.8031494420142273</v>
      </c>
      <c r="P60" s="263">
        <f t="shared" si="1"/>
        <v>2.9308515788578595</v>
      </c>
      <c r="Q60" s="263">
        <f t="shared" si="1"/>
        <v>1.9463377342499868</v>
      </c>
      <c r="R60" s="263">
        <f t="shared" si="1"/>
        <v>0.64112281523186776</v>
      </c>
      <c r="S60" s="263">
        <f t="shared" si="1"/>
        <v>1.8331183045649979</v>
      </c>
      <c r="T60" s="263">
        <f t="shared" si="1"/>
        <v>4.2241282644431637</v>
      </c>
      <c r="U60" s="263">
        <f t="shared" si="1"/>
        <v>3.5775448315104219</v>
      </c>
      <c r="V60" s="263">
        <f t="shared" si="1"/>
        <v>4.6192605668500075</v>
      </c>
      <c r="W60" s="263">
        <f t="shared" si="1"/>
        <v>4.1287793201633969</v>
      </c>
      <c r="DA60" s="70"/>
    </row>
    <row r="61" spans="1:105" ht="12" customHeight="1" x14ac:dyDescent="0.25">
      <c r="A61" s="60" t="s">
        <v>1501</v>
      </c>
      <c r="B61" s="264">
        <v>0.44216525875174889</v>
      </c>
      <c r="C61" s="264">
        <v>0.2315866903256916</v>
      </c>
      <c r="D61" s="264">
        <v>2.2015149197401218</v>
      </c>
      <c r="E61" s="264">
        <v>2.6985648659669028</v>
      </c>
      <c r="F61" s="264">
        <v>2.3679599040253581</v>
      </c>
      <c r="G61" s="264">
        <v>3.5805491999987029</v>
      </c>
      <c r="H61" s="264">
        <v>3.6325049069889062</v>
      </c>
      <c r="I61" s="264">
        <v>4.0330475324397463</v>
      </c>
      <c r="J61" s="264">
        <v>3.6632266481948901</v>
      </c>
      <c r="K61" s="264">
        <v>1.0020762943799839</v>
      </c>
      <c r="L61" s="264">
        <v>2.756899554174463</v>
      </c>
      <c r="M61" s="264">
        <v>3.4600179642120432</v>
      </c>
      <c r="N61" s="264">
        <v>3.0924360104345219</v>
      </c>
      <c r="O61" s="264">
        <v>2.2201700833348261</v>
      </c>
      <c r="P61" s="264">
        <v>2.2648146130609201</v>
      </c>
      <c r="Q61" s="264">
        <v>1.475054068146866</v>
      </c>
      <c r="R61" s="264">
        <v>0.44512376626083999</v>
      </c>
      <c r="S61" s="264">
        <v>1.370221117657568</v>
      </c>
      <c r="T61" s="264">
        <v>3.2067207348919888</v>
      </c>
      <c r="U61" s="264">
        <v>2.7067381440271379</v>
      </c>
      <c r="V61" s="264">
        <v>3.4085523785146279</v>
      </c>
      <c r="W61" s="264">
        <v>2.9968368880090388</v>
      </c>
      <c r="DA61" s="72" t="s">
        <v>1633</v>
      </c>
    </row>
    <row r="62" spans="1:105" ht="12" customHeight="1" x14ac:dyDescent="0.25">
      <c r="A62" s="59" t="s">
        <v>30</v>
      </c>
      <c r="B62" s="232">
        <v>7.0352580361768523E-3</v>
      </c>
      <c r="C62" s="232">
        <v>2.7294761455557009E-3</v>
      </c>
      <c r="D62" s="232">
        <v>2.180841815533056E-2</v>
      </c>
      <c r="E62" s="232">
        <v>3.067451344018569E-2</v>
      </c>
      <c r="F62" s="232">
        <v>2.7446061283242552E-2</v>
      </c>
      <c r="G62" s="232">
        <v>0.63685344788349241</v>
      </c>
      <c r="H62" s="232">
        <v>1.1422066488054781</v>
      </c>
      <c r="I62" s="232">
        <v>1.668811396252228</v>
      </c>
      <c r="J62" s="232">
        <v>1.6566424514191089</v>
      </c>
      <c r="K62" s="232">
        <v>0.50572762417170547</v>
      </c>
      <c r="L62" s="232">
        <v>1.5012576776201081</v>
      </c>
      <c r="M62" s="232">
        <v>2.042991490500782</v>
      </c>
      <c r="N62" s="232">
        <v>1.579335143783358</v>
      </c>
      <c r="O62" s="232">
        <v>0.89752606097358867</v>
      </c>
      <c r="P62" s="232">
        <v>0.90772474335052844</v>
      </c>
      <c r="Q62" s="232">
        <v>0.5204138001420312</v>
      </c>
      <c r="R62" s="232">
        <v>0.12650010100428619</v>
      </c>
      <c r="S62" s="232">
        <v>0.44876941288305172</v>
      </c>
      <c r="T62" s="232">
        <v>1.294652512151947</v>
      </c>
      <c r="U62" s="232">
        <v>1.058232052697246</v>
      </c>
      <c r="V62" s="232">
        <v>0.99852511745624717</v>
      </c>
      <c r="W62" s="232">
        <v>0.61816281920346139</v>
      </c>
      <c r="DA62" s="71" t="s">
        <v>1634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8.7003454223511694E-4</v>
      </c>
      <c r="T63" s="297">
        <v>1.815289211405028E-2</v>
      </c>
      <c r="U63" s="297">
        <v>6.524378410722757E-3</v>
      </c>
      <c r="V63" s="297">
        <v>1.425246326412851E-3</v>
      </c>
      <c r="W63" s="297">
        <v>1.626697823876875E-3</v>
      </c>
      <c r="DA63" s="122" t="s">
        <v>1635</v>
      </c>
    </row>
    <row r="64" spans="1:105" ht="12" customHeight="1" x14ac:dyDescent="0.25">
      <c r="A64" s="59" t="s">
        <v>160</v>
      </c>
      <c r="B64" s="297">
        <v>1.149724796836207E-2</v>
      </c>
      <c r="C64" s="297">
        <v>4.4884394160705776E-3</v>
      </c>
      <c r="D64" s="297">
        <v>3.5772962787863037E-2</v>
      </c>
      <c r="E64" s="297">
        <v>5.4441217111284253E-2</v>
      </c>
      <c r="F64" s="297">
        <v>4.8741689560006393E-2</v>
      </c>
      <c r="G64" s="297">
        <v>0.26131293813525619</v>
      </c>
      <c r="H64" s="297">
        <v>0.23551962889390979</v>
      </c>
      <c r="I64" s="297">
        <v>0.1286005515379853</v>
      </c>
      <c r="J64" s="297">
        <v>0.12240241747263871</v>
      </c>
      <c r="K64" s="297">
        <v>5.5166819363946143E-2</v>
      </c>
      <c r="L64" s="297">
        <v>0.23774610368078589</v>
      </c>
      <c r="M64" s="297">
        <v>0.31130550048243533</v>
      </c>
      <c r="N64" s="297">
        <v>0.26767107088253328</v>
      </c>
      <c r="O64" s="297">
        <v>0.22510604373500309</v>
      </c>
      <c r="P64" s="297">
        <v>0.20164035829728949</v>
      </c>
      <c r="Q64" s="297">
        <v>0.1774135690787341</v>
      </c>
      <c r="R64" s="297">
        <v>5.3409621298973482E-2</v>
      </c>
      <c r="S64" s="297">
        <v>0.1592008655686592</v>
      </c>
      <c r="T64" s="297">
        <v>0.43008535996168079</v>
      </c>
      <c r="U64" s="297">
        <v>0.32078219507039701</v>
      </c>
      <c r="V64" s="297">
        <v>0.46666338930702927</v>
      </c>
      <c r="W64" s="297">
        <v>0.42505060776342518</v>
      </c>
      <c r="DA64" s="122" t="s">
        <v>1636</v>
      </c>
    </row>
    <row r="65" spans="1:105" ht="12" customHeight="1" x14ac:dyDescent="0.25">
      <c r="A65" s="59" t="s">
        <v>70</v>
      </c>
      <c r="B65" s="297">
        <v>0.18682973501265401</v>
      </c>
      <c r="C65" s="297">
        <v>1.610763153714655E-2</v>
      </c>
      <c r="D65" s="297">
        <v>0</v>
      </c>
      <c r="E65" s="297">
        <v>0</v>
      </c>
      <c r="F65" s="297">
        <v>0</v>
      </c>
      <c r="G65" s="297">
        <v>3.9227807424464897E-2</v>
      </c>
      <c r="H65" s="297">
        <v>0</v>
      </c>
      <c r="I65" s="297">
        <v>7.7467011902071822E-2</v>
      </c>
      <c r="J65" s="297">
        <v>3.6848934294452337E-2</v>
      </c>
      <c r="K65" s="297">
        <v>0</v>
      </c>
      <c r="L65" s="297">
        <v>0</v>
      </c>
      <c r="M65" s="297">
        <v>0</v>
      </c>
      <c r="N65" s="297">
        <v>0</v>
      </c>
      <c r="O65" s="297">
        <v>0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1637</v>
      </c>
    </row>
    <row r="66" spans="1:105" ht="12" customHeight="1" x14ac:dyDescent="0.25">
      <c r="A66" s="59" t="s">
        <v>162</v>
      </c>
      <c r="B66" s="297">
        <v>0.236803017734556</v>
      </c>
      <c r="C66" s="297">
        <v>0.20826114322691869</v>
      </c>
      <c r="D66" s="297">
        <v>2.1439335387969281</v>
      </c>
      <c r="E66" s="297">
        <v>2.6134491354154328</v>
      </c>
      <c r="F66" s="297">
        <v>2.29177215318211</v>
      </c>
      <c r="G66" s="297">
        <v>2.6431550065554901</v>
      </c>
      <c r="H66" s="297">
        <v>2.2547786292895182</v>
      </c>
      <c r="I66" s="297">
        <v>2.1581685727474609</v>
      </c>
      <c r="J66" s="297">
        <v>1.8473328450086901</v>
      </c>
      <c r="K66" s="297">
        <v>0.44118185084433209</v>
      </c>
      <c r="L66" s="297">
        <v>1.0178957728735689</v>
      </c>
      <c r="M66" s="297">
        <v>1.1057209732288249</v>
      </c>
      <c r="N66" s="297">
        <v>1.24542979576863</v>
      </c>
      <c r="O66" s="297">
        <v>1.097537978626234</v>
      </c>
      <c r="P66" s="297">
        <v>1.155449511413102</v>
      </c>
      <c r="Q66" s="297">
        <v>0.7772266989261003</v>
      </c>
      <c r="R66" s="297">
        <v>0.2652140439575803</v>
      </c>
      <c r="S66" s="297">
        <v>0.76138080466362235</v>
      </c>
      <c r="T66" s="297">
        <v>1.463829970664311</v>
      </c>
      <c r="U66" s="297">
        <v>1.3211995178487721</v>
      </c>
      <c r="V66" s="297">
        <v>1.9419386254249389</v>
      </c>
      <c r="W66" s="297">
        <v>1.951996763218276</v>
      </c>
      <c r="DA66" s="122" t="s">
        <v>1638</v>
      </c>
    </row>
    <row r="67" spans="1:105" ht="12" customHeight="1" x14ac:dyDescent="0.25">
      <c r="A67" s="60" t="s">
        <v>1508</v>
      </c>
      <c r="B67" s="264">
        <v>0.3459593925297455</v>
      </c>
      <c r="C67" s="264">
        <v>8.2108229942587888E-2</v>
      </c>
      <c r="D67" s="264">
        <v>0.59038453489179288</v>
      </c>
      <c r="E67" s="264">
        <v>0.76982775182128105</v>
      </c>
      <c r="F67" s="264">
        <v>0.90126621635143722</v>
      </c>
      <c r="G67" s="264">
        <v>1.0861744155591819</v>
      </c>
      <c r="H67" s="264">
        <v>0.98263244950619644</v>
      </c>
      <c r="I67" s="264">
        <v>1.064969732900688</v>
      </c>
      <c r="J67" s="264">
        <v>0.97050452867040959</v>
      </c>
      <c r="K67" s="264">
        <v>0.24993955806487331</v>
      </c>
      <c r="L67" s="264">
        <v>0.72476884607102132</v>
      </c>
      <c r="M67" s="264">
        <v>1.178161865745879</v>
      </c>
      <c r="N67" s="264">
        <v>0.81707195584565273</v>
      </c>
      <c r="O67" s="264">
        <v>0.58297935867940121</v>
      </c>
      <c r="P67" s="264">
        <v>0.66603696579693927</v>
      </c>
      <c r="Q67" s="264">
        <v>0.47128366610312089</v>
      </c>
      <c r="R67" s="264">
        <v>0.19599904897102771</v>
      </c>
      <c r="S67" s="264">
        <v>0.46289718690742993</v>
      </c>
      <c r="T67" s="264">
        <v>1.0174075295511751</v>
      </c>
      <c r="U67" s="264">
        <v>0.87080668748328405</v>
      </c>
      <c r="V67" s="264">
        <v>1.2107081883353801</v>
      </c>
      <c r="W67" s="264">
        <v>1.1319424321543581</v>
      </c>
      <c r="DA67" s="72" t="s">
        <v>1639</v>
      </c>
    </row>
    <row r="68" spans="1:105" ht="12" customHeight="1" x14ac:dyDescent="0.25">
      <c r="A68" s="147" t="s">
        <v>30</v>
      </c>
      <c r="B68" s="231">
        <v>4.1090443733197442E-4</v>
      </c>
      <c r="C68" s="231">
        <v>3.8531808976420139E-4</v>
      </c>
      <c r="D68" s="231">
        <v>3.4388076196342609E-3</v>
      </c>
      <c r="E68" s="231">
        <v>2.964991537085898E-3</v>
      </c>
      <c r="F68" s="231">
        <v>2.2128832735586238E-3</v>
      </c>
      <c r="G68" s="231">
        <v>9.9956122776533041E-2</v>
      </c>
      <c r="H68" s="231">
        <v>0.18697851090719109</v>
      </c>
      <c r="I68" s="231">
        <v>0.32985497378635309</v>
      </c>
      <c r="J68" s="231">
        <v>0.33815125224168541</v>
      </c>
      <c r="K68" s="231">
        <v>0.10547962633302781</v>
      </c>
      <c r="L68" s="231">
        <v>0.21072475656199949</v>
      </c>
      <c r="M68" s="231">
        <v>0.2284260110202313</v>
      </c>
      <c r="N68" s="231">
        <v>0.20896236006113639</v>
      </c>
      <c r="O68" s="231">
        <v>0.1128071342578342</v>
      </c>
      <c r="P68" s="231">
        <v>9.3393896142497004E-2</v>
      </c>
      <c r="Q68" s="231">
        <v>5.032059565246122E-2</v>
      </c>
      <c r="R68" s="231">
        <v>1.0165478648198429E-2</v>
      </c>
      <c r="S68" s="231">
        <v>4.4273964694233878E-2</v>
      </c>
      <c r="T68" s="231">
        <v>0.11649144184442541</v>
      </c>
      <c r="U68" s="231">
        <v>9.3322710642662468E-2</v>
      </c>
      <c r="V68" s="231">
        <v>6.0910821822574422E-2</v>
      </c>
      <c r="W68" s="231">
        <v>3.3619341111919221E-2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8.6690020936583777E-5</v>
      </c>
      <c r="T70" s="231">
        <v>1.6496586007470431E-3</v>
      </c>
      <c r="U70" s="231">
        <v>5.8110287192399493E-4</v>
      </c>
      <c r="V70" s="231">
        <v>8.780774868490435E-5</v>
      </c>
      <c r="W70" s="231">
        <v>8.9351253640242387E-5</v>
      </c>
      <c r="DA70" s="73" t="s">
        <v>1642</v>
      </c>
    </row>
    <row r="71" spans="1:105" ht="12" customHeight="1" x14ac:dyDescent="0.25">
      <c r="A71" s="147" t="s">
        <v>160</v>
      </c>
      <c r="B71" s="231">
        <v>6.9110416181312768E-4</v>
      </c>
      <c r="C71" s="231">
        <v>6.5211512443238387E-4</v>
      </c>
      <c r="D71" s="231">
        <v>5.8053369949622596E-3</v>
      </c>
      <c r="E71" s="231">
        <v>5.4157974221610517E-3</v>
      </c>
      <c r="F71" s="231">
        <v>4.0445281879543339E-3</v>
      </c>
      <c r="G71" s="231">
        <v>4.2210414835804698E-2</v>
      </c>
      <c r="H71" s="231">
        <v>3.9679202157062027E-2</v>
      </c>
      <c r="I71" s="231">
        <v>2.6160583181743701E-2</v>
      </c>
      <c r="J71" s="231">
        <v>2.5713489606849611E-2</v>
      </c>
      <c r="K71" s="231">
        <v>1.184182561694673E-2</v>
      </c>
      <c r="L71" s="231">
        <v>3.4344922236664341E-2</v>
      </c>
      <c r="M71" s="231">
        <v>3.5822393670868202E-2</v>
      </c>
      <c r="N71" s="231">
        <v>3.6448865188297673E-2</v>
      </c>
      <c r="O71" s="231">
        <v>2.9118262971367281E-2</v>
      </c>
      <c r="P71" s="231">
        <v>2.1351608112458242E-2</v>
      </c>
      <c r="Q71" s="231">
        <v>1.7655198770818219E-2</v>
      </c>
      <c r="R71" s="231">
        <v>4.4171817450281529E-3</v>
      </c>
      <c r="S71" s="231">
        <v>1.616439297820399E-2</v>
      </c>
      <c r="T71" s="231">
        <v>3.9827612371337522E-2</v>
      </c>
      <c r="U71" s="231">
        <v>2.9114242686082811E-2</v>
      </c>
      <c r="V71" s="231">
        <v>2.929732751637279E-2</v>
      </c>
      <c r="W71" s="231">
        <v>2.3791168294497358E-2</v>
      </c>
      <c r="DA71" s="73" t="s">
        <v>1643</v>
      </c>
    </row>
    <row r="72" spans="1:105" ht="12" customHeight="1" x14ac:dyDescent="0.25">
      <c r="A72" s="147" t="s">
        <v>70</v>
      </c>
      <c r="B72" s="231">
        <v>1.0887621078716979E-2</v>
      </c>
      <c r="C72" s="231">
        <v>2.2688092369380491E-3</v>
      </c>
      <c r="D72" s="231">
        <v>0</v>
      </c>
      <c r="E72" s="231">
        <v>0</v>
      </c>
      <c r="F72" s="231">
        <v>0</v>
      </c>
      <c r="G72" s="231">
        <v>6.143136022627972E-3</v>
      </c>
      <c r="H72" s="231">
        <v>0</v>
      </c>
      <c r="I72" s="231">
        <v>1.527772837151483E-2</v>
      </c>
      <c r="J72" s="231">
        <v>7.5047001705456718E-3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1644</v>
      </c>
    </row>
    <row r="73" spans="1:105" ht="12" customHeight="1" x14ac:dyDescent="0.25">
      <c r="A73" s="147" t="s">
        <v>34</v>
      </c>
      <c r="B73" s="231">
        <v>1.669274041215291E-2</v>
      </c>
      <c r="C73" s="231">
        <v>9.4104061767889373E-3</v>
      </c>
      <c r="D73" s="231">
        <v>0.18103675735181771</v>
      </c>
      <c r="E73" s="231">
        <v>0.36393453126729669</v>
      </c>
      <c r="F73" s="231">
        <v>0.24060939385793359</v>
      </c>
      <c r="G73" s="231">
        <v>0.1455265117962698</v>
      </c>
      <c r="H73" s="231">
        <v>0.21788890829197849</v>
      </c>
      <c r="I73" s="231">
        <v>7.4524260119811628E-2</v>
      </c>
      <c r="J73" s="231">
        <v>4.7625790639601318E-2</v>
      </c>
      <c r="K73" s="231">
        <v>2.2973056019629921E-2</v>
      </c>
      <c r="L73" s="231">
        <v>0.1179243768259705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3.5576292304849919E-3</v>
      </c>
      <c r="S73" s="231">
        <v>3.9272320752275396E-3</v>
      </c>
      <c r="T73" s="231">
        <v>8.7299004901587928E-4</v>
      </c>
      <c r="U73" s="231">
        <v>6.8562439863018064E-5</v>
      </c>
      <c r="V73" s="231">
        <v>1.180702493163481E-2</v>
      </c>
      <c r="W73" s="231">
        <v>1.5219661862907061E-5</v>
      </c>
      <c r="DA73" s="73" t="s">
        <v>1645</v>
      </c>
    </row>
    <row r="74" spans="1:105" ht="12" customHeight="1" x14ac:dyDescent="0.25">
      <c r="A74" s="147" t="s">
        <v>162</v>
      </c>
      <c r="B74" s="231">
        <v>1.3935125591595239E-2</v>
      </c>
      <c r="C74" s="231">
        <v>2.9621783120057081E-2</v>
      </c>
      <c r="D74" s="231">
        <v>0.34061038656639842</v>
      </c>
      <c r="E74" s="231">
        <v>0.2545204496243742</v>
      </c>
      <c r="F74" s="231">
        <v>0.186171316488595</v>
      </c>
      <c r="G74" s="231">
        <v>0.41797988738101599</v>
      </c>
      <c r="H74" s="231">
        <v>0.37188938059907378</v>
      </c>
      <c r="I74" s="231">
        <v>0.42979761238752212</v>
      </c>
      <c r="J74" s="231">
        <v>0.37991830619378553</v>
      </c>
      <c r="K74" s="231">
        <v>9.2711241904039038E-2</v>
      </c>
      <c r="L74" s="231">
        <v>0.14395491071364969</v>
      </c>
      <c r="M74" s="231">
        <v>0.1245625240058291</v>
      </c>
      <c r="N74" s="231">
        <v>0.16602591066138181</v>
      </c>
      <c r="O74" s="231">
        <v>0.1389862733735612</v>
      </c>
      <c r="P74" s="231">
        <v>0.1197783006045962</v>
      </c>
      <c r="Q74" s="231">
        <v>7.5719464510313902E-2</v>
      </c>
      <c r="R74" s="231">
        <v>2.1473178397933741E-2</v>
      </c>
      <c r="S74" s="231">
        <v>7.5681537010579197E-2</v>
      </c>
      <c r="T74" s="231">
        <v>0.13270714050251531</v>
      </c>
      <c r="U74" s="231">
        <v>0.11739178164902379</v>
      </c>
      <c r="V74" s="231">
        <v>0.1193531318970109</v>
      </c>
      <c r="W74" s="231">
        <v>0.1069616922446236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5.048249029934031E-4</v>
      </c>
      <c r="C76" s="231">
        <v>2.2303102684805671E-4</v>
      </c>
      <c r="D76" s="231">
        <v>3.325200019465427E-3</v>
      </c>
      <c r="E76" s="231">
        <v>8.6490000864727773E-2</v>
      </c>
      <c r="F76" s="231">
        <v>5.9874225364093057E-2</v>
      </c>
      <c r="G76" s="231">
        <v>6.0266931133882512E-2</v>
      </c>
      <c r="H76" s="231">
        <v>6.5603676694506757E-2</v>
      </c>
      <c r="I76" s="231">
        <v>8.8185678647258861E-2</v>
      </c>
      <c r="J76" s="231">
        <v>7.0096771542913605E-2</v>
      </c>
      <c r="K76" s="231">
        <v>1.693380819122985E-2</v>
      </c>
      <c r="L76" s="231">
        <v>0.21781987973273731</v>
      </c>
      <c r="M76" s="231">
        <v>0.37002305599762902</v>
      </c>
      <c r="N76" s="231">
        <v>0.40563481993483691</v>
      </c>
      <c r="O76" s="231">
        <v>0.30206768807663859</v>
      </c>
      <c r="P76" s="231">
        <v>0.33297754207683489</v>
      </c>
      <c r="Q76" s="231">
        <v>0.2173686307987279</v>
      </c>
      <c r="R76" s="231">
        <v>4.0911307896174552E-2</v>
      </c>
      <c r="S76" s="231">
        <v>0.1723577626385171</v>
      </c>
      <c r="T76" s="231">
        <v>0.54875601069479607</v>
      </c>
      <c r="U76" s="231">
        <v>0.45709397988896983</v>
      </c>
      <c r="V76" s="231">
        <v>0.74955134299360671</v>
      </c>
      <c r="W76" s="231">
        <v>0.66878174075397456</v>
      </c>
      <c r="DA76" s="73" t="s">
        <v>1648</v>
      </c>
    </row>
    <row r="77" spans="1:105" ht="12" customHeight="1" x14ac:dyDescent="0.25">
      <c r="A77" s="147" t="s">
        <v>79</v>
      </c>
      <c r="B77" s="231">
        <v>0.30283707194514192</v>
      </c>
      <c r="C77" s="231">
        <v>3.9546767167759171E-2</v>
      </c>
      <c r="D77" s="231">
        <v>5.6168046339514693E-2</v>
      </c>
      <c r="E77" s="231">
        <v>5.6501981105635327E-2</v>
      </c>
      <c r="F77" s="231">
        <v>0.40835386917930261</v>
      </c>
      <c r="G77" s="231">
        <v>0.3140914116130481</v>
      </c>
      <c r="H77" s="231">
        <v>0.10059277085638429</v>
      </c>
      <c r="I77" s="231">
        <v>0.1011688964064839</v>
      </c>
      <c r="J77" s="231">
        <v>0.1014942182750285</v>
      </c>
      <c r="K77" s="231">
        <v>0</v>
      </c>
      <c r="L77" s="231">
        <v>0</v>
      </c>
      <c r="M77" s="231">
        <v>0.41932788105132163</v>
      </c>
      <c r="N77" s="231">
        <v>0</v>
      </c>
      <c r="O77" s="231">
        <v>0</v>
      </c>
      <c r="P77" s="231">
        <v>9.8535618860552801E-2</v>
      </c>
      <c r="Q77" s="231">
        <v>0.1102197763707997</v>
      </c>
      <c r="R77" s="231">
        <v>0.1154742730532078</v>
      </c>
      <c r="S77" s="231">
        <v>0.15040560748973161</v>
      </c>
      <c r="T77" s="231">
        <v>0.17710267548833791</v>
      </c>
      <c r="U77" s="231">
        <v>0.17323430730475819</v>
      </c>
      <c r="V77" s="231">
        <v>0.23970073142549519</v>
      </c>
      <c r="W77" s="231">
        <v>0.29868391883383982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3.3409412432552008</v>
      </c>
      <c r="C79" s="263">
        <f t="shared" si="2"/>
        <v>1.6404606191172375</v>
      </c>
      <c r="D79" s="263">
        <f t="shared" si="2"/>
        <v>15.672666181913439</v>
      </c>
      <c r="E79" s="263">
        <f t="shared" si="2"/>
        <v>21.300393881806322</v>
      </c>
      <c r="F79" s="263">
        <f t="shared" si="2"/>
        <v>18.626836992421438</v>
      </c>
      <c r="G79" s="263">
        <f t="shared" si="2"/>
        <v>26.637596076849135</v>
      </c>
      <c r="H79" s="263">
        <f t="shared" si="2"/>
        <v>27.870673468929287</v>
      </c>
      <c r="I79" s="263">
        <f t="shared" si="2"/>
        <v>31.26640266698406</v>
      </c>
      <c r="J79" s="263">
        <f t="shared" si="2"/>
        <v>28.738250722958817</v>
      </c>
      <c r="K79" s="263">
        <f t="shared" si="2"/>
        <v>8.2572332422780388</v>
      </c>
      <c r="L79" s="263">
        <f t="shared" si="2"/>
        <v>23.519605241499509</v>
      </c>
      <c r="M79" s="263">
        <f t="shared" si="2"/>
        <v>30.207721559802209</v>
      </c>
      <c r="N79" s="263">
        <f t="shared" si="2"/>
        <v>26.746601427261805</v>
      </c>
      <c r="O79" s="263">
        <f t="shared" si="2"/>
        <v>19.169153115820283</v>
      </c>
      <c r="P79" s="263">
        <f t="shared" si="2"/>
        <v>19.965084717420506</v>
      </c>
      <c r="Q79" s="263">
        <f t="shared" si="2"/>
        <v>13.249112134574588</v>
      </c>
      <c r="R79" s="263">
        <f t="shared" si="2"/>
        <v>3.8983936541656692</v>
      </c>
      <c r="S79" s="263">
        <f t="shared" si="2"/>
        <v>12.157821209058069</v>
      </c>
      <c r="T79" s="263">
        <f t="shared" si="2"/>
        <v>29.846957608385505</v>
      </c>
      <c r="U79" s="263">
        <f t="shared" si="2"/>
        <v>25.202663617487236</v>
      </c>
      <c r="V79" s="263">
        <f t="shared" si="2"/>
        <v>34.828289689652884</v>
      </c>
      <c r="W79" s="263">
        <f t="shared" si="2"/>
        <v>31.150099072480241</v>
      </c>
      <c r="DA79" s="70"/>
    </row>
    <row r="80" spans="1:105" ht="12" customHeight="1" x14ac:dyDescent="0.25">
      <c r="A80" s="60" t="s">
        <v>1523</v>
      </c>
      <c r="B80" s="264">
        <v>3.1531116600802269</v>
      </c>
      <c r="C80" s="264">
        <v>1.5451071887564509</v>
      </c>
      <c r="D80" s="264">
        <v>15.07109408899759</v>
      </c>
      <c r="E80" s="264">
        <v>20.593911861992069</v>
      </c>
      <c r="F80" s="264">
        <v>17.970195786817531</v>
      </c>
      <c r="G80" s="264">
        <v>25.27471620336863</v>
      </c>
      <c r="H80" s="264">
        <v>26.535842788236899</v>
      </c>
      <c r="I80" s="264">
        <v>29.576397945496002</v>
      </c>
      <c r="J80" s="264">
        <v>26.975357492120729</v>
      </c>
      <c r="K80" s="264">
        <v>7.4582087930216456</v>
      </c>
      <c r="L80" s="264">
        <v>21.992696105369031</v>
      </c>
      <c r="M80" s="264">
        <v>28.431954977877279</v>
      </c>
      <c r="N80" s="264">
        <v>25.20443651927306</v>
      </c>
      <c r="O80" s="264">
        <v>17.802757584092699</v>
      </c>
      <c r="P80" s="264">
        <v>18.600789235196299</v>
      </c>
      <c r="Q80" s="264">
        <v>12.346580432253131</v>
      </c>
      <c r="R80" s="264">
        <v>3.572230055321779</v>
      </c>
      <c r="S80" s="264">
        <v>11.20440333452153</v>
      </c>
      <c r="T80" s="264">
        <v>28.085584923503699</v>
      </c>
      <c r="U80" s="264">
        <v>23.618650920261711</v>
      </c>
      <c r="V80" s="264">
        <v>33.005413156595949</v>
      </c>
      <c r="W80" s="264">
        <v>29.358911861616509</v>
      </c>
      <c r="DA80" s="72" t="s">
        <v>1651</v>
      </c>
    </row>
    <row r="81" spans="1:105" ht="12" customHeight="1" x14ac:dyDescent="0.25">
      <c r="A81" s="59" t="s">
        <v>30</v>
      </c>
      <c r="B81" s="232">
        <v>3.5917866167558099E-2</v>
      </c>
      <c r="C81" s="232">
        <v>1.7294440183735708E-2</v>
      </c>
      <c r="D81" s="232">
        <v>0.11962851750964459</v>
      </c>
      <c r="E81" s="232">
        <v>0.1019206465718461</v>
      </c>
      <c r="F81" s="232">
        <v>9.6194359940593097E-2</v>
      </c>
      <c r="G81" s="232">
        <v>3.8805438254693772</v>
      </c>
      <c r="H81" s="232">
        <v>6.5220261943832272</v>
      </c>
      <c r="I81" s="232">
        <v>11.46421989922796</v>
      </c>
      <c r="J81" s="232">
        <v>11.8033210372135</v>
      </c>
      <c r="K81" s="232">
        <v>3.5098554646804589</v>
      </c>
      <c r="L81" s="232">
        <v>7.0119080250382524</v>
      </c>
      <c r="M81" s="232">
        <v>9.1502005608615438</v>
      </c>
      <c r="N81" s="232">
        <v>6.9532639322922458</v>
      </c>
      <c r="O81" s="232">
        <v>3.753679742661602</v>
      </c>
      <c r="P81" s="232">
        <v>3.3191701578665498</v>
      </c>
      <c r="Q81" s="232">
        <v>1.870098507741355</v>
      </c>
      <c r="R81" s="232">
        <v>0.49845076147836032</v>
      </c>
      <c r="S81" s="232">
        <v>1.738428874904725</v>
      </c>
      <c r="T81" s="232">
        <v>4.1933395499485133</v>
      </c>
      <c r="U81" s="232">
        <v>3.4016271300115459</v>
      </c>
      <c r="V81" s="232">
        <v>2.2220994952818911</v>
      </c>
      <c r="W81" s="232">
        <v>1.271988172342535</v>
      </c>
      <c r="DA81" s="71" t="s">
        <v>1652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2.7905029184562701E-3</v>
      </c>
      <c r="T82" s="297">
        <v>4.8681611470628917E-2</v>
      </c>
      <c r="U82" s="297">
        <v>1.739694203296446E-2</v>
      </c>
      <c r="V82" s="297">
        <v>2.6260726986412361E-3</v>
      </c>
      <c r="W82" s="297">
        <v>2.771401108314754E-3</v>
      </c>
      <c r="DA82" s="122" t="s">
        <v>1653</v>
      </c>
    </row>
    <row r="83" spans="1:105" ht="12" customHeight="1" x14ac:dyDescent="0.25">
      <c r="A83" s="59" t="s">
        <v>160</v>
      </c>
      <c r="B83" s="297">
        <v>5.11770910669537E-2</v>
      </c>
      <c r="C83" s="297">
        <v>2.4795551633690061E-2</v>
      </c>
      <c r="D83" s="297">
        <v>0.17108686462482289</v>
      </c>
      <c r="E83" s="297">
        <v>0.15771155541340709</v>
      </c>
      <c r="F83" s="297">
        <v>0.1489434335967082</v>
      </c>
      <c r="G83" s="297">
        <v>1.388242074694793</v>
      </c>
      <c r="H83" s="297">
        <v>1.1725089454786011</v>
      </c>
      <c r="I83" s="297">
        <v>0.77024924929434047</v>
      </c>
      <c r="J83" s="297">
        <v>0.76035539285548814</v>
      </c>
      <c r="K83" s="297">
        <v>0.33381181424435119</v>
      </c>
      <c r="L83" s="297">
        <v>0.96815653031530924</v>
      </c>
      <c r="M83" s="297">
        <v>1.215631797765349</v>
      </c>
      <c r="N83" s="297">
        <v>1.0274650386880599</v>
      </c>
      <c r="O83" s="297">
        <v>0.82082108827932743</v>
      </c>
      <c r="P83" s="297">
        <v>0.64284164732526161</v>
      </c>
      <c r="Q83" s="297">
        <v>0.55584501299808542</v>
      </c>
      <c r="R83" s="297">
        <v>0.1834856445087143</v>
      </c>
      <c r="S83" s="297">
        <v>0.53768795087255761</v>
      </c>
      <c r="T83" s="297">
        <v>1.214542378148963</v>
      </c>
      <c r="U83" s="297">
        <v>0.90070572544579219</v>
      </c>
      <c r="V83" s="297">
        <v>0.90543950552617258</v>
      </c>
      <c r="W83" s="297">
        <v>0.76255651557137594</v>
      </c>
      <c r="DA83" s="122" t="s">
        <v>1654</v>
      </c>
    </row>
    <row r="84" spans="1:105" ht="12" customHeight="1" x14ac:dyDescent="0.25">
      <c r="A84" s="59" t="s">
        <v>70</v>
      </c>
      <c r="B84" s="297">
        <v>0.8273711481963052</v>
      </c>
      <c r="C84" s="297">
        <v>8.8528431454826598E-2</v>
      </c>
      <c r="D84" s="297">
        <v>0</v>
      </c>
      <c r="E84" s="297">
        <v>0</v>
      </c>
      <c r="F84" s="297">
        <v>0</v>
      </c>
      <c r="G84" s="297">
        <v>0.20733422620413239</v>
      </c>
      <c r="H84" s="297">
        <v>0</v>
      </c>
      <c r="I84" s="297">
        <v>0.46161289571416247</v>
      </c>
      <c r="J84" s="297">
        <v>0.22773209598227101</v>
      </c>
      <c r="K84" s="297">
        <v>0</v>
      </c>
      <c r="L84" s="297">
        <v>0</v>
      </c>
      <c r="M84" s="297">
        <v>0</v>
      </c>
      <c r="N84" s="297">
        <v>0</v>
      </c>
      <c r="O84" s="297">
        <v>0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1655</v>
      </c>
    </row>
    <row r="85" spans="1:105" ht="12" customHeight="1" x14ac:dyDescent="0.25">
      <c r="A85" s="59" t="s">
        <v>34</v>
      </c>
      <c r="B85" s="297">
        <v>1.2375854248737861</v>
      </c>
      <c r="C85" s="297">
        <v>0.35823938332496119</v>
      </c>
      <c r="D85" s="297">
        <v>5.3416010933585856</v>
      </c>
      <c r="E85" s="297">
        <v>10.610597156311339</v>
      </c>
      <c r="F85" s="297">
        <v>8.8711828677583693</v>
      </c>
      <c r="G85" s="297">
        <v>4.7918493945510683</v>
      </c>
      <c r="H85" s="297">
        <v>6.4462005733172338</v>
      </c>
      <c r="I85" s="297">
        <v>2.1968327450610889</v>
      </c>
      <c r="J85" s="297">
        <v>1.4099810234070169</v>
      </c>
      <c r="K85" s="297">
        <v>0.64836157892685775</v>
      </c>
      <c r="L85" s="297">
        <v>3.3281438519768911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0.1479561308172827</v>
      </c>
      <c r="S85" s="297">
        <v>0.1307895146714155</v>
      </c>
      <c r="T85" s="297">
        <v>2.665343286083046E-2</v>
      </c>
      <c r="U85" s="297">
        <v>2.123631445066638E-3</v>
      </c>
      <c r="V85" s="297">
        <v>0.3653317114931755</v>
      </c>
      <c r="W85" s="297">
        <v>4.8840120712863224E-4</v>
      </c>
      <c r="DA85" s="122" t="s">
        <v>1656</v>
      </c>
    </row>
    <row r="86" spans="1:105" ht="12" customHeight="1" x14ac:dyDescent="0.25">
      <c r="A86" s="59" t="s">
        <v>162</v>
      </c>
      <c r="B86" s="297">
        <v>0.95896989779547148</v>
      </c>
      <c r="C86" s="297">
        <v>1.04670114393142</v>
      </c>
      <c r="D86" s="297">
        <v>9.328442062805161</v>
      </c>
      <c r="E86" s="297">
        <v>6.8878833691886534</v>
      </c>
      <c r="F86" s="297">
        <v>6.3713030674089177</v>
      </c>
      <c r="G86" s="297">
        <v>12.77506052235487</v>
      </c>
      <c r="H86" s="297">
        <v>10.21242805598005</v>
      </c>
      <c r="I86" s="297">
        <v>11.76006873925899</v>
      </c>
      <c r="J86" s="297">
        <v>10.440176259645551</v>
      </c>
      <c r="K86" s="297">
        <v>2.428719946756329</v>
      </c>
      <c r="L86" s="297">
        <v>3.7711301877031129</v>
      </c>
      <c r="M86" s="297">
        <v>3.9282294591708542</v>
      </c>
      <c r="N86" s="297">
        <v>4.3493154942207202</v>
      </c>
      <c r="O86" s="297">
        <v>3.6409687491522029</v>
      </c>
      <c r="P86" s="297">
        <v>3.3513019698872561</v>
      </c>
      <c r="Q86" s="297">
        <v>2.2153922662323078</v>
      </c>
      <c r="R86" s="297">
        <v>0.8289248406133265</v>
      </c>
      <c r="S86" s="297">
        <v>2.339498908826422</v>
      </c>
      <c r="T86" s="297">
        <v>3.7608385668964002</v>
      </c>
      <c r="U86" s="297">
        <v>3.3750259680683619</v>
      </c>
      <c r="V86" s="297">
        <v>3.4278929604025699</v>
      </c>
      <c r="W86" s="297">
        <v>3.186005576181079</v>
      </c>
      <c r="DA86" s="122" t="s">
        <v>1657</v>
      </c>
    </row>
    <row r="87" spans="1:105" ht="12" customHeight="1" x14ac:dyDescent="0.25">
      <c r="A87" s="59" t="s">
        <v>73</v>
      </c>
      <c r="B87" s="297">
        <v>4.2090231980152472E-2</v>
      </c>
      <c r="C87" s="297">
        <v>9.5482382278182891E-3</v>
      </c>
      <c r="D87" s="297">
        <v>0.1103355506993714</v>
      </c>
      <c r="E87" s="297">
        <v>2.835799134506829</v>
      </c>
      <c r="F87" s="297">
        <v>2.4825720581129391</v>
      </c>
      <c r="G87" s="297">
        <v>2.2316861600943829</v>
      </c>
      <c r="H87" s="297">
        <v>2.1826790190777832</v>
      </c>
      <c r="I87" s="297">
        <v>2.92341441693946</v>
      </c>
      <c r="J87" s="297">
        <v>2.3337916830168992</v>
      </c>
      <c r="K87" s="297">
        <v>0.5374599884136475</v>
      </c>
      <c r="L87" s="297">
        <v>6.9133575103354667</v>
      </c>
      <c r="M87" s="297">
        <v>14.13789316007953</v>
      </c>
      <c r="N87" s="297">
        <v>12.874392054072031</v>
      </c>
      <c r="O87" s="297">
        <v>9.5872880039995678</v>
      </c>
      <c r="P87" s="297">
        <v>11.28747546011723</v>
      </c>
      <c r="Q87" s="297">
        <v>7.7052446452813834</v>
      </c>
      <c r="R87" s="297">
        <v>1.9134126779040961</v>
      </c>
      <c r="S87" s="297">
        <v>6.4552075823279562</v>
      </c>
      <c r="T87" s="297">
        <v>18.841529384178369</v>
      </c>
      <c r="U87" s="297">
        <v>15.921771523257981</v>
      </c>
      <c r="V87" s="297">
        <v>26.0820234111935</v>
      </c>
      <c r="W87" s="297">
        <v>24.135101795206079</v>
      </c>
      <c r="DA87" s="122" t="s">
        <v>1658</v>
      </c>
    </row>
    <row r="88" spans="1:105" ht="12" customHeight="1" x14ac:dyDescent="0.25">
      <c r="A88" s="60" t="s">
        <v>1532</v>
      </c>
      <c r="B88" s="264">
        <v>0.187829583174974</v>
      </c>
      <c r="C88" s="264">
        <v>9.5353430360786584E-2</v>
      </c>
      <c r="D88" s="264">
        <v>0.60157209291584923</v>
      </c>
      <c r="E88" s="264">
        <v>0.70648201981425152</v>
      </c>
      <c r="F88" s="264">
        <v>0.65664120560390815</v>
      </c>
      <c r="G88" s="264">
        <v>1.3628798734805041</v>
      </c>
      <c r="H88" s="264">
        <v>1.3348306806923891</v>
      </c>
      <c r="I88" s="264">
        <v>1.6900047214880589</v>
      </c>
      <c r="J88" s="264">
        <v>1.762893230838088</v>
      </c>
      <c r="K88" s="264">
        <v>0.79902444925639271</v>
      </c>
      <c r="L88" s="264">
        <v>1.526909136130477</v>
      </c>
      <c r="M88" s="264">
        <v>1.7757665819249291</v>
      </c>
      <c r="N88" s="264">
        <v>1.5421649079887441</v>
      </c>
      <c r="O88" s="264">
        <v>1.366395531727584</v>
      </c>
      <c r="P88" s="264">
        <v>1.364295482224209</v>
      </c>
      <c r="Q88" s="264">
        <v>0.90253170232145841</v>
      </c>
      <c r="R88" s="264">
        <v>0.32616359884389018</v>
      </c>
      <c r="S88" s="264">
        <v>0.95341787453653903</v>
      </c>
      <c r="T88" s="264">
        <v>1.761372684881805</v>
      </c>
      <c r="U88" s="264">
        <v>1.5840126972255251</v>
      </c>
      <c r="V88" s="264">
        <v>1.822876533056935</v>
      </c>
      <c r="W88" s="264">
        <v>1.7911872108637339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0.42503315992774593</v>
      </c>
      <c r="C89" s="263">
        <f t="shared" si="3"/>
        <v>0.21978705868399695</v>
      </c>
      <c r="D89" s="263">
        <f t="shared" si="3"/>
        <v>1.8043151854623354</v>
      </c>
      <c r="E89" s="263">
        <f t="shared" si="3"/>
        <v>2.182788477190849</v>
      </c>
      <c r="F89" s="263">
        <f t="shared" si="3"/>
        <v>1.9496931998063092</v>
      </c>
      <c r="G89" s="263">
        <f t="shared" si="3"/>
        <v>3.2939924536016192</v>
      </c>
      <c r="H89" s="263">
        <f t="shared" si="3"/>
        <v>3.2970784203811419</v>
      </c>
      <c r="I89" s="263">
        <f t="shared" si="3"/>
        <v>3.8550810961639463</v>
      </c>
      <c r="J89" s="263">
        <f t="shared" si="3"/>
        <v>3.714602534855846</v>
      </c>
      <c r="K89" s="263">
        <f t="shared" si="3"/>
        <v>1.3122905823994602</v>
      </c>
      <c r="L89" s="263">
        <f t="shared" si="3"/>
        <v>2.9827091232792351</v>
      </c>
      <c r="M89" s="263">
        <f t="shared" si="3"/>
        <v>3.6120046158219337</v>
      </c>
      <c r="N89" s="263">
        <f t="shared" si="3"/>
        <v>3.1862529519214142</v>
      </c>
      <c r="O89" s="263">
        <f t="shared" si="3"/>
        <v>2.5298684042711441</v>
      </c>
      <c r="P89" s="263">
        <f t="shared" si="3"/>
        <v>2.5530897457425228</v>
      </c>
      <c r="Q89" s="263">
        <f t="shared" si="3"/>
        <v>1.6758730380878788</v>
      </c>
      <c r="R89" s="263">
        <f t="shared" si="3"/>
        <v>0.5560298691855301</v>
      </c>
      <c r="S89" s="263">
        <f t="shared" si="3"/>
        <v>1.6643083797513483</v>
      </c>
      <c r="T89" s="263">
        <f t="shared" si="3"/>
        <v>3.4556589646293698</v>
      </c>
      <c r="U89" s="263">
        <f t="shared" si="3"/>
        <v>3.0077981285550468</v>
      </c>
      <c r="V89" s="263">
        <f t="shared" si="3"/>
        <v>3.6270149403106524</v>
      </c>
      <c r="W89" s="263">
        <f t="shared" si="3"/>
        <v>3.3651337018327139</v>
      </c>
      <c r="DA89" s="70"/>
    </row>
    <row r="90" spans="1:105" ht="12" customHeight="1" x14ac:dyDescent="0.25">
      <c r="A90" s="60" t="s">
        <v>1535</v>
      </c>
      <c r="B90" s="264">
        <v>0.24943223533179401</v>
      </c>
      <c r="C90" s="264">
        <v>0.130641620293966</v>
      </c>
      <c r="D90" s="264">
        <v>1.241908487105674</v>
      </c>
      <c r="E90" s="264">
        <v>1.522302020303862</v>
      </c>
      <c r="F90" s="264">
        <v>1.335802667320636</v>
      </c>
      <c r="G90" s="264">
        <v>2.0198429727211371</v>
      </c>
      <c r="H90" s="264">
        <v>2.0491519875663888</v>
      </c>
      <c r="I90" s="264">
        <v>2.2751042541327711</v>
      </c>
      <c r="J90" s="264">
        <v>2.0664825951404131</v>
      </c>
      <c r="K90" s="264">
        <v>0.56528667762324825</v>
      </c>
      <c r="L90" s="264">
        <v>1.5552095167409901</v>
      </c>
      <c r="M90" s="264">
        <v>1.9518494454719739</v>
      </c>
      <c r="N90" s="264">
        <v>1.7444908016536169</v>
      </c>
      <c r="O90" s="264">
        <v>1.2524321523276849</v>
      </c>
      <c r="P90" s="264">
        <v>1.2776168194278399</v>
      </c>
      <c r="Q90" s="264">
        <v>0.83210072743344787</v>
      </c>
      <c r="R90" s="264">
        <v>0.25110117500227308</v>
      </c>
      <c r="S90" s="264">
        <v>0.77296284479926802</v>
      </c>
      <c r="T90" s="264">
        <v>1.8089605756159111</v>
      </c>
      <c r="U90" s="264">
        <v>1.526912692391281</v>
      </c>
      <c r="V90" s="264">
        <v>1.9228169155997581</v>
      </c>
      <c r="W90" s="264">
        <v>1.6905618637048001</v>
      </c>
      <c r="DA90" s="72" t="s">
        <v>1660</v>
      </c>
    </row>
    <row r="91" spans="1:105" ht="12" customHeight="1" x14ac:dyDescent="0.25">
      <c r="A91" s="59" t="s">
        <v>30</v>
      </c>
      <c r="B91" s="232">
        <v>3.9686974572662936E-3</v>
      </c>
      <c r="C91" s="232">
        <v>1.5397395494000351E-3</v>
      </c>
      <c r="D91" s="232">
        <v>1.230246470491857E-2</v>
      </c>
      <c r="E91" s="232">
        <v>1.730396566365338E-2</v>
      </c>
      <c r="F91" s="232">
        <v>1.548274605802127E-2</v>
      </c>
      <c r="G91" s="232">
        <v>0.35925884257118001</v>
      </c>
      <c r="H91" s="232">
        <v>0.64433636967924934</v>
      </c>
      <c r="I91" s="232">
        <v>0.94140222162517195</v>
      </c>
      <c r="J91" s="232">
        <v>0.93453753234604753</v>
      </c>
      <c r="K91" s="232">
        <v>0.28528874503233892</v>
      </c>
      <c r="L91" s="232">
        <v>0.84688258728178545</v>
      </c>
      <c r="M91" s="232">
        <v>1.1524829781472019</v>
      </c>
      <c r="N91" s="232">
        <v>0.89092728895988793</v>
      </c>
      <c r="O91" s="232">
        <v>0.50630828005163053</v>
      </c>
      <c r="P91" s="232">
        <v>0.51206151392147514</v>
      </c>
      <c r="Q91" s="232">
        <v>0.29357344318138789</v>
      </c>
      <c r="R91" s="232">
        <v>7.1360656086533872E-2</v>
      </c>
      <c r="S91" s="232">
        <v>0.25315774043388378</v>
      </c>
      <c r="T91" s="232">
        <v>0.73033343007458795</v>
      </c>
      <c r="U91" s="232">
        <v>0.5969650061363686</v>
      </c>
      <c r="V91" s="232">
        <v>0.56328340400413401</v>
      </c>
      <c r="W91" s="232">
        <v>0.34871517094809101</v>
      </c>
      <c r="DA91" s="71" t="s">
        <v>1661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4.9079989074270745E-4</v>
      </c>
      <c r="T92" s="297">
        <v>1.024032614078943E-2</v>
      </c>
      <c r="U92" s="297">
        <v>3.6805023889286679E-3</v>
      </c>
      <c r="V92" s="297">
        <v>8.0400341288499948E-4</v>
      </c>
      <c r="W92" s="297">
        <v>9.1764530656349109E-4</v>
      </c>
      <c r="DA92" s="122" t="s">
        <v>1662</v>
      </c>
    </row>
    <row r="93" spans="1:105" ht="12" customHeight="1" x14ac:dyDescent="0.25">
      <c r="A93" s="59" t="s">
        <v>160</v>
      </c>
      <c r="B93" s="297">
        <v>6.4857747282279759E-3</v>
      </c>
      <c r="C93" s="297">
        <v>2.531997832354322E-3</v>
      </c>
      <c r="D93" s="297">
        <v>2.0180079497443021E-2</v>
      </c>
      <c r="E93" s="297">
        <v>3.0711129401225081E-2</v>
      </c>
      <c r="F93" s="297">
        <v>2.7495938091388249E-2</v>
      </c>
      <c r="G93" s="297">
        <v>0.14741065470453571</v>
      </c>
      <c r="H93" s="297">
        <v>0.13286025153890529</v>
      </c>
      <c r="I93" s="297">
        <v>7.2545552596276583E-2</v>
      </c>
      <c r="J93" s="297">
        <v>6.9049089669338287E-2</v>
      </c>
      <c r="K93" s="297">
        <v>3.1120452812010861E-2</v>
      </c>
      <c r="L93" s="297">
        <v>0.13411624027164329</v>
      </c>
      <c r="M93" s="297">
        <v>0.17561222940858101</v>
      </c>
      <c r="N93" s="297">
        <v>0.1509973753532062</v>
      </c>
      <c r="O93" s="297">
        <v>0.12698578769853719</v>
      </c>
      <c r="P93" s="297">
        <v>0.1137484329844986</v>
      </c>
      <c r="Q93" s="297">
        <v>0.1000817279006211</v>
      </c>
      <c r="R93" s="297">
        <v>3.0129190308701179E-2</v>
      </c>
      <c r="S93" s="297">
        <v>8.9807661229761929E-2</v>
      </c>
      <c r="T93" s="297">
        <v>0.24261777829757411</v>
      </c>
      <c r="U93" s="297">
        <v>0.18095817884229509</v>
      </c>
      <c r="V93" s="297">
        <v>0.26325200824453759</v>
      </c>
      <c r="W93" s="297">
        <v>0.2397775970072171</v>
      </c>
      <c r="DA93" s="122" t="s">
        <v>1663</v>
      </c>
    </row>
    <row r="94" spans="1:105" ht="12" customHeight="1" x14ac:dyDescent="0.25">
      <c r="A94" s="59" t="s">
        <v>70</v>
      </c>
      <c r="B94" s="297">
        <v>0.1053935321879666</v>
      </c>
      <c r="C94" s="297">
        <v>9.0865631360403099E-3</v>
      </c>
      <c r="D94" s="297">
        <v>0</v>
      </c>
      <c r="E94" s="297">
        <v>0</v>
      </c>
      <c r="F94" s="297">
        <v>0</v>
      </c>
      <c r="G94" s="297">
        <v>2.2129010589099621E-2</v>
      </c>
      <c r="H94" s="297">
        <v>0</v>
      </c>
      <c r="I94" s="297">
        <v>4.3700335023510103E-2</v>
      </c>
      <c r="J94" s="297">
        <v>2.07870516028489E-2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1664</v>
      </c>
    </row>
    <row r="95" spans="1:105" ht="12" customHeight="1" x14ac:dyDescent="0.25">
      <c r="A95" s="59" t="s">
        <v>162</v>
      </c>
      <c r="B95" s="297">
        <v>0.13358423095833311</v>
      </c>
      <c r="C95" s="297">
        <v>0.1174833197761713</v>
      </c>
      <c r="D95" s="297">
        <v>1.209425942903313</v>
      </c>
      <c r="E95" s="297">
        <v>1.4742869252389841</v>
      </c>
      <c r="F95" s="297">
        <v>1.2928239831712269</v>
      </c>
      <c r="G95" s="297">
        <v>1.4910444648563219</v>
      </c>
      <c r="H95" s="297">
        <v>1.271955366348235</v>
      </c>
      <c r="I95" s="297">
        <v>1.2174561448878121</v>
      </c>
      <c r="J95" s="297">
        <v>1.0421089215221779</v>
      </c>
      <c r="K95" s="297">
        <v>0.24887747977889851</v>
      </c>
      <c r="L95" s="297">
        <v>0.57421068918756157</v>
      </c>
      <c r="M95" s="297">
        <v>0.62375423791619122</v>
      </c>
      <c r="N95" s="297">
        <v>0.7025661373405232</v>
      </c>
      <c r="O95" s="297">
        <v>0.6191380845775174</v>
      </c>
      <c r="P95" s="297">
        <v>0.65180687252186631</v>
      </c>
      <c r="Q95" s="297">
        <v>0.43844555635143878</v>
      </c>
      <c r="R95" s="297">
        <v>0.14961132860703799</v>
      </c>
      <c r="S95" s="297">
        <v>0.42950664324487958</v>
      </c>
      <c r="T95" s="297">
        <v>0.82576904110295923</v>
      </c>
      <c r="U95" s="297">
        <v>0.74530900502368813</v>
      </c>
      <c r="V95" s="297">
        <v>1.095477499938202</v>
      </c>
      <c r="W95" s="297">
        <v>1.1011514504429289</v>
      </c>
      <c r="DA95" s="122" t="s">
        <v>1665</v>
      </c>
    </row>
    <row r="96" spans="1:105" ht="12" customHeight="1" x14ac:dyDescent="0.25">
      <c r="A96" s="61" t="s">
        <v>1542</v>
      </c>
      <c r="B96" s="265">
        <v>0.17560092459595189</v>
      </c>
      <c r="C96" s="265">
        <v>8.9145438390030959E-2</v>
      </c>
      <c r="D96" s="265">
        <v>0.56240669835666135</v>
      </c>
      <c r="E96" s="265">
        <v>0.66048645688698704</v>
      </c>
      <c r="F96" s="265">
        <v>0.61389053248567305</v>
      </c>
      <c r="G96" s="265">
        <v>1.2741494808804821</v>
      </c>
      <c r="H96" s="265">
        <v>1.247926432814753</v>
      </c>
      <c r="I96" s="265">
        <v>1.5799768420311751</v>
      </c>
      <c r="J96" s="265">
        <v>1.6481199397154329</v>
      </c>
      <c r="K96" s="265">
        <v>0.74700390477621192</v>
      </c>
      <c r="L96" s="265">
        <v>1.427499606538245</v>
      </c>
      <c r="M96" s="265">
        <v>1.66015517034996</v>
      </c>
      <c r="N96" s="265">
        <v>1.4417621502677971</v>
      </c>
      <c r="O96" s="265">
        <v>1.277436251943459</v>
      </c>
      <c r="P96" s="265">
        <v>1.2754729263146829</v>
      </c>
      <c r="Q96" s="265">
        <v>0.84377231065443103</v>
      </c>
      <c r="R96" s="265">
        <v>0.30492869418325702</v>
      </c>
      <c r="S96" s="265">
        <v>0.89134553495208024</v>
      </c>
      <c r="T96" s="265">
        <v>1.646698389013459</v>
      </c>
      <c r="U96" s="265">
        <v>1.480885436163766</v>
      </c>
      <c r="V96" s="265">
        <v>1.7041980247108941</v>
      </c>
      <c r="W96" s="265">
        <v>1.674571838127914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4.4170456280943187</v>
      </c>
      <c r="C99" s="225">
        <v>5.5504172985018139</v>
      </c>
      <c r="D99" s="225">
        <v>5.9261086488245196</v>
      </c>
      <c r="E99" s="225">
        <v>5.4260762491676768</v>
      </c>
      <c r="F99" s="225">
        <v>5.8383854739466754</v>
      </c>
      <c r="G99" s="225">
        <v>5.4753822476067384</v>
      </c>
      <c r="H99" s="225">
        <v>4.8016694127496464</v>
      </c>
      <c r="I99" s="225">
        <v>4.6799746089834562</v>
      </c>
      <c r="J99" s="225">
        <v>4.4557546902218119</v>
      </c>
      <c r="K99" s="225">
        <v>5.2415420562512063</v>
      </c>
      <c r="L99" s="225">
        <v>6.6771431321571457</v>
      </c>
      <c r="M99" s="225">
        <v>6.7821784168295904</v>
      </c>
      <c r="N99" s="225">
        <v>8.8775133210481982</v>
      </c>
      <c r="O99" s="225">
        <v>8.8951332092577253</v>
      </c>
      <c r="P99" s="225">
        <v>9.5272151705033572</v>
      </c>
      <c r="Q99" s="225">
        <v>11.13134655626552</v>
      </c>
      <c r="R99" s="225">
        <v>11.295813129295651</v>
      </c>
      <c r="S99" s="225">
        <v>11.761822643023869</v>
      </c>
      <c r="T99" s="225">
        <v>11.499988734356871</v>
      </c>
      <c r="U99" s="225">
        <v>11.930394529389909</v>
      </c>
      <c r="V99" s="225">
        <v>11.68363127602089</v>
      </c>
      <c r="W99" s="225">
        <v>11.980998466048749</v>
      </c>
      <c r="DA99" s="89" t="s">
        <v>1667</v>
      </c>
    </row>
    <row r="100" spans="1:105" ht="12" customHeight="1" x14ac:dyDescent="0.25">
      <c r="A100" s="55" t="s">
        <v>92</v>
      </c>
      <c r="B100" s="261">
        <v>3.7684588117493152E-2</v>
      </c>
      <c r="C100" s="261">
        <v>4.5466072838568551E-2</v>
      </c>
      <c r="D100" s="261">
        <v>4.883338852401406E-2</v>
      </c>
      <c r="E100" s="261">
        <v>4.4796141254314158E-2</v>
      </c>
      <c r="F100" s="261">
        <v>4.8115590343421909E-2</v>
      </c>
      <c r="G100" s="261">
        <v>4.5966268495362263E-2</v>
      </c>
      <c r="H100" s="261">
        <v>4.1126084407190122E-2</v>
      </c>
      <c r="I100" s="261">
        <v>4.0395128754629257E-2</v>
      </c>
      <c r="J100" s="261">
        <v>3.8321149344746792E-2</v>
      </c>
      <c r="K100" s="261">
        <v>4.3831235571883183E-2</v>
      </c>
      <c r="L100" s="261">
        <v>5.7703755364425471E-2</v>
      </c>
      <c r="M100" s="261">
        <v>5.928182173175936E-2</v>
      </c>
      <c r="N100" s="261">
        <v>7.69189183793106E-2</v>
      </c>
      <c r="O100" s="261">
        <v>7.502189749279782E-2</v>
      </c>
      <c r="P100" s="261">
        <v>8.0373363212443094E-2</v>
      </c>
      <c r="Q100" s="261">
        <v>9.3390731355310133E-2</v>
      </c>
      <c r="R100" s="261">
        <v>9.2843779590913056E-2</v>
      </c>
      <c r="S100" s="261">
        <v>9.7491044057381238E-2</v>
      </c>
      <c r="T100" s="261">
        <v>9.7873560956822037E-2</v>
      </c>
      <c r="U100" s="261">
        <v>0.10085337412892981</v>
      </c>
      <c r="V100" s="261">
        <v>9.8137890768653174E-2</v>
      </c>
      <c r="W100" s="261">
        <v>9.8842425908309287E-2</v>
      </c>
      <c r="DA100" s="67" t="s">
        <v>1668</v>
      </c>
    </row>
    <row r="101" spans="1:105" ht="12" customHeight="1" x14ac:dyDescent="0.25">
      <c r="A101" s="202" t="s">
        <v>93</v>
      </c>
      <c r="B101" s="226">
        <v>1.096688091133389E-2</v>
      </c>
      <c r="C101" s="226">
        <v>1.323143043973337E-2</v>
      </c>
      <c r="D101" s="226">
        <v>1.421137879416437E-2</v>
      </c>
      <c r="E101" s="226">
        <v>1.3036468513113599E-2</v>
      </c>
      <c r="F101" s="226">
        <v>1.4002486842356851E-2</v>
      </c>
      <c r="G101" s="226">
        <v>1.337699621275763E-2</v>
      </c>
      <c r="H101" s="226">
        <v>1.1968417132142001E-2</v>
      </c>
      <c r="I101" s="226">
        <v>1.175569612354006E-2</v>
      </c>
      <c r="J101" s="226">
        <v>1.1152131474516311E-2</v>
      </c>
      <c r="K101" s="226">
        <v>1.2755663912652071E-2</v>
      </c>
      <c r="L101" s="226">
        <v>1.679281225644175E-2</v>
      </c>
      <c r="M101" s="226">
        <v>1.725205744884703E-2</v>
      </c>
      <c r="N101" s="226">
        <v>2.2384764165776571E-2</v>
      </c>
      <c r="O101" s="226">
        <v>2.183269757335863E-2</v>
      </c>
      <c r="P101" s="226">
        <v>2.3390068641484799E-2</v>
      </c>
      <c r="Q101" s="226">
        <v>2.7178352747356339E-2</v>
      </c>
      <c r="R101" s="226">
        <v>2.7019180120984931E-2</v>
      </c>
      <c r="S101" s="226">
        <v>2.837161618339664E-2</v>
      </c>
      <c r="T101" s="226">
        <v>2.8482935359014559E-2</v>
      </c>
      <c r="U101" s="226">
        <v>2.9350113636103389E-2</v>
      </c>
      <c r="V101" s="226">
        <v>2.8559860004140809E-2</v>
      </c>
      <c r="W101" s="226">
        <v>2.87648921767194E-2</v>
      </c>
      <c r="DA101" s="174" t="s">
        <v>1669</v>
      </c>
    </row>
    <row r="102" spans="1:105" ht="12" customHeight="1" x14ac:dyDescent="0.25">
      <c r="A102" s="202" t="s">
        <v>94</v>
      </c>
      <c r="B102" s="226">
        <v>8.8632668854588828E-2</v>
      </c>
      <c r="C102" s="226">
        <v>0.1089962883224362</v>
      </c>
      <c r="D102" s="226">
        <v>8.4789564930529679E-2</v>
      </c>
      <c r="E102" s="226">
        <v>7.4994113408199323E-2</v>
      </c>
      <c r="F102" s="226">
        <v>8.4540911383178943E-2</v>
      </c>
      <c r="G102" s="226">
        <v>0.1013707241700843</v>
      </c>
      <c r="H102" s="226">
        <v>8.652456455979865E-2</v>
      </c>
      <c r="I102" s="226">
        <v>9.2947213884514934E-2</v>
      </c>
      <c r="J102" s="226">
        <v>9.7715322253160791E-2</v>
      </c>
      <c r="K102" s="226">
        <v>0.15910317495458801</v>
      </c>
      <c r="L102" s="226">
        <v>0.1611762405603801</v>
      </c>
      <c r="M102" s="226">
        <v>0.1554316090601274</v>
      </c>
      <c r="N102" s="226">
        <v>0.1995249161461389</v>
      </c>
      <c r="O102" s="226">
        <v>0.23028675712457569</v>
      </c>
      <c r="P102" s="226">
        <v>0.24322960751881889</v>
      </c>
      <c r="Q102" s="226">
        <v>0.2871333666781038</v>
      </c>
      <c r="R102" s="226">
        <v>0.32629424931368151</v>
      </c>
      <c r="S102" s="226">
        <v>0.32901026408356521</v>
      </c>
      <c r="T102" s="226">
        <v>0.2761019618310423</v>
      </c>
      <c r="U102" s="226">
        <v>0.29876564103574949</v>
      </c>
      <c r="V102" s="226">
        <v>0.2755957881535448</v>
      </c>
      <c r="W102" s="226">
        <v>0.30439579870579431</v>
      </c>
      <c r="DA102" s="174" t="s">
        <v>1670</v>
      </c>
    </row>
    <row r="103" spans="1:105" ht="12" customHeight="1" x14ac:dyDescent="0.25">
      <c r="A103" s="202" t="s">
        <v>95</v>
      </c>
      <c r="B103" s="226">
        <v>3.3510129905919013E-2</v>
      </c>
      <c r="C103" s="226">
        <v>4.0429631402158453E-2</v>
      </c>
      <c r="D103" s="226">
        <v>4.3423937342340332E-2</v>
      </c>
      <c r="E103" s="226">
        <v>3.9833910564068098E-2</v>
      </c>
      <c r="F103" s="226">
        <v>4.2785652264024483E-2</v>
      </c>
      <c r="G103" s="226">
        <v>4.0874418575771031E-2</v>
      </c>
      <c r="H103" s="226">
        <v>3.6570399196349447E-2</v>
      </c>
      <c r="I103" s="226">
        <v>3.5920414146853583E-2</v>
      </c>
      <c r="J103" s="226">
        <v>3.4076176942225582E-2</v>
      </c>
      <c r="K103" s="226">
        <v>3.8975890976208703E-2</v>
      </c>
      <c r="L103" s="226">
        <v>5.1311701544740143E-2</v>
      </c>
      <c r="M103" s="226">
        <v>5.2714959789321343E-2</v>
      </c>
      <c r="N103" s="226">
        <v>6.8398331410101765E-2</v>
      </c>
      <c r="O103" s="226">
        <v>6.6711450392772167E-2</v>
      </c>
      <c r="P103" s="226">
        <v>7.1470114886948752E-2</v>
      </c>
      <c r="Q103" s="226">
        <v>8.3045502048952988E-2</v>
      </c>
      <c r="R103" s="226">
        <v>8.2559138110993219E-2</v>
      </c>
      <c r="S103" s="226">
        <v>8.6691608273410034E-2</v>
      </c>
      <c r="T103" s="226">
        <v>8.70317523915176E-2</v>
      </c>
      <c r="U103" s="226">
        <v>8.9681480874190034E-2</v>
      </c>
      <c r="V103" s="226">
        <v>8.7266801433445604E-2</v>
      </c>
      <c r="W103" s="226">
        <v>8.7893292665870773E-2</v>
      </c>
      <c r="DA103" s="174" t="s">
        <v>1671</v>
      </c>
    </row>
    <row r="104" spans="1:105" ht="12" customHeight="1" x14ac:dyDescent="0.25">
      <c r="A104" s="56" t="s">
        <v>96</v>
      </c>
      <c r="B104" s="262">
        <v>5.2424847860339387E-2</v>
      </c>
      <c r="C104" s="262">
        <v>6.3508821284460309E-2</v>
      </c>
      <c r="D104" s="262">
        <v>7.0899278404607136E-2</v>
      </c>
      <c r="E104" s="262">
        <v>6.4599062167353977E-2</v>
      </c>
      <c r="F104" s="262">
        <v>6.9013432905467492E-2</v>
      </c>
      <c r="G104" s="262">
        <v>6.4065888874019192E-2</v>
      </c>
      <c r="H104" s="262">
        <v>5.7193118812907187E-2</v>
      </c>
      <c r="I104" s="262">
        <v>5.6126149875166932E-2</v>
      </c>
      <c r="J104" s="262">
        <v>5.3547342677253341E-2</v>
      </c>
      <c r="K104" s="262">
        <v>7.0319871730602029E-2</v>
      </c>
      <c r="L104" s="262">
        <v>8.3198533360865468E-2</v>
      </c>
      <c r="M104" s="262">
        <v>8.3808725030207795E-2</v>
      </c>
      <c r="N104" s="262">
        <v>0.1080368855944631</v>
      </c>
      <c r="O104" s="262">
        <v>0.11100099996454291</v>
      </c>
      <c r="P104" s="262">
        <v>0.11905164775369</v>
      </c>
      <c r="Q104" s="262">
        <v>0.13839676221881961</v>
      </c>
      <c r="R104" s="262">
        <v>0.14548562457496311</v>
      </c>
      <c r="S104" s="262">
        <v>0.15454301929009659</v>
      </c>
      <c r="T104" s="262">
        <v>0.14443707029493399</v>
      </c>
      <c r="U104" s="262">
        <v>0.15220307425567531</v>
      </c>
      <c r="V104" s="262">
        <v>0.14518494793420761</v>
      </c>
      <c r="W104" s="262">
        <v>0.15148278623542391</v>
      </c>
      <c r="DA104" s="68" t="s">
        <v>1672</v>
      </c>
    </row>
    <row r="105" spans="1:105" ht="12" customHeight="1" x14ac:dyDescent="0.25">
      <c r="A105" s="37" t="s">
        <v>160</v>
      </c>
      <c r="B105" s="228">
        <v>1.8398175931452041E-3</v>
      </c>
      <c r="C105" s="228">
        <v>1.1372269409457591E-3</v>
      </c>
      <c r="D105" s="228">
        <v>1.0751565556671721E-3</v>
      </c>
      <c r="E105" s="228">
        <v>1.205391298352385E-3</v>
      </c>
      <c r="F105" s="228">
        <v>1.3022278233731769E-3</v>
      </c>
      <c r="G105" s="228">
        <v>4.8894174298689912E-3</v>
      </c>
      <c r="H105" s="228">
        <v>4.5511501154301779E-3</v>
      </c>
      <c r="I105" s="228">
        <v>2.4880842802802688E-3</v>
      </c>
      <c r="J105" s="228">
        <v>2.390491028097842E-3</v>
      </c>
      <c r="K105" s="228">
        <v>2.9524208128351151E-3</v>
      </c>
      <c r="L105" s="228">
        <v>8.5132911620443494E-3</v>
      </c>
      <c r="M105" s="228">
        <v>1.03920848279591E-2</v>
      </c>
      <c r="N105" s="228">
        <v>1.1797795526317821E-2</v>
      </c>
      <c r="O105" s="228">
        <v>9.5736235328648459E-3</v>
      </c>
      <c r="P105" s="228">
        <v>8.8872096855854878E-3</v>
      </c>
      <c r="Q105" s="228">
        <v>1.2892379173443691E-2</v>
      </c>
      <c r="R105" s="228">
        <v>9.9984144770181877E-3</v>
      </c>
      <c r="S105" s="228">
        <v>1.0945208919080801E-2</v>
      </c>
      <c r="T105" s="228">
        <v>1.701933248909706E-2</v>
      </c>
      <c r="U105" s="228">
        <v>1.4280637961968261E-2</v>
      </c>
      <c r="V105" s="228">
        <v>1.471028631080375E-2</v>
      </c>
      <c r="W105" s="228">
        <v>1.246558169848707E-2</v>
      </c>
      <c r="DA105" s="69" t="s">
        <v>1673</v>
      </c>
    </row>
    <row r="106" spans="1:105" ht="12" customHeight="1" x14ac:dyDescent="0.25">
      <c r="A106" s="37" t="s">
        <v>162</v>
      </c>
      <c r="B106" s="228">
        <v>3.8823426140823493E-2</v>
      </c>
      <c r="C106" s="228">
        <v>5.4061211905384661E-2</v>
      </c>
      <c r="D106" s="228">
        <v>6.6016709206405538E-2</v>
      </c>
      <c r="E106" s="228">
        <v>5.9284346255552303E-2</v>
      </c>
      <c r="F106" s="228">
        <v>6.2731198666027638E-2</v>
      </c>
      <c r="G106" s="228">
        <v>5.0669263682027989E-2</v>
      </c>
      <c r="H106" s="228">
        <v>4.4639952025608061E-2</v>
      </c>
      <c r="I106" s="228">
        <v>4.2779270783042153E-2</v>
      </c>
      <c r="J106" s="228">
        <v>3.6963069743779421E-2</v>
      </c>
      <c r="K106" s="228">
        <v>2.4190436672051761E-2</v>
      </c>
      <c r="L106" s="228">
        <v>3.734333895093192E-2</v>
      </c>
      <c r="M106" s="228">
        <v>3.7817010416122628E-2</v>
      </c>
      <c r="N106" s="228">
        <v>5.6239886708528662E-2</v>
      </c>
      <c r="O106" s="228">
        <v>4.7822745424919093E-2</v>
      </c>
      <c r="P106" s="228">
        <v>5.2175269011749903E-2</v>
      </c>
      <c r="Q106" s="228">
        <v>5.7865499325824382E-2</v>
      </c>
      <c r="R106" s="228">
        <v>5.0866740849334513E-2</v>
      </c>
      <c r="S106" s="228">
        <v>5.3629816577329348E-2</v>
      </c>
      <c r="T106" s="228">
        <v>5.934774951467011E-2</v>
      </c>
      <c r="U106" s="228">
        <v>6.0260331701899893E-2</v>
      </c>
      <c r="V106" s="228">
        <v>6.2716043365893842E-2</v>
      </c>
      <c r="W106" s="228">
        <v>5.8651180547688038E-2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6.0561954588602756E-3</v>
      </c>
      <c r="T108" s="228">
        <v>5.2588701600348601E-3</v>
      </c>
      <c r="U108" s="228">
        <v>5.7957421881184813E-3</v>
      </c>
      <c r="V108" s="228">
        <v>5.7855300208629204E-3</v>
      </c>
      <c r="W108" s="228">
        <v>5.9494132712811388E-3</v>
      </c>
      <c r="DA108" s="69" t="s">
        <v>1676</v>
      </c>
    </row>
    <row r="109" spans="1:105" ht="12" customHeight="1" x14ac:dyDescent="0.25">
      <c r="A109" s="37" t="s">
        <v>38</v>
      </c>
      <c r="B109" s="228">
        <v>1.1761604126370701E-2</v>
      </c>
      <c r="C109" s="228">
        <v>8.3103824381298864E-3</v>
      </c>
      <c r="D109" s="228">
        <v>3.807412642534428E-3</v>
      </c>
      <c r="E109" s="228">
        <v>4.1093246134492898E-3</v>
      </c>
      <c r="F109" s="228">
        <v>4.9800064160666754E-3</v>
      </c>
      <c r="G109" s="228">
        <v>8.5072077621222153E-3</v>
      </c>
      <c r="H109" s="228">
        <v>8.0020166718689483E-3</v>
      </c>
      <c r="I109" s="228">
        <v>1.085879481184452E-2</v>
      </c>
      <c r="J109" s="228">
        <v>1.419378190537608E-2</v>
      </c>
      <c r="K109" s="228">
        <v>4.3177014245715163E-2</v>
      </c>
      <c r="L109" s="228">
        <v>3.7341903247889191E-2</v>
      </c>
      <c r="M109" s="228">
        <v>3.5599629786126061E-2</v>
      </c>
      <c r="N109" s="228">
        <v>3.9999203359616597E-2</v>
      </c>
      <c r="O109" s="228">
        <v>5.3604631006758989E-2</v>
      </c>
      <c r="P109" s="228">
        <v>5.7989169056354643E-2</v>
      </c>
      <c r="Q109" s="228">
        <v>6.7638883719551499E-2</v>
      </c>
      <c r="R109" s="228">
        <v>8.4620469248610414E-2</v>
      </c>
      <c r="S109" s="228">
        <v>8.3911798334826204E-2</v>
      </c>
      <c r="T109" s="228">
        <v>6.2811118131131938E-2</v>
      </c>
      <c r="U109" s="228">
        <v>7.1866362403688669E-2</v>
      </c>
      <c r="V109" s="228">
        <v>6.1973088236647079E-2</v>
      </c>
      <c r="W109" s="228">
        <v>7.4416610717967624E-2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3.2555215628678762</v>
      </c>
      <c r="C110" s="263">
        <f t="shared" si="4"/>
        <v>4.1152922938101177</v>
      </c>
      <c r="D110" s="263">
        <f t="shared" si="4"/>
        <v>4.6355843944261048</v>
      </c>
      <c r="E110" s="263">
        <f t="shared" si="4"/>
        <v>4.2650704211758885</v>
      </c>
      <c r="F110" s="263">
        <f t="shared" si="4"/>
        <v>4.5599119910213206</v>
      </c>
      <c r="G110" s="263">
        <f t="shared" si="4"/>
        <v>4.1038711004335511</v>
      </c>
      <c r="H110" s="263">
        <f t="shared" si="4"/>
        <v>3.6147674747162579</v>
      </c>
      <c r="I110" s="263">
        <f t="shared" si="4"/>
        <v>3.455299472138349</v>
      </c>
      <c r="J110" s="263">
        <f t="shared" si="4"/>
        <v>3.2183524905171037</v>
      </c>
      <c r="K110" s="263">
        <f t="shared" si="4"/>
        <v>3.438925968307982</v>
      </c>
      <c r="L110" s="263">
        <f t="shared" si="4"/>
        <v>4.7051021583698782</v>
      </c>
      <c r="M110" s="263">
        <f t="shared" si="4"/>
        <v>4.8426860506021372</v>
      </c>
      <c r="N110" s="263">
        <f t="shared" si="4"/>
        <v>6.3721953772256663</v>
      </c>
      <c r="O110" s="263">
        <f t="shared" si="4"/>
        <v>6.1507154296069624</v>
      </c>
      <c r="P110" s="263">
        <f t="shared" si="4"/>
        <v>6.6141461148911311</v>
      </c>
      <c r="Q110" s="263">
        <f t="shared" si="4"/>
        <v>7.7065715567269137</v>
      </c>
      <c r="R110" s="263">
        <f t="shared" si="4"/>
        <v>7.5486108089441233</v>
      </c>
      <c r="S110" s="263">
        <f t="shared" si="4"/>
        <v>7.9389841038935982</v>
      </c>
      <c r="T110" s="263">
        <f t="shared" si="4"/>
        <v>8.1171045564316344</v>
      </c>
      <c r="U110" s="263">
        <f t="shared" si="4"/>
        <v>8.3243880256976901</v>
      </c>
      <c r="V110" s="263">
        <f t="shared" si="4"/>
        <v>8.2889222633174526</v>
      </c>
      <c r="W110" s="263">
        <f t="shared" si="4"/>
        <v>8.3319842058215272</v>
      </c>
      <c r="DA110" s="70"/>
    </row>
    <row r="111" spans="1:105" ht="12" customHeight="1" x14ac:dyDescent="0.25">
      <c r="A111" s="60" t="s">
        <v>1556</v>
      </c>
      <c r="B111" s="264">
        <v>2.8673392693396078</v>
      </c>
      <c r="C111" s="264">
        <v>3.6379239629919811</v>
      </c>
      <c r="D111" s="264">
        <v>4.2642336474910714</v>
      </c>
      <c r="E111" s="264">
        <v>3.9366205694437451</v>
      </c>
      <c r="F111" s="264">
        <v>4.1896502658381074</v>
      </c>
      <c r="G111" s="264">
        <v>3.6599002631170858</v>
      </c>
      <c r="H111" s="264">
        <v>3.2358179930927169</v>
      </c>
      <c r="I111" s="264">
        <v>3.0482208731406439</v>
      </c>
      <c r="J111" s="264">
        <v>2.7903911259855199</v>
      </c>
      <c r="K111" s="264">
        <v>2.7421057533731612</v>
      </c>
      <c r="L111" s="264">
        <v>3.9992025896043479</v>
      </c>
      <c r="M111" s="264">
        <v>4.1619461014222621</v>
      </c>
      <c r="N111" s="264">
        <v>5.4983410685766527</v>
      </c>
      <c r="O111" s="264">
        <v>5.1421342517518296</v>
      </c>
      <c r="P111" s="264">
        <v>5.5488794573391917</v>
      </c>
      <c r="Q111" s="264">
        <v>6.449020698042272</v>
      </c>
      <c r="R111" s="264">
        <v>6.1195480073774533</v>
      </c>
      <c r="S111" s="264">
        <v>6.498026040046609</v>
      </c>
      <c r="T111" s="264">
        <v>6.9078676669607209</v>
      </c>
      <c r="U111" s="264">
        <v>7.015891584560725</v>
      </c>
      <c r="V111" s="264">
        <v>7.0819022501021438</v>
      </c>
      <c r="W111" s="264">
        <v>6.9988295032835728</v>
      </c>
      <c r="DA111" s="72" t="s">
        <v>1678</v>
      </c>
    </row>
    <row r="112" spans="1:105" ht="12" customHeight="1" x14ac:dyDescent="0.25">
      <c r="A112" s="59" t="s">
        <v>30</v>
      </c>
      <c r="B112" s="232">
        <v>4.5622018550291972E-2</v>
      </c>
      <c r="C112" s="232">
        <v>4.2876499777977563E-2</v>
      </c>
      <c r="D112" s="232">
        <v>4.2241907907439237E-2</v>
      </c>
      <c r="E112" s="232">
        <v>4.4747458950943987E-2</v>
      </c>
      <c r="F112" s="232">
        <v>4.8560534220225861E-2</v>
      </c>
      <c r="G112" s="232">
        <v>0.65096720399112529</v>
      </c>
      <c r="H112" s="232">
        <v>1.017472218392296</v>
      </c>
      <c r="I112" s="232">
        <v>1.2613056728130749</v>
      </c>
      <c r="J112" s="232">
        <v>1.2619149289189291</v>
      </c>
      <c r="K112" s="232">
        <v>1.3838852746626491</v>
      </c>
      <c r="L112" s="232">
        <v>2.1777483996146381</v>
      </c>
      <c r="M112" s="232">
        <v>2.4574498043292539</v>
      </c>
      <c r="N112" s="232">
        <v>2.8080526978762901</v>
      </c>
      <c r="O112" s="232">
        <v>2.0787594313674789</v>
      </c>
      <c r="P112" s="232">
        <v>2.2239591497905771</v>
      </c>
      <c r="Q112" s="232">
        <v>2.2752788803729689</v>
      </c>
      <c r="R112" s="232">
        <v>1.739119543170369</v>
      </c>
      <c r="S112" s="232">
        <v>2.128207844202314</v>
      </c>
      <c r="T112" s="232">
        <v>2.7889201985482961</v>
      </c>
      <c r="U112" s="232">
        <v>2.742947768853917</v>
      </c>
      <c r="V112" s="232">
        <v>2.074621860198167</v>
      </c>
      <c r="W112" s="232">
        <v>1.4436608793041139</v>
      </c>
      <c r="DA112" s="71" t="s">
        <v>1679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4.125981594013564E-3</v>
      </c>
      <c r="T113" s="297">
        <v>3.9104676354268779E-2</v>
      </c>
      <c r="U113" s="297">
        <v>1.6911252271405719E-2</v>
      </c>
      <c r="V113" s="297">
        <v>2.9612146287074179E-3</v>
      </c>
      <c r="W113" s="297">
        <v>3.7989991274567881E-3</v>
      </c>
      <c r="DA113" s="122" t="s">
        <v>1680</v>
      </c>
    </row>
    <row r="114" spans="1:105" ht="12" customHeight="1" x14ac:dyDescent="0.25">
      <c r="A114" s="59" t="s">
        <v>160</v>
      </c>
      <c r="B114" s="297">
        <v>7.4556989579157421E-2</v>
      </c>
      <c r="C114" s="297">
        <v>7.0507511831518418E-2</v>
      </c>
      <c r="D114" s="297">
        <v>6.929059177507578E-2</v>
      </c>
      <c r="E114" s="297">
        <v>7.941792239596393E-2</v>
      </c>
      <c r="F114" s="297">
        <v>8.6239058471951374E-2</v>
      </c>
      <c r="G114" s="297">
        <v>0.26710407750784981</v>
      </c>
      <c r="H114" s="297">
        <v>0.20979975868309561</v>
      </c>
      <c r="I114" s="297">
        <v>9.7197685458060651E-2</v>
      </c>
      <c r="J114" s="297">
        <v>9.3237643290002337E-2</v>
      </c>
      <c r="K114" s="297">
        <v>0.15095981575611681</v>
      </c>
      <c r="L114" s="297">
        <v>0.34487830072331122</v>
      </c>
      <c r="M114" s="297">
        <v>0.37445953387679481</v>
      </c>
      <c r="N114" s="297">
        <v>0.47591828478822062</v>
      </c>
      <c r="O114" s="297">
        <v>0.52136793773359635</v>
      </c>
      <c r="P114" s="297">
        <v>0.49402632580781941</v>
      </c>
      <c r="Q114" s="297">
        <v>0.77566226473292266</v>
      </c>
      <c r="R114" s="297">
        <v>0.73427385003610313</v>
      </c>
      <c r="S114" s="297">
        <v>0.75498133602815831</v>
      </c>
      <c r="T114" s="297">
        <v>0.92648315763378397</v>
      </c>
      <c r="U114" s="297">
        <v>0.83147056830657007</v>
      </c>
      <c r="V114" s="297">
        <v>0.96958008555348374</v>
      </c>
      <c r="W114" s="297">
        <v>0.99266554876786495</v>
      </c>
      <c r="DA114" s="122" t="s">
        <v>1681</v>
      </c>
    </row>
    <row r="115" spans="1:105" ht="12" customHeight="1" x14ac:dyDescent="0.25">
      <c r="A115" s="59" t="s">
        <v>70</v>
      </c>
      <c r="B115" s="297">
        <v>1.211547549878548</v>
      </c>
      <c r="C115" s="297">
        <v>0.25302982081405939</v>
      </c>
      <c r="D115" s="297">
        <v>0</v>
      </c>
      <c r="E115" s="297">
        <v>0</v>
      </c>
      <c r="F115" s="297">
        <v>0</v>
      </c>
      <c r="G115" s="297">
        <v>4.0097162389042838E-2</v>
      </c>
      <c r="H115" s="297">
        <v>0</v>
      </c>
      <c r="I115" s="297">
        <v>5.855040407046281E-2</v>
      </c>
      <c r="J115" s="297">
        <v>2.8068953720876332E-2</v>
      </c>
      <c r="K115" s="297">
        <v>0</v>
      </c>
      <c r="L115" s="297">
        <v>0</v>
      </c>
      <c r="M115" s="297">
        <v>0</v>
      </c>
      <c r="N115" s="297">
        <v>0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1682</v>
      </c>
    </row>
    <row r="116" spans="1:105" ht="12" customHeight="1" x14ac:dyDescent="0.25">
      <c r="A116" s="59" t="s">
        <v>162</v>
      </c>
      <c r="B116" s="297">
        <v>1.53561271133161</v>
      </c>
      <c r="C116" s="297">
        <v>3.271510130568426</v>
      </c>
      <c r="D116" s="297">
        <v>4.152701147808556</v>
      </c>
      <c r="E116" s="297">
        <v>3.8124551880968371</v>
      </c>
      <c r="F116" s="297">
        <v>4.0548506731459293</v>
      </c>
      <c r="G116" s="297">
        <v>2.7017318192290678</v>
      </c>
      <c r="H116" s="297">
        <v>2.0085460160173261</v>
      </c>
      <c r="I116" s="297">
        <v>1.631167110799046</v>
      </c>
      <c r="J116" s="297">
        <v>1.407169600055713</v>
      </c>
      <c r="K116" s="297">
        <v>1.2072606629543949</v>
      </c>
      <c r="L116" s="297">
        <v>1.4765758892663989</v>
      </c>
      <c r="M116" s="297">
        <v>1.330036763216214</v>
      </c>
      <c r="N116" s="297">
        <v>2.214370085912142</v>
      </c>
      <c r="O116" s="297">
        <v>2.542006882650754</v>
      </c>
      <c r="P116" s="297">
        <v>2.8308939817407959</v>
      </c>
      <c r="Q116" s="297">
        <v>3.3980795529363799</v>
      </c>
      <c r="R116" s="297">
        <v>3.6461546141709809</v>
      </c>
      <c r="S116" s="297">
        <v>3.610710878222124</v>
      </c>
      <c r="T116" s="297">
        <v>3.1533596344243722</v>
      </c>
      <c r="U116" s="297">
        <v>3.424561995128832</v>
      </c>
      <c r="V116" s="297">
        <v>4.0347390897217874</v>
      </c>
      <c r="W116" s="297">
        <v>4.5587040760841369</v>
      </c>
      <c r="DA116" s="122" t="s">
        <v>1683</v>
      </c>
    </row>
    <row r="117" spans="1:105" ht="12" customHeight="1" x14ac:dyDescent="0.25">
      <c r="A117" s="60" t="s">
        <v>1563</v>
      </c>
      <c r="B117" s="264">
        <v>0.38818229352826839</v>
      </c>
      <c r="C117" s="264">
        <v>0.47736833081813701</v>
      </c>
      <c r="D117" s="264">
        <v>0.37135074693503373</v>
      </c>
      <c r="E117" s="264">
        <v>0.3284498517321438</v>
      </c>
      <c r="F117" s="264">
        <v>0.37026172518321332</v>
      </c>
      <c r="G117" s="264">
        <v>0.44397083731646553</v>
      </c>
      <c r="H117" s="264">
        <v>0.37894948162354092</v>
      </c>
      <c r="I117" s="264">
        <v>0.4070785989977051</v>
      </c>
      <c r="J117" s="264">
        <v>0.42796136453158368</v>
      </c>
      <c r="K117" s="264">
        <v>0.69682021493482071</v>
      </c>
      <c r="L117" s="264">
        <v>0.70589956876553006</v>
      </c>
      <c r="M117" s="264">
        <v>0.68073994917987513</v>
      </c>
      <c r="N117" s="264">
        <v>0.87385430864901381</v>
      </c>
      <c r="O117" s="264">
        <v>1.008581177855133</v>
      </c>
      <c r="P117" s="264">
        <v>1.0652666575519389</v>
      </c>
      <c r="Q117" s="264">
        <v>1.257550858684642</v>
      </c>
      <c r="R117" s="264">
        <v>1.42906280156667</v>
      </c>
      <c r="S117" s="264">
        <v>1.440958063846989</v>
      </c>
      <c r="T117" s="264">
        <v>1.2092368894709129</v>
      </c>
      <c r="U117" s="264">
        <v>1.3084964411369659</v>
      </c>
      <c r="V117" s="264">
        <v>1.2070200132153079</v>
      </c>
      <c r="W117" s="264">
        <v>1.3331547025379551</v>
      </c>
      <c r="DA117" s="72" t="s">
        <v>1684</v>
      </c>
    </row>
    <row r="118" spans="1:105" ht="12" customHeight="1" x14ac:dyDescent="0.25">
      <c r="A118" s="57" t="s">
        <v>1565</v>
      </c>
      <c r="B118" s="263">
        <v>0.31117235850092367</v>
      </c>
      <c r="C118" s="263">
        <v>0.38266513401264018</v>
      </c>
      <c r="D118" s="263">
        <v>0.29767995522041812</v>
      </c>
      <c r="E118" s="263">
        <v>0.2632899972943436</v>
      </c>
      <c r="F118" s="263">
        <v>0.29680698014498968</v>
      </c>
      <c r="G118" s="263">
        <v>0.35589323587561827</v>
      </c>
      <c r="H118" s="263">
        <v>0.30377120727922258</v>
      </c>
      <c r="I118" s="263">
        <v>0.32631990138968842</v>
      </c>
      <c r="J118" s="263">
        <v>0.34305981846353523</v>
      </c>
      <c r="K118" s="263">
        <v>0.5585808352090601</v>
      </c>
      <c r="L118" s="263">
        <v>0.56585897229122084</v>
      </c>
      <c r="M118" s="263">
        <v>0.54569066916153619</v>
      </c>
      <c r="N118" s="263">
        <v>0.70049384204770782</v>
      </c>
      <c r="O118" s="263">
        <v>0.8084927856967451</v>
      </c>
      <c r="P118" s="263">
        <v>0.8539326594470068</v>
      </c>
      <c r="Q118" s="263">
        <v>1.008070365793913</v>
      </c>
      <c r="R118" s="263">
        <v>1.1455567392515671</v>
      </c>
      <c r="S118" s="263">
        <v>1.155092147951204</v>
      </c>
      <c r="T118" s="263">
        <v>0.96934121199318179</v>
      </c>
      <c r="U118" s="263">
        <v>1.048909057592045</v>
      </c>
      <c r="V118" s="263">
        <v>0.96756413296494703</v>
      </c>
      <c r="W118" s="263">
        <v>1.068675464985172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0.34175828280961307</v>
      </c>
      <c r="C119" s="263">
        <f t="shared" si="5"/>
        <v>0.4298877214382264</v>
      </c>
      <c r="D119" s="263">
        <f t="shared" si="5"/>
        <v>0.45768624524088064</v>
      </c>
      <c r="E119" s="263">
        <f t="shared" si="5"/>
        <v>0.41899445351105163</v>
      </c>
      <c r="F119" s="263">
        <f t="shared" si="5"/>
        <v>0.45100852331920188</v>
      </c>
      <c r="G119" s="263">
        <f t="shared" si="5"/>
        <v>0.42357605762381367</v>
      </c>
      <c r="H119" s="263">
        <f t="shared" si="5"/>
        <v>0.37116138988457625</v>
      </c>
      <c r="I119" s="263">
        <f t="shared" si="5"/>
        <v>0.361944603447521</v>
      </c>
      <c r="J119" s="263">
        <f t="shared" si="5"/>
        <v>0.34491215153100074</v>
      </c>
      <c r="K119" s="263">
        <f t="shared" si="5"/>
        <v>0.40677827355462159</v>
      </c>
      <c r="L119" s="263">
        <f t="shared" si="5"/>
        <v>0.51705308040194475</v>
      </c>
      <c r="M119" s="263">
        <f t="shared" si="5"/>
        <v>0.52486287613357696</v>
      </c>
      <c r="N119" s="263">
        <f t="shared" si="5"/>
        <v>0.68714157452587732</v>
      </c>
      <c r="O119" s="263">
        <f t="shared" si="5"/>
        <v>0.68960729477980887</v>
      </c>
      <c r="P119" s="263">
        <f t="shared" si="5"/>
        <v>0.73848506117180057</v>
      </c>
      <c r="Q119" s="263">
        <f t="shared" si="5"/>
        <v>0.86306461741677665</v>
      </c>
      <c r="R119" s="263">
        <f t="shared" si="5"/>
        <v>0.87686037757908086</v>
      </c>
      <c r="S119" s="263">
        <f t="shared" si="5"/>
        <v>0.91231074121288303</v>
      </c>
      <c r="T119" s="263">
        <f t="shared" si="5"/>
        <v>0.89063865905711448</v>
      </c>
      <c r="U119" s="263">
        <f t="shared" si="5"/>
        <v>0.92429554097613398</v>
      </c>
      <c r="V119" s="263">
        <f t="shared" si="5"/>
        <v>0.90505231394758179</v>
      </c>
      <c r="W119" s="263">
        <f t="shared" si="5"/>
        <v>0.92888372439686639</v>
      </c>
      <c r="DA119" s="70"/>
    </row>
    <row r="120" spans="1:105" ht="12" customHeight="1" x14ac:dyDescent="0.25">
      <c r="A120" s="60" t="s">
        <v>1568</v>
      </c>
      <c r="B120" s="264">
        <v>0.24644317991747849</v>
      </c>
      <c r="C120" s="264">
        <v>0.31267368996910738</v>
      </c>
      <c r="D120" s="264">
        <v>0.36650399596446909</v>
      </c>
      <c r="E120" s="264">
        <v>0.33834618094764629</v>
      </c>
      <c r="F120" s="264">
        <v>0.36009367475131582</v>
      </c>
      <c r="G120" s="264">
        <v>0.31456251747674258</v>
      </c>
      <c r="H120" s="264">
        <v>0.27811333119140319</v>
      </c>
      <c r="I120" s="264">
        <v>0.26198966167007831</v>
      </c>
      <c r="J120" s="264">
        <v>0.23982961125481561</v>
      </c>
      <c r="K120" s="264">
        <v>0.23567956145173419</v>
      </c>
      <c r="L120" s="264">
        <v>0.34372500452076021</v>
      </c>
      <c r="M120" s="264">
        <v>0.35771254655745183</v>
      </c>
      <c r="N120" s="264">
        <v>0.47257353592586238</v>
      </c>
      <c r="O120" s="264">
        <v>0.44195813523530852</v>
      </c>
      <c r="P120" s="264">
        <v>0.47691722882880039</v>
      </c>
      <c r="Q120" s="264">
        <v>0.55428291488687997</v>
      </c>
      <c r="R120" s="264">
        <v>0.52596526916855302</v>
      </c>
      <c r="S120" s="264">
        <v>0.5584948448965692</v>
      </c>
      <c r="T120" s="264">
        <v>0.59372007090288337</v>
      </c>
      <c r="U120" s="264">
        <v>0.60300455217970816</v>
      </c>
      <c r="V120" s="264">
        <v>0.60867806228660359</v>
      </c>
      <c r="W120" s="264">
        <v>0.60153809384639767</v>
      </c>
      <c r="DA120" s="72" t="s">
        <v>1686</v>
      </c>
    </row>
    <row r="121" spans="1:105" ht="12" customHeight="1" x14ac:dyDescent="0.25">
      <c r="A121" s="59" t="s">
        <v>30</v>
      </c>
      <c r="B121" s="232">
        <v>3.9211388223262594E-3</v>
      </c>
      <c r="C121" s="232">
        <v>3.6851659174079901E-3</v>
      </c>
      <c r="D121" s="232">
        <v>3.6306237708969269E-3</v>
      </c>
      <c r="E121" s="232">
        <v>3.8459718370324968E-3</v>
      </c>
      <c r="F121" s="232">
        <v>4.173699498936612E-3</v>
      </c>
      <c r="G121" s="232">
        <v>5.5949579977855733E-2</v>
      </c>
      <c r="H121" s="232">
        <v>8.7450094120197996E-2</v>
      </c>
      <c r="I121" s="232">
        <v>0.1084071857766591</v>
      </c>
      <c r="J121" s="232">
        <v>0.10845955035510869</v>
      </c>
      <c r="K121" s="232">
        <v>0.11894270460969381</v>
      </c>
      <c r="L121" s="232">
        <v>0.18717395824067901</v>
      </c>
      <c r="M121" s="232">
        <v>0.21121384230404319</v>
      </c>
      <c r="N121" s="232">
        <v>0.24134759483828769</v>
      </c>
      <c r="O121" s="232">
        <v>0.178666016270771</v>
      </c>
      <c r="P121" s="232">
        <v>0.1911456975955248</v>
      </c>
      <c r="Q121" s="232">
        <v>0.1955565455661403</v>
      </c>
      <c r="R121" s="232">
        <v>0.14947451634289871</v>
      </c>
      <c r="S121" s="232">
        <v>0.18291602750285491</v>
      </c>
      <c r="T121" s="232">
        <v>0.23970318741689259</v>
      </c>
      <c r="U121" s="232">
        <v>0.2357519313225884</v>
      </c>
      <c r="V121" s="232">
        <v>0.1783103987102668</v>
      </c>
      <c r="W121" s="232">
        <v>0.12408032130083819</v>
      </c>
      <c r="DA121" s="71" t="s">
        <v>1687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3.546214552224504E-4</v>
      </c>
      <c r="T122" s="297">
        <v>3.360983785015923E-3</v>
      </c>
      <c r="U122" s="297">
        <v>1.453494823830799E-3</v>
      </c>
      <c r="V122" s="297">
        <v>2.5451161546184551E-4</v>
      </c>
      <c r="W122" s="297">
        <v>3.265178402449066E-4</v>
      </c>
      <c r="DA122" s="122" t="s">
        <v>1688</v>
      </c>
    </row>
    <row r="123" spans="1:105" ht="12" customHeight="1" x14ac:dyDescent="0.25">
      <c r="A123" s="59" t="s">
        <v>160</v>
      </c>
      <c r="B123" s="297">
        <v>6.4080528570285619E-3</v>
      </c>
      <c r="C123" s="297">
        <v>6.0600067838608501E-3</v>
      </c>
      <c r="D123" s="297">
        <v>5.9554144701357429E-3</v>
      </c>
      <c r="E123" s="297">
        <v>6.825842183024477E-3</v>
      </c>
      <c r="F123" s="297">
        <v>7.4121078137404902E-3</v>
      </c>
      <c r="G123" s="297">
        <v>2.2957164132558289E-2</v>
      </c>
      <c r="H123" s="297">
        <v>1.803195046663935E-2</v>
      </c>
      <c r="I123" s="297">
        <v>8.3539841068128087E-3</v>
      </c>
      <c r="J123" s="297">
        <v>8.0136248772862736E-3</v>
      </c>
      <c r="K123" s="297">
        <v>1.297475238891508E-2</v>
      </c>
      <c r="L123" s="297">
        <v>2.9641733025322949E-2</v>
      </c>
      <c r="M123" s="297">
        <v>3.2184192246028913E-2</v>
      </c>
      <c r="N123" s="297">
        <v>4.0904408047637203E-2</v>
      </c>
      <c r="O123" s="297">
        <v>4.4810732324563063E-2</v>
      </c>
      <c r="P123" s="297">
        <v>4.2460764931757808E-2</v>
      </c>
      <c r="Q123" s="297">
        <v>6.6666919086558168E-2</v>
      </c>
      <c r="R123" s="297">
        <v>6.3109651678862622E-2</v>
      </c>
      <c r="S123" s="297">
        <v>6.4889426660688851E-2</v>
      </c>
      <c r="T123" s="297">
        <v>7.9629731280401655E-2</v>
      </c>
      <c r="U123" s="297">
        <v>7.1463552657463542E-2</v>
      </c>
      <c r="V123" s="297">
        <v>8.3333842640635411E-2</v>
      </c>
      <c r="W123" s="297">
        <v>8.5318000924677784E-2</v>
      </c>
      <c r="DA123" s="122" t="s">
        <v>1689</v>
      </c>
    </row>
    <row r="124" spans="1:105" ht="12" customHeight="1" x14ac:dyDescent="0.25">
      <c r="A124" s="59" t="s">
        <v>70</v>
      </c>
      <c r="B124" s="297">
        <v>0.1041305554616376</v>
      </c>
      <c r="C124" s="297">
        <v>2.174750449734136E-2</v>
      </c>
      <c r="D124" s="297">
        <v>0</v>
      </c>
      <c r="E124" s="297">
        <v>0</v>
      </c>
      <c r="F124" s="297">
        <v>0</v>
      </c>
      <c r="G124" s="297">
        <v>3.446286357002718E-3</v>
      </c>
      <c r="H124" s="297">
        <v>0</v>
      </c>
      <c r="I124" s="297">
        <v>5.0323126805644561E-3</v>
      </c>
      <c r="J124" s="297">
        <v>2.4124812455564391E-3</v>
      </c>
      <c r="K124" s="297">
        <v>0</v>
      </c>
      <c r="L124" s="297">
        <v>0</v>
      </c>
      <c r="M124" s="297">
        <v>0</v>
      </c>
      <c r="N124" s="297">
        <v>0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1690</v>
      </c>
    </row>
    <row r="125" spans="1:105" ht="12" customHeight="1" x14ac:dyDescent="0.25">
      <c r="A125" s="59" t="s">
        <v>162</v>
      </c>
      <c r="B125" s="297">
        <v>0.13198343277648611</v>
      </c>
      <c r="C125" s="297">
        <v>0.28118101277049717</v>
      </c>
      <c r="D125" s="297">
        <v>0.35691795772343649</v>
      </c>
      <c r="E125" s="297">
        <v>0.32767436692758939</v>
      </c>
      <c r="F125" s="297">
        <v>0.34850786743863871</v>
      </c>
      <c r="G125" s="297">
        <v>0.23220948700932589</v>
      </c>
      <c r="H125" s="297">
        <v>0.17263128660456589</v>
      </c>
      <c r="I125" s="297">
        <v>0.1401961791060419</v>
      </c>
      <c r="J125" s="297">
        <v>0.1209439547768642</v>
      </c>
      <c r="K125" s="297">
        <v>0.1037621044531253</v>
      </c>
      <c r="L125" s="297">
        <v>0.12690931325475821</v>
      </c>
      <c r="M125" s="297">
        <v>0.1143145120073797</v>
      </c>
      <c r="N125" s="297">
        <v>0.19032153303993751</v>
      </c>
      <c r="O125" s="297">
        <v>0.21848138663997449</v>
      </c>
      <c r="P125" s="297">
        <v>0.24331076630151779</v>
      </c>
      <c r="Q125" s="297">
        <v>0.29205945023418151</v>
      </c>
      <c r="R125" s="297">
        <v>0.31338110114679169</v>
      </c>
      <c r="S125" s="297">
        <v>0.31033476927780301</v>
      </c>
      <c r="T125" s="297">
        <v>0.2710261684205732</v>
      </c>
      <c r="U125" s="297">
        <v>0.29433557337582539</v>
      </c>
      <c r="V125" s="297">
        <v>0.34677930932023948</v>
      </c>
      <c r="W125" s="297">
        <v>0.39181325378063692</v>
      </c>
      <c r="DA125" s="122" t="s">
        <v>1691</v>
      </c>
    </row>
    <row r="126" spans="1:105" ht="12" customHeight="1" x14ac:dyDescent="0.25">
      <c r="A126" s="60" t="s">
        <v>1575</v>
      </c>
      <c r="B126" s="264">
        <v>9.5315102892134559E-2</v>
      </c>
      <c r="C126" s="264">
        <v>0.117214031469119</v>
      </c>
      <c r="D126" s="264">
        <v>9.1182249276411567E-2</v>
      </c>
      <c r="E126" s="264">
        <v>8.0648272563405329E-2</v>
      </c>
      <c r="F126" s="264">
        <v>9.091484856788605E-2</v>
      </c>
      <c r="G126" s="264">
        <v>0.1090135401470711</v>
      </c>
      <c r="H126" s="264">
        <v>9.304805869317305E-2</v>
      </c>
      <c r="I126" s="264">
        <v>9.9954941777442699E-2</v>
      </c>
      <c r="J126" s="264">
        <v>0.1050825402761851</v>
      </c>
      <c r="K126" s="264">
        <v>0.17109871210288741</v>
      </c>
      <c r="L126" s="264">
        <v>0.17332807588118451</v>
      </c>
      <c r="M126" s="264">
        <v>0.16715032957612519</v>
      </c>
      <c r="N126" s="264">
        <v>0.21456803860001489</v>
      </c>
      <c r="O126" s="264">
        <v>0.2476491595445004</v>
      </c>
      <c r="P126" s="264">
        <v>0.26156783234300018</v>
      </c>
      <c r="Q126" s="264">
        <v>0.30878170252989662</v>
      </c>
      <c r="R126" s="264">
        <v>0.3508951084105279</v>
      </c>
      <c r="S126" s="264">
        <v>0.35381589631631383</v>
      </c>
      <c r="T126" s="264">
        <v>0.29691858815423111</v>
      </c>
      <c r="U126" s="264">
        <v>0.32129098879642581</v>
      </c>
      <c r="V126" s="264">
        <v>0.29637425166097819</v>
      </c>
      <c r="W126" s="264">
        <v>0.32734563055046878</v>
      </c>
      <c r="DA126" s="72" t="s">
        <v>1692</v>
      </c>
    </row>
    <row r="127" spans="1:105" ht="12" customHeight="1" x14ac:dyDescent="0.25">
      <c r="A127" s="132" t="s">
        <v>1577</v>
      </c>
      <c r="B127" s="318">
        <v>0.28537430826623228</v>
      </c>
      <c r="C127" s="318">
        <v>0.3509399049534731</v>
      </c>
      <c r="D127" s="318">
        <v>0.27300050594146069</v>
      </c>
      <c r="E127" s="318">
        <v>0.24146168127934289</v>
      </c>
      <c r="F127" s="318">
        <v>0.2721999057227133</v>
      </c>
      <c r="G127" s="318">
        <v>0.32638755734575992</v>
      </c>
      <c r="H127" s="318">
        <v>0.27858675676120209</v>
      </c>
      <c r="I127" s="318">
        <v>0.2992660292231934</v>
      </c>
      <c r="J127" s="318">
        <v>0.31461810701826831</v>
      </c>
      <c r="K127" s="318">
        <v>0.51227114203360924</v>
      </c>
      <c r="L127" s="318">
        <v>0.5189458780072489</v>
      </c>
      <c r="M127" s="318">
        <v>0.50044964787207624</v>
      </c>
      <c r="N127" s="318">
        <v>0.64241871155315522</v>
      </c>
      <c r="O127" s="318">
        <v>0.74146389662616186</v>
      </c>
      <c r="P127" s="318">
        <v>0.78313653298003438</v>
      </c>
      <c r="Q127" s="318">
        <v>0.92449530127937662</v>
      </c>
      <c r="R127" s="318">
        <v>1.050583231809346</v>
      </c>
      <c r="S127" s="318">
        <v>1.059328098078328</v>
      </c>
      <c r="T127" s="318">
        <v>0.888977026041612</v>
      </c>
      <c r="U127" s="318">
        <v>0.9619482211933903</v>
      </c>
      <c r="V127" s="318">
        <v>0.88734727749691478</v>
      </c>
      <c r="W127" s="318">
        <v>0.98007587515306971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</v>
      </c>
      <c r="C132" s="234">
        <f t="shared" si="6"/>
        <v>1.0000000000000002</v>
      </c>
      <c r="D132" s="234">
        <f t="shared" si="6"/>
        <v>0.99999999999999978</v>
      </c>
      <c r="E132" s="234">
        <f t="shared" si="6"/>
        <v>1.0000000000000002</v>
      </c>
      <c r="F132" s="234">
        <f t="shared" si="6"/>
        <v>1</v>
      </c>
      <c r="G132" s="234">
        <f t="shared" si="6"/>
        <v>1.0000000000000002</v>
      </c>
      <c r="H132" s="234">
        <f t="shared" si="6"/>
        <v>1</v>
      </c>
      <c r="I132" s="234">
        <f t="shared" si="6"/>
        <v>1</v>
      </c>
      <c r="J132" s="234">
        <f t="shared" si="6"/>
        <v>1.0000000000000002</v>
      </c>
      <c r="K132" s="234">
        <f t="shared" si="6"/>
        <v>1.0000000000000004</v>
      </c>
      <c r="L132" s="234">
        <f t="shared" si="6"/>
        <v>1.0000000000000002</v>
      </c>
      <c r="M132" s="234">
        <f t="shared" si="6"/>
        <v>0.99999999999999967</v>
      </c>
      <c r="N132" s="234">
        <f t="shared" si="6"/>
        <v>0.99999999999999978</v>
      </c>
      <c r="O132" s="234">
        <f t="shared" si="6"/>
        <v>1</v>
      </c>
      <c r="P132" s="234">
        <f t="shared" si="6"/>
        <v>0.99999999999999978</v>
      </c>
      <c r="Q132" s="234">
        <f t="shared" si="6"/>
        <v>0.99999999999999989</v>
      </c>
      <c r="R132" s="234">
        <f t="shared" si="6"/>
        <v>1.0000000000000002</v>
      </c>
      <c r="S132" s="234">
        <f t="shared" si="6"/>
        <v>1</v>
      </c>
      <c r="T132" s="234">
        <f t="shared" si="6"/>
        <v>1.0000000000000004</v>
      </c>
      <c r="U132" s="234">
        <f t="shared" si="6"/>
        <v>0.99999999999999989</v>
      </c>
      <c r="V132" s="234">
        <f t="shared" si="6"/>
        <v>0.99999999999999967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3.987522119704023E-3</v>
      </c>
      <c r="C133" s="268">
        <f t="shared" si="7"/>
        <v>3.8942230545680077E-3</v>
      </c>
      <c r="D133" s="268">
        <f t="shared" si="7"/>
        <v>3.9250639432455237E-3</v>
      </c>
      <c r="E133" s="268">
        <f t="shared" si="7"/>
        <v>3.9745982373380322E-3</v>
      </c>
      <c r="F133" s="268">
        <f t="shared" si="7"/>
        <v>3.96683223497652E-3</v>
      </c>
      <c r="G133" s="268">
        <f t="shared" si="7"/>
        <v>3.8658885249756776E-3</v>
      </c>
      <c r="H133" s="268">
        <f t="shared" si="7"/>
        <v>3.8725584348213659E-3</v>
      </c>
      <c r="I133" s="268">
        <f t="shared" si="7"/>
        <v>3.818625208111335E-3</v>
      </c>
      <c r="J133" s="268">
        <f t="shared" si="7"/>
        <v>3.8026449936461398E-3</v>
      </c>
      <c r="K133" s="268">
        <f t="shared" si="7"/>
        <v>3.7854232465987163E-3</v>
      </c>
      <c r="L133" s="268">
        <f t="shared" si="7"/>
        <v>3.7571036589399897E-3</v>
      </c>
      <c r="M133" s="268">
        <f t="shared" si="7"/>
        <v>3.8053200065591838E-3</v>
      </c>
      <c r="N133" s="268">
        <f t="shared" si="7"/>
        <v>3.8103137300076447E-3</v>
      </c>
      <c r="O133" s="268">
        <f t="shared" si="7"/>
        <v>3.8078183631807387E-3</v>
      </c>
      <c r="P133" s="268">
        <f t="shared" si="7"/>
        <v>3.8134497361853536E-3</v>
      </c>
      <c r="Q133" s="268">
        <f t="shared" si="7"/>
        <v>3.8158844948333582E-3</v>
      </c>
      <c r="R133" s="268">
        <f t="shared" si="7"/>
        <v>3.8153651042003331E-3</v>
      </c>
      <c r="S133" s="268">
        <f t="shared" si="7"/>
        <v>3.8109110320982435E-3</v>
      </c>
      <c r="T133" s="268">
        <f t="shared" si="7"/>
        <v>3.8226536150351531E-3</v>
      </c>
      <c r="U133" s="268">
        <f t="shared" si="7"/>
        <v>3.8205338516729532E-3</v>
      </c>
      <c r="V133" s="268">
        <f t="shared" si="7"/>
        <v>3.8386466671578383E-3</v>
      </c>
      <c r="W133" s="268">
        <f t="shared" si="7"/>
        <v>3.8349980519679812E-3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4.1301056354103014E-4</v>
      </c>
      <c r="C134" s="269">
        <f t="shared" si="8"/>
        <v>4.0334704361238418E-4</v>
      </c>
      <c r="D134" s="269">
        <f t="shared" si="8"/>
        <v>4.0654141155077502E-4</v>
      </c>
      <c r="E134" s="269">
        <f t="shared" si="8"/>
        <v>4.1167196283139649E-4</v>
      </c>
      <c r="F134" s="269">
        <f t="shared" si="8"/>
        <v>4.1086759337199215E-4</v>
      </c>
      <c r="G134" s="269">
        <f t="shared" si="8"/>
        <v>4.0041227367674625E-4</v>
      </c>
      <c r="H134" s="269">
        <f t="shared" si="8"/>
        <v>4.0110311454017946E-4</v>
      </c>
      <c r="I134" s="269">
        <f t="shared" si="8"/>
        <v>3.9551694054830986E-4</v>
      </c>
      <c r="J134" s="269">
        <f t="shared" si="8"/>
        <v>3.9386177797274348E-4</v>
      </c>
      <c r="K134" s="269">
        <f t="shared" si="8"/>
        <v>3.9207802273836639E-4</v>
      </c>
      <c r="L134" s="269">
        <f t="shared" si="8"/>
        <v>3.9854282637040867E-4</v>
      </c>
      <c r="M134" s="269">
        <f t="shared" si="8"/>
        <v>3.9413884442091127E-4</v>
      </c>
      <c r="N134" s="269">
        <f t="shared" si="8"/>
        <v>3.9465607303399526E-4</v>
      </c>
      <c r="O134" s="269">
        <f t="shared" si="8"/>
        <v>3.9439761356255298E-4</v>
      </c>
      <c r="P134" s="269">
        <f t="shared" si="8"/>
        <v>3.9498088720175218E-4</v>
      </c>
      <c r="Q134" s="269">
        <f t="shared" si="8"/>
        <v>3.9523306913607381E-4</v>
      </c>
      <c r="R134" s="269">
        <f t="shared" si="8"/>
        <v>3.9517927286570752E-4</v>
      </c>
      <c r="S134" s="269">
        <f t="shared" si="8"/>
        <v>3.9471793904141477E-4</v>
      </c>
      <c r="T134" s="269">
        <f t="shared" si="8"/>
        <v>3.9593418578578635E-4</v>
      </c>
      <c r="U134" s="269">
        <f t="shared" si="8"/>
        <v>3.9571462972201707E-4</v>
      </c>
      <c r="V134" s="269">
        <f t="shared" si="8"/>
        <v>3.975906780312567E-4</v>
      </c>
      <c r="W134" s="269">
        <f t="shared" si="8"/>
        <v>3.972127700045499E-4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7.3143488489196369E-3</v>
      </c>
      <c r="C135" s="269">
        <f t="shared" si="9"/>
        <v>7.5545981774699537E-3</v>
      </c>
      <c r="D135" s="269">
        <f t="shared" si="9"/>
        <v>5.0199362744480606E-3</v>
      </c>
      <c r="E135" s="269">
        <f t="shared" si="9"/>
        <v>4.3605121142563548E-3</v>
      </c>
      <c r="F135" s="269">
        <f t="shared" si="9"/>
        <v>4.6296624727734676E-3</v>
      </c>
      <c r="G135" s="269">
        <f t="shared" si="9"/>
        <v>6.7027050278188251E-3</v>
      </c>
      <c r="H135" s="269">
        <f t="shared" si="9"/>
        <v>6.2942994404717395E-3</v>
      </c>
      <c r="I135" s="269">
        <f t="shared" si="9"/>
        <v>7.1149976216711725E-3</v>
      </c>
      <c r="J135" s="269">
        <f t="shared" si="9"/>
        <v>8.0610068130609631E-3</v>
      </c>
      <c r="K135" s="269">
        <f t="shared" si="9"/>
        <v>1.2560119705949431E-2</v>
      </c>
      <c r="L135" s="269">
        <f t="shared" si="9"/>
        <v>8.3444775067319805E-3</v>
      </c>
      <c r="M135" s="269">
        <f t="shared" si="9"/>
        <v>7.7650578064349506E-3</v>
      </c>
      <c r="N135" s="269">
        <f t="shared" si="9"/>
        <v>7.6377829220021596E-3</v>
      </c>
      <c r="O135" s="269">
        <f t="shared" si="9"/>
        <v>9.3870476981805315E-3</v>
      </c>
      <c r="P135" s="269">
        <f t="shared" si="9"/>
        <v>9.014858681040145E-3</v>
      </c>
      <c r="Q135" s="269">
        <f t="shared" si="9"/>
        <v>8.9863723918495262E-3</v>
      </c>
      <c r="R135" s="269">
        <f t="shared" si="9"/>
        <v>1.0942628883771243E-2</v>
      </c>
      <c r="S135" s="269">
        <f t="shared" si="9"/>
        <v>1.0292265390941713E-2</v>
      </c>
      <c r="T135" s="269">
        <f t="shared" si="9"/>
        <v>7.8199340359764377E-3</v>
      </c>
      <c r="U135" s="269">
        <f t="shared" si="9"/>
        <v>8.313128482911953E-3</v>
      </c>
      <c r="V135" s="269">
        <f t="shared" si="9"/>
        <v>6.9596227407421858E-3</v>
      </c>
      <c r="W135" s="269">
        <f t="shared" si="9"/>
        <v>7.6324381137682727E-3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7.8637146206822451E-4</v>
      </c>
      <c r="C136" s="269">
        <f t="shared" si="10"/>
        <v>7.6797213535400601E-4</v>
      </c>
      <c r="D136" s="269">
        <f t="shared" si="10"/>
        <v>7.74054206874307E-4</v>
      </c>
      <c r="E136" s="269">
        <f t="shared" si="10"/>
        <v>7.8382276842674681E-4</v>
      </c>
      <c r="F136" s="269">
        <f t="shared" si="10"/>
        <v>7.8229125024374549E-4</v>
      </c>
      <c r="G136" s="269">
        <f t="shared" si="10"/>
        <v>7.6238433802181503E-4</v>
      </c>
      <c r="H136" s="269">
        <f t="shared" si="10"/>
        <v>7.6369969793701141E-4</v>
      </c>
      <c r="I136" s="269">
        <f t="shared" si="10"/>
        <v>7.530636314604268E-4</v>
      </c>
      <c r="J136" s="269">
        <f t="shared" si="10"/>
        <v>7.4991220452512149E-4</v>
      </c>
      <c r="K136" s="269">
        <f t="shared" si="10"/>
        <v>7.4651593737010515E-4</v>
      </c>
      <c r="L136" s="269">
        <f t="shared" si="10"/>
        <v>7.5882491329683894E-4</v>
      </c>
      <c r="M136" s="269">
        <f t="shared" si="10"/>
        <v>7.5043973860576985E-4</v>
      </c>
      <c r="N136" s="269">
        <f t="shared" si="10"/>
        <v>7.5142454106991825E-4</v>
      </c>
      <c r="O136" s="269">
        <f t="shared" si="10"/>
        <v>7.5093243464363006E-4</v>
      </c>
      <c r="P136" s="269">
        <f t="shared" si="10"/>
        <v>7.5204298673341239E-4</v>
      </c>
      <c r="Q136" s="269">
        <f t="shared" si="10"/>
        <v>7.52523140738917E-4</v>
      </c>
      <c r="R136" s="269">
        <f t="shared" si="10"/>
        <v>7.5242071272492363E-4</v>
      </c>
      <c r="S136" s="269">
        <f t="shared" si="10"/>
        <v>7.5154233385054249E-4</v>
      </c>
      <c r="T136" s="269">
        <f t="shared" si="10"/>
        <v>7.5385806573499399E-4</v>
      </c>
      <c r="U136" s="269">
        <f t="shared" si="10"/>
        <v>7.5344003133560183E-4</v>
      </c>
      <c r="V136" s="269">
        <f t="shared" si="10"/>
        <v>7.5701202435970083E-4</v>
      </c>
      <c r="W136" s="269">
        <f t="shared" si="10"/>
        <v>7.5629248807244215E-4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4.546974439289822E-3</v>
      </c>
      <c r="C137" s="270">
        <f t="shared" si="11"/>
        <v>4.6263363472473645E-3</v>
      </c>
      <c r="D137" s="270">
        <f t="shared" si="11"/>
        <v>4.4116505401497952E-3</v>
      </c>
      <c r="E137" s="270">
        <f t="shared" si="11"/>
        <v>3.9476625926353256E-3</v>
      </c>
      <c r="F137" s="270">
        <f t="shared" si="11"/>
        <v>3.9720940806563364E-3</v>
      </c>
      <c r="G137" s="270">
        <f t="shared" si="11"/>
        <v>4.4521307030468884E-3</v>
      </c>
      <c r="H137" s="270">
        <f t="shared" si="11"/>
        <v>4.3727560412494615E-3</v>
      </c>
      <c r="I137" s="270">
        <f t="shared" si="11"/>
        <v>4.5155133000273247E-3</v>
      </c>
      <c r="J137" s="270">
        <f t="shared" si="11"/>
        <v>4.6426723418481345E-3</v>
      </c>
      <c r="K137" s="270">
        <f t="shared" si="11"/>
        <v>5.8344039328649027E-3</v>
      </c>
      <c r="L137" s="270">
        <f t="shared" si="11"/>
        <v>4.6486930763609043E-3</v>
      </c>
      <c r="M137" s="270">
        <f t="shared" si="11"/>
        <v>4.4132467330287488E-3</v>
      </c>
      <c r="N137" s="270">
        <f t="shared" si="11"/>
        <v>4.3465604223725017E-3</v>
      </c>
      <c r="O137" s="270">
        <f t="shared" si="11"/>
        <v>4.7554371128359797E-3</v>
      </c>
      <c r="P137" s="270">
        <f t="shared" si="11"/>
        <v>4.6374729115139122E-3</v>
      </c>
      <c r="Q137" s="270">
        <f t="shared" si="11"/>
        <v>4.5522926091039629E-3</v>
      </c>
      <c r="R137" s="270">
        <f t="shared" si="11"/>
        <v>5.127856045330819E-3</v>
      </c>
      <c r="S137" s="270">
        <f t="shared" si="11"/>
        <v>5.0810610522139237E-3</v>
      </c>
      <c r="T137" s="270">
        <f t="shared" si="11"/>
        <v>4.2994782770727942E-3</v>
      </c>
      <c r="U137" s="270">
        <f t="shared" si="11"/>
        <v>4.4510324206564894E-3</v>
      </c>
      <c r="V137" s="270">
        <f t="shared" si="11"/>
        <v>3.8533477721490301E-3</v>
      </c>
      <c r="W137" s="270">
        <f t="shared" si="11"/>
        <v>3.9920080949342549E-3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2.8503997139800157E-2</v>
      </c>
      <c r="C138" s="271">
        <f t="shared" si="12"/>
        <v>2.9440248105578017E-2</v>
      </c>
      <c r="D138" s="271">
        <f t="shared" si="12"/>
        <v>1.9562677712587E-2</v>
      </c>
      <c r="E138" s="271">
        <f t="shared" si="12"/>
        <v>1.699290359266712E-2</v>
      </c>
      <c r="F138" s="271">
        <f t="shared" si="12"/>
        <v>1.8041781791918052E-2</v>
      </c>
      <c r="G138" s="271">
        <f t="shared" si="12"/>
        <v>2.6120422868549879E-2</v>
      </c>
      <c r="H138" s="271">
        <f t="shared" si="12"/>
        <v>2.4528867429498155E-2</v>
      </c>
      <c r="I138" s="271">
        <f t="shared" si="12"/>
        <v>2.7727125961151743E-2</v>
      </c>
      <c r="J138" s="271">
        <f t="shared" si="12"/>
        <v>3.1413721151314446E-2</v>
      </c>
      <c r="K138" s="271">
        <f t="shared" si="12"/>
        <v>4.8946751593179814E-2</v>
      </c>
      <c r="L138" s="271">
        <f t="shared" si="12"/>
        <v>3.2612925753205985E-2</v>
      </c>
      <c r="M138" s="271">
        <f t="shared" si="12"/>
        <v>3.0348338710825599E-2</v>
      </c>
      <c r="N138" s="271">
        <f t="shared" si="12"/>
        <v>2.9764418823873894E-2</v>
      </c>
      <c r="O138" s="271">
        <f t="shared" si="12"/>
        <v>3.6581298795945003E-2</v>
      </c>
      <c r="P138" s="271">
        <f t="shared" si="12"/>
        <v>3.5130879230353511E-2</v>
      </c>
      <c r="Q138" s="271">
        <f t="shared" si="12"/>
        <v>3.5019868240532735E-2</v>
      </c>
      <c r="R138" s="271">
        <f t="shared" si="12"/>
        <v>4.2643394353686109E-2</v>
      </c>
      <c r="S138" s="271">
        <f t="shared" si="12"/>
        <v>4.0108929629299662E-2</v>
      </c>
      <c r="T138" s="271">
        <f t="shared" si="12"/>
        <v>3.0474261208886903E-2</v>
      </c>
      <c r="U138" s="271">
        <f t="shared" si="12"/>
        <v>3.2396238598151238E-2</v>
      </c>
      <c r="V138" s="271">
        <f t="shared" si="12"/>
        <v>2.712163048191291E-2</v>
      </c>
      <c r="W138" s="271">
        <f t="shared" si="12"/>
        <v>2.974359012103811E-2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0.10796033869147136</v>
      </c>
      <c r="C139" s="271">
        <f t="shared" si="13"/>
        <v>0.10978602170879632</v>
      </c>
      <c r="D139" s="271">
        <f t="shared" si="13"/>
        <v>0.11342022982137961</v>
      </c>
      <c r="E139" s="271">
        <f t="shared" si="13"/>
        <v>0.11154982240465355</v>
      </c>
      <c r="F139" s="271">
        <f t="shared" si="13"/>
        <v>0.11116806739044927</v>
      </c>
      <c r="G139" s="271">
        <f t="shared" si="13"/>
        <v>0.10630382139772966</v>
      </c>
      <c r="H139" s="271">
        <f t="shared" si="13"/>
        <v>0.10516933597472472</v>
      </c>
      <c r="I139" s="271">
        <f t="shared" si="13"/>
        <v>0.10102212348515045</v>
      </c>
      <c r="J139" s="271">
        <f t="shared" si="13"/>
        <v>9.9259220394181502E-2</v>
      </c>
      <c r="K139" s="271">
        <f t="shared" si="13"/>
        <v>9.3850921341902815E-2</v>
      </c>
      <c r="L139" s="271">
        <f t="shared" si="13"/>
        <v>9.6602592580322097E-2</v>
      </c>
      <c r="M139" s="271">
        <f t="shared" si="13"/>
        <v>9.3223662560259005E-2</v>
      </c>
      <c r="N139" s="271">
        <f t="shared" si="13"/>
        <v>9.410145342458115E-2</v>
      </c>
      <c r="O139" s="271">
        <f t="shared" si="13"/>
        <v>9.2988784044543568E-2</v>
      </c>
      <c r="P139" s="271">
        <f t="shared" si="13"/>
        <v>9.2710792917557516E-2</v>
      </c>
      <c r="Q139" s="271">
        <f t="shared" si="13"/>
        <v>9.2841379054759712E-2</v>
      </c>
      <c r="R139" s="271">
        <f t="shared" si="13"/>
        <v>9.2728573112281401E-2</v>
      </c>
      <c r="S139" s="271">
        <f t="shared" si="13"/>
        <v>9.2335016536329001E-2</v>
      </c>
      <c r="T139" s="271">
        <f t="shared" si="13"/>
        <v>9.3117284499266054E-2</v>
      </c>
      <c r="U139" s="271">
        <f t="shared" si="13"/>
        <v>9.2693473406708665E-2</v>
      </c>
      <c r="V139" s="271">
        <f t="shared" si="13"/>
        <v>9.3341359266226651E-2</v>
      </c>
      <c r="W139" s="271">
        <f t="shared" si="13"/>
        <v>9.2487113533086973E-2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0.80663559247186734</v>
      </c>
      <c r="C140" s="271">
        <f t="shared" si="14"/>
        <v>0.8041924969985349</v>
      </c>
      <c r="D140" s="271">
        <f t="shared" si="14"/>
        <v>0.82619328312028395</v>
      </c>
      <c r="E140" s="271">
        <f t="shared" si="14"/>
        <v>0.83502905941206274</v>
      </c>
      <c r="F140" s="271">
        <f t="shared" si="14"/>
        <v>0.83233922575779495</v>
      </c>
      <c r="G140" s="271">
        <f t="shared" si="14"/>
        <v>0.81659209771400865</v>
      </c>
      <c r="H140" s="271">
        <f t="shared" si="14"/>
        <v>0.82201635967662734</v>
      </c>
      <c r="I140" s="271">
        <f t="shared" si="14"/>
        <v>0.81800974596644971</v>
      </c>
      <c r="J140" s="271">
        <f t="shared" si="14"/>
        <v>0.81032053089736722</v>
      </c>
      <c r="K140" s="271">
        <f t="shared" si="14"/>
        <v>0.7701841965934032</v>
      </c>
      <c r="L140" s="271">
        <f t="shared" si="14"/>
        <v>0.81007685415674469</v>
      </c>
      <c r="M140" s="271">
        <f t="shared" si="14"/>
        <v>0.81912848006008454</v>
      </c>
      <c r="N140" s="271">
        <f t="shared" si="14"/>
        <v>0.82004907426834694</v>
      </c>
      <c r="O140" s="271">
        <f t="shared" si="14"/>
        <v>0.8034636352775546</v>
      </c>
      <c r="P140" s="271">
        <f t="shared" si="14"/>
        <v>0.80743618734238098</v>
      </c>
      <c r="Q140" s="271">
        <f t="shared" si="14"/>
        <v>0.80759754757054392</v>
      </c>
      <c r="R140" s="271">
        <f t="shared" si="14"/>
        <v>0.78732121846945902</v>
      </c>
      <c r="S140" s="271">
        <f t="shared" si="14"/>
        <v>0.79458941657931337</v>
      </c>
      <c r="T140" s="271">
        <f t="shared" si="14"/>
        <v>0.81914665359275929</v>
      </c>
      <c r="U140" s="271">
        <f t="shared" si="14"/>
        <v>0.81452580417456377</v>
      </c>
      <c r="V140" s="271">
        <f t="shared" si="14"/>
        <v>0.82782773709932211</v>
      </c>
      <c r="W140" s="271">
        <f t="shared" si="14"/>
        <v>0.82184255022466868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3.9851844263338411E-2</v>
      </c>
      <c r="C141" s="271">
        <f t="shared" si="15"/>
        <v>3.9334756428839296E-2</v>
      </c>
      <c r="D141" s="271">
        <f t="shared" si="15"/>
        <v>2.6286562969480773E-2</v>
      </c>
      <c r="E141" s="271">
        <f t="shared" si="15"/>
        <v>2.2949946915128874E-2</v>
      </c>
      <c r="F141" s="271">
        <f t="shared" si="15"/>
        <v>2.4689177427815602E-2</v>
      </c>
      <c r="G141" s="271">
        <f t="shared" si="15"/>
        <v>3.4800137152171978E-2</v>
      </c>
      <c r="H141" s="271">
        <f t="shared" si="15"/>
        <v>3.2581020190129956E-2</v>
      </c>
      <c r="I141" s="271">
        <f t="shared" si="15"/>
        <v>3.6643287885429511E-2</v>
      </c>
      <c r="J141" s="271">
        <f t="shared" si="15"/>
        <v>4.1356429426083863E-2</v>
      </c>
      <c r="K141" s="271">
        <f t="shared" si="15"/>
        <v>6.3699589625993022E-2</v>
      </c>
      <c r="L141" s="271">
        <f t="shared" si="15"/>
        <v>4.2799985528027336E-2</v>
      </c>
      <c r="M141" s="271">
        <f t="shared" si="15"/>
        <v>4.0171315539780955E-2</v>
      </c>
      <c r="N141" s="271">
        <f t="shared" si="15"/>
        <v>3.914431579471158E-2</v>
      </c>
      <c r="O141" s="271">
        <f t="shared" si="15"/>
        <v>4.7870648659553351E-2</v>
      </c>
      <c r="P141" s="271">
        <f t="shared" si="15"/>
        <v>4.6109335307033081E-2</v>
      </c>
      <c r="Q141" s="271">
        <f t="shared" si="15"/>
        <v>4.6038899428501548E-2</v>
      </c>
      <c r="R141" s="271">
        <f t="shared" si="15"/>
        <v>5.627336404568057E-2</v>
      </c>
      <c r="S141" s="271">
        <f t="shared" si="15"/>
        <v>5.2636139506912295E-2</v>
      </c>
      <c r="T141" s="271">
        <f t="shared" si="15"/>
        <v>4.0169942519483026E-2</v>
      </c>
      <c r="U141" s="271">
        <f t="shared" si="15"/>
        <v>4.2650634404277188E-2</v>
      </c>
      <c r="V141" s="271">
        <f t="shared" si="15"/>
        <v>3.5903053270097969E-2</v>
      </c>
      <c r="W141" s="271">
        <f t="shared" si="15"/>
        <v>3.9313796602458775E-2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3.6531079058679451E-2</v>
      </c>
      <c r="C142" s="320">
        <f t="shared" si="16"/>
        <v>3.7730990000357151E-2</v>
      </c>
      <c r="D142" s="320">
        <f t="shared" si="16"/>
        <v>2.5071772306632809E-2</v>
      </c>
      <c r="E142" s="320">
        <f t="shared" si="16"/>
        <v>2.1778317670171955E-2</v>
      </c>
      <c r="F142" s="320">
        <f t="shared" si="16"/>
        <v>2.3122573082205364E-2</v>
      </c>
      <c r="G142" s="320">
        <f t="shared" si="16"/>
        <v>3.3476260475930733E-2</v>
      </c>
      <c r="H142" s="320">
        <f t="shared" si="16"/>
        <v>3.1436503129439575E-2</v>
      </c>
      <c r="I142" s="320">
        <f t="shared" si="16"/>
        <v>3.5535431244570335E-2</v>
      </c>
      <c r="J142" s="320">
        <f t="shared" si="16"/>
        <v>4.0260217725871725E-2</v>
      </c>
      <c r="K142" s="320">
        <f t="shared" si="16"/>
        <v>6.2730768718023161E-2</v>
      </c>
      <c r="L142" s="320">
        <f t="shared" si="16"/>
        <v>4.1797133334737814E-2</v>
      </c>
      <c r="M142" s="320">
        <f t="shared" si="16"/>
        <v>3.8894810271950672E-2</v>
      </c>
      <c r="N142" s="320">
        <f t="shared" si="16"/>
        <v>3.8146451245336034E-2</v>
      </c>
      <c r="O142" s="320">
        <f t="shared" si="16"/>
        <v>4.6883049834364802E-2</v>
      </c>
      <c r="P142" s="320">
        <f t="shared" si="16"/>
        <v>4.5024173987619265E-2</v>
      </c>
      <c r="Q142" s="320">
        <f t="shared" si="16"/>
        <v>4.4881900915332777E-2</v>
      </c>
      <c r="R142" s="320">
        <f t="shared" si="16"/>
        <v>5.4652307282538344E-2</v>
      </c>
      <c r="S142" s="320">
        <f t="shared" si="16"/>
        <v>5.1404105608790759E-2</v>
      </c>
      <c r="T142" s="320">
        <f t="shared" si="16"/>
        <v>3.9056194119604828E-2</v>
      </c>
      <c r="U142" s="320">
        <f t="shared" si="16"/>
        <v>4.1519424368045107E-2</v>
      </c>
      <c r="V142" s="320">
        <f t="shared" si="16"/>
        <v>3.4759420669167145E-2</v>
      </c>
      <c r="W142" s="320">
        <f t="shared" si="16"/>
        <v>3.8119756919405119E-2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3.3207652046589584E-3</v>
      </c>
      <c r="C143" s="328">
        <f t="shared" si="17"/>
        <v>1.6037664284821386E-3</v>
      </c>
      <c r="D143" s="328">
        <f t="shared" si="17"/>
        <v>1.2147906628479643E-3</v>
      </c>
      <c r="E143" s="328">
        <f t="shared" si="17"/>
        <v>1.1716292449569211E-3</v>
      </c>
      <c r="F143" s="328">
        <f t="shared" si="17"/>
        <v>1.5666043456102419E-3</v>
      </c>
      <c r="G143" s="328">
        <f t="shared" si="17"/>
        <v>1.3238766762412482E-3</v>
      </c>
      <c r="H143" s="328">
        <f t="shared" si="17"/>
        <v>1.1445170606903777E-3</v>
      </c>
      <c r="I143" s="328">
        <f t="shared" si="17"/>
        <v>1.1078566408591842E-3</v>
      </c>
      <c r="J143" s="328">
        <f t="shared" si="17"/>
        <v>1.0962117002121391E-3</v>
      </c>
      <c r="K143" s="328">
        <f t="shared" si="17"/>
        <v>9.6882090796985806E-4</v>
      </c>
      <c r="L143" s="328">
        <f t="shared" si="17"/>
        <v>1.0028521932895233E-3</v>
      </c>
      <c r="M143" s="328">
        <f t="shared" si="17"/>
        <v>1.2765052678302899E-3</v>
      </c>
      <c r="N143" s="328">
        <f t="shared" si="17"/>
        <v>9.9786454937555134E-4</v>
      </c>
      <c r="O143" s="328">
        <f t="shared" si="17"/>
        <v>9.8759882518854739E-4</v>
      </c>
      <c r="P143" s="328">
        <f t="shared" si="17"/>
        <v>1.0851613194138175E-3</v>
      </c>
      <c r="Q143" s="328">
        <f t="shared" si="17"/>
        <v>1.1569985131687725E-3</v>
      </c>
      <c r="R143" s="328">
        <f t="shared" si="17"/>
        <v>1.621056763142227E-3</v>
      </c>
      <c r="S143" s="328">
        <f t="shared" si="17"/>
        <v>1.2320338981215266E-3</v>
      </c>
      <c r="T143" s="328">
        <f t="shared" si="17"/>
        <v>1.1137483998781958E-3</v>
      </c>
      <c r="U143" s="328">
        <f t="shared" si="17"/>
        <v>1.1312100362320813E-3</v>
      </c>
      <c r="V143" s="328">
        <f t="shared" si="17"/>
        <v>1.1436326009308258E-3</v>
      </c>
      <c r="W143" s="328">
        <f t="shared" si="17"/>
        <v>1.1940396830536523E-3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0.99999999999999978</v>
      </c>
      <c r="C146" s="234">
        <f t="shared" si="18"/>
        <v>0.99999999999999956</v>
      </c>
      <c r="D146" s="234">
        <f t="shared" si="18"/>
        <v>1.0000000000000004</v>
      </c>
      <c r="E146" s="234">
        <f t="shared" si="18"/>
        <v>0.99999999999999967</v>
      </c>
      <c r="F146" s="234">
        <f t="shared" si="18"/>
        <v>1.0000000000000002</v>
      </c>
      <c r="G146" s="234">
        <f t="shared" si="18"/>
        <v>1.0000000000000002</v>
      </c>
      <c r="H146" s="234">
        <f t="shared" si="18"/>
        <v>1</v>
      </c>
      <c r="I146" s="234">
        <f t="shared" si="18"/>
        <v>1</v>
      </c>
      <c r="J146" s="234">
        <f t="shared" si="18"/>
        <v>1</v>
      </c>
      <c r="K146" s="234">
        <f t="shared" si="18"/>
        <v>1</v>
      </c>
      <c r="L146" s="234">
        <f t="shared" si="18"/>
        <v>1</v>
      </c>
      <c r="M146" s="234">
        <f t="shared" si="18"/>
        <v>1.0000000000000002</v>
      </c>
      <c r="N146" s="234">
        <f t="shared" si="18"/>
        <v>1.0000000000000002</v>
      </c>
      <c r="O146" s="234">
        <f t="shared" si="18"/>
        <v>1</v>
      </c>
      <c r="P146" s="234">
        <f t="shared" si="18"/>
        <v>1</v>
      </c>
      <c r="Q146" s="234">
        <f t="shared" si="18"/>
        <v>0.99999999999999967</v>
      </c>
      <c r="R146" s="234">
        <f t="shared" si="18"/>
        <v>1</v>
      </c>
      <c r="S146" s="234">
        <f t="shared" si="18"/>
        <v>0.99999999999999978</v>
      </c>
      <c r="T146" s="234">
        <f t="shared" si="18"/>
        <v>1</v>
      </c>
      <c r="U146" s="234">
        <f t="shared" si="18"/>
        <v>1</v>
      </c>
      <c r="V146" s="234">
        <f t="shared" si="18"/>
        <v>0.99999999999999989</v>
      </c>
      <c r="W146" s="234">
        <f t="shared" si="18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6.5906529435420819E-3</v>
      </c>
      <c r="C147" s="268">
        <f t="shared" si="19"/>
        <v>6.4645768533583385E-3</v>
      </c>
      <c r="D147" s="268">
        <f t="shared" si="19"/>
        <v>6.5053204667046109E-3</v>
      </c>
      <c r="E147" s="268">
        <f t="shared" si="19"/>
        <v>6.5363601108219555E-3</v>
      </c>
      <c r="F147" s="268">
        <f t="shared" si="19"/>
        <v>6.5161518032206163E-3</v>
      </c>
      <c r="G147" s="268">
        <f t="shared" si="19"/>
        <v>6.3503096895978972E-3</v>
      </c>
      <c r="H147" s="268">
        <f t="shared" si="19"/>
        <v>6.3963777209797585E-3</v>
      </c>
      <c r="I147" s="268">
        <f t="shared" si="19"/>
        <v>6.3200322511384049E-3</v>
      </c>
      <c r="J147" s="268">
        <f t="shared" si="19"/>
        <v>6.3376757265938425E-3</v>
      </c>
      <c r="K147" s="268">
        <f t="shared" si="19"/>
        <v>6.3340512568363138E-3</v>
      </c>
      <c r="L147" s="268">
        <f t="shared" si="19"/>
        <v>6.4154205683506979E-3</v>
      </c>
      <c r="M147" s="268">
        <f t="shared" si="19"/>
        <v>6.3572609355685037E-3</v>
      </c>
      <c r="N147" s="268">
        <f t="shared" si="19"/>
        <v>6.3593731699512828E-3</v>
      </c>
      <c r="O147" s="268">
        <f t="shared" si="19"/>
        <v>6.3337167785556901E-3</v>
      </c>
      <c r="P147" s="268">
        <f t="shared" si="19"/>
        <v>6.3273956524665395E-3</v>
      </c>
      <c r="Q147" s="268">
        <f t="shared" si="19"/>
        <v>6.3161008164542981E-3</v>
      </c>
      <c r="R147" s="268">
        <f t="shared" si="19"/>
        <v>6.3042930912088607E-3</v>
      </c>
      <c r="S147" s="268">
        <f t="shared" si="19"/>
        <v>6.3066627346507918E-3</v>
      </c>
      <c r="T147" s="268">
        <f t="shared" si="19"/>
        <v>6.3243005109716718E-3</v>
      </c>
      <c r="U147" s="268">
        <f t="shared" si="19"/>
        <v>6.2186458109823534E-3</v>
      </c>
      <c r="V147" s="268">
        <f t="shared" si="19"/>
        <v>6.2198248124760895E-3</v>
      </c>
      <c r="W147" s="268">
        <f t="shared" si="19"/>
        <v>6.2154236597348634E-3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1.9155519753887562E-3</v>
      </c>
      <c r="C148" s="269">
        <f t="shared" si="20"/>
        <v>1.8789083672865576E-3</v>
      </c>
      <c r="D148" s="269">
        <f t="shared" si="20"/>
        <v>1.8907503668120229E-3</v>
      </c>
      <c r="E148" s="269">
        <f t="shared" si="20"/>
        <v>1.8997719390467741E-3</v>
      </c>
      <c r="F148" s="269">
        <f t="shared" si="20"/>
        <v>1.8938984597607893E-3</v>
      </c>
      <c r="G148" s="269">
        <f t="shared" si="20"/>
        <v>1.873907824903594E-3</v>
      </c>
      <c r="H148" s="269">
        <f t="shared" si="20"/>
        <v>1.8816590451208983E-3</v>
      </c>
      <c r="I148" s="269">
        <f t="shared" si="20"/>
        <v>1.8644482922104807E-3</v>
      </c>
      <c r="J148" s="269">
        <f t="shared" si="20"/>
        <v>1.8576558053950973E-3</v>
      </c>
      <c r="K148" s="269">
        <f t="shared" si="20"/>
        <v>1.8459327387950768E-3</v>
      </c>
      <c r="L148" s="269">
        <f t="shared" si="20"/>
        <v>1.8646212519345914E-3</v>
      </c>
      <c r="M148" s="269">
        <f t="shared" si="20"/>
        <v>1.8477173426530429E-3</v>
      </c>
      <c r="N148" s="269">
        <f t="shared" si="20"/>
        <v>1.8483312567491221E-3</v>
      </c>
      <c r="O148" s="269">
        <f t="shared" si="20"/>
        <v>1.8408743095179173E-3</v>
      </c>
      <c r="P148" s="269">
        <f t="shared" si="20"/>
        <v>1.8390370946515793E-3</v>
      </c>
      <c r="Q148" s="269">
        <f t="shared" si="20"/>
        <v>1.8357542870723791E-3</v>
      </c>
      <c r="R148" s="269">
        <f t="shared" si="20"/>
        <v>1.8323224098953357E-3</v>
      </c>
      <c r="S148" s="269">
        <f t="shared" si="20"/>
        <v>1.8330111391024484E-3</v>
      </c>
      <c r="T148" s="269">
        <f t="shared" si="20"/>
        <v>1.8381375017803728E-3</v>
      </c>
      <c r="U148" s="269">
        <f t="shared" si="20"/>
        <v>1.8381397762318983E-3</v>
      </c>
      <c r="V148" s="269">
        <f t="shared" si="20"/>
        <v>1.8304793520292179E-3</v>
      </c>
      <c r="W148" s="269">
        <f t="shared" si="20"/>
        <v>1.8220405611469098E-3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9.8696053710336691E-3</v>
      </c>
      <c r="C149" s="269">
        <f t="shared" si="21"/>
        <v>1.046313968935759E-2</v>
      </c>
      <c r="D149" s="269">
        <f t="shared" si="21"/>
        <v>7.1956170339173512E-3</v>
      </c>
      <c r="E149" s="269">
        <f t="shared" si="21"/>
        <v>6.3858884631074319E-3</v>
      </c>
      <c r="F149" s="269">
        <f t="shared" si="21"/>
        <v>6.6988846123869801E-3</v>
      </c>
      <c r="G149" s="269">
        <f t="shared" si="21"/>
        <v>9.2941138414172984E-3</v>
      </c>
      <c r="H149" s="269">
        <f t="shared" si="21"/>
        <v>8.833488102220087E-3</v>
      </c>
      <c r="I149" s="269">
        <f t="shared" si="21"/>
        <v>9.8554385105128206E-3</v>
      </c>
      <c r="J149" s="269">
        <f t="shared" si="21"/>
        <v>1.1131449053954903E-2</v>
      </c>
      <c r="K149" s="269">
        <f t="shared" si="21"/>
        <v>1.6828772743701138E-2</v>
      </c>
      <c r="L149" s="269">
        <f t="shared" si="21"/>
        <v>1.1977611649230899E-2</v>
      </c>
      <c r="M149" s="269">
        <f t="shared" si="21"/>
        <v>1.0965291000663286E-2</v>
      </c>
      <c r="N149" s="269">
        <f t="shared" si="21"/>
        <v>1.0856041081685924E-2</v>
      </c>
      <c r="O149" s="269">
        <f t="shared" si="21"/>
        <v>1.312480078665572E-2</v>
      </c>
      <c r="P149" s="269">
        <f t="shared" si="21"/>
        <v>1.2650613327723367E-2</v>
      </c>
      <c r="Q149" s="269">
        <f t="shared" si="21"/>
        <v>1.2627967876599956E-2</v>
      </c>
      <c r="R149" s="269">
        <f t="shared" si="21"/>
        <v>1.4920156564335705E-2</v>
      </c>
      <c r="S149" s="269">
        <f t="shared" si="21"/>
        <v>1.4243432275704439E-2</v>
      </c>
      <c r="T149" s="269">
        <f t="shared" si="21"/>
        <v>1.1166151125421105E-2</v>
      </c>
      <c r="U149" s="269">
        <f t="shared" si="21"/>
        <v>1.1605855180680566E-2</v>
      </c>
      <c r="V149" s="269">
        <f t="shared" si="21"/>
        <v>9.9761582842757494E-3</v>
      </c>
      <c r="W149" s="269">
        <f t="shared" si="21"/>
        <v>1.0899441597544619E-2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5.3756373955808371E-3</v>
      </c>
      <c r="C150" s="269">
        <f t="shared" si="22"/>
        <v>5.2728039812156621E-3</v>
      </c>
      <c r="D150" s="269">
        <f t="shared" si="22"/>
        <v>5.3060363321544143E-3</v>
      </c>
      <c r="E150" s="269">
        <f t="shared" si="22"/>
        <v>5.3313536828163439E-3</v>
      </c>
      <c r="F150" s="269">
        <f t="shared" si="22"/>
        <v>5.3148708646534445E-3</v>
      </c>
      <c r="G150" s="269">
        <f t="shared" si="22"/>
        <v>5.2587708967692859E-3</v>
      </c>
      <c r="H150" s="269">
        <f t="shared" si="22"/>
        <v>5.2805232427232847E-3</v>
      </c>
      <c r="I150" s="269">
        <f t="shared" si="22"/>
        <v>5.2322244922116661E-3</v>
      </c>
      <c r="J150" s="269">
        <f t="shared" si="22"/>
        <v>5.2131626517589414E-3</v>
      </c>
      <c r="K150" s="269">
        <f t="shared" si="22"/>
        <v>5.1802640637719629E-3</v>
      </c>
      <c r="L150" s="269">
        <f t="shared" si="22"/>
        <v>5.2327098712422557E-3</v>
      </c>
      <c r="M150" s="269">
        <f t="shared" si="22"/>
        <v>5.1852722198326897E-3</v>
      </c>
      <c r="N150" s="269">
        <f t="shared" si="22"/>
        <v>5.1869950546160641E-3</v>
      </c>
      <c r="O150" s="269">
        <f t="shared" si="22"/>
        <v>5.1660685306125576E-3</v>
      </c>
      <c r="P150" s="269">
        <f t="shared" si="22"/>
        <v>5.1609127316229715E-3</v>
      </c>
      <c r="Q150" s="269">
        <f t="shared" si="22"/>
        <v>5.1517001477766576E-3</v>
      </c>
      <c r="R150" s="269">
        <f t="shared" si="22"/>
        <v>5.14206922805901E-3</v>
      </c>
      <c r="S150" s="269">
        <f t="shared" si="22"/>
        <v>5.1440020174214193E-3</v>
      </c>
      <c r="T150" s="269">
        <f t="shared" si="22"/>
        <v>5.1583881929305291E-3</v>
      </c>
      <c r="U150" s="269">
        <f t="shared" si="22"/>
        <v>5.1583945757522091E-3</v>
      </c>
      <c r="V150" s="269">
        <f t="shared" si="22"/>
        <v>5.1368970317862755E-3</v>
      </c>
      <c r="W150" s="269">
        <f t="shared" si="22"/>
        <v>5.1132151477010319E-3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9.956999409608468E-3</v>
      </c>
      <c r="C151" s="270">
        <f t="shared" si="23"/>
        <v>1.039847634024618E-2</v>
      </c>
      <c r="D151" s="270">
        <f t="shared" si="23"/>
        <v>1.0262491033441155E-2</v>
      </c>
      <c r="E151" s="270">
        <f t="shared" si="23"/>
        <v>9.3822220650271078E-3</v>
      </c>
      <c r="F151" s="270">
        <f t="shared" si="23"/>
        <v>9.3272698983987417E-3</v>
      </c>
      <c r="G151" s="270">
        <f t="shared" si="23"/>
        <v>1.0190965984859168E-2</v>
      </c>
      <c r="H151" s="270">
        <f t="shared" si="23"/>
        <v>1.0116023771387154E-2</v>
      </c>
      <c r="I151" s="270">
        <f t="shared" si="23"/>
        <v>1.0354936266453153E-2</v>
      </c>
      <c r="J151" s="270">
        <f t="shared" si="23"/>
        <v>1.0559595939188203E-2</v>
      </c>
      <c r="K151" s="270">
        <f t="shared" si="23"/>
        <v>1.281686040505638E-2</v>
      </c>
      <c r="L151" s="270">
        <f t="shared" si="23"/>
        <v>1.0610388981315028E-2</v>
      </c>
      <c r="M151" s="270">
        <f t="shared" si="23"/>
        <v>1.0109217017464782E-2</v>
      </c>
      <c r="N151" s="270">
        <f t="shared" si="23"/>
        <v>1.0026093227546053E-2</v>
      </c>
      <c r="O151" s="270">
        <f t="shared" si="23"/>
        <v>1.0790361346396099E-2</v>
      </c>
      <c r="P151" s="270">
        <f t="shared" si="23"/>
        <v>1.0561263893286354E-2</v>
      </c>
      <c r="Q151" s="270">
        <f t="shared" si="23"/>
        <v>1.0381523144203396E-2</v>
      </c>
      <c r="R151" s="270">
        <f t="shared" si="23"/>
        <v>1.1346695093738653E-2</v>
      </c>
      <c r="S151" s="270">
        <f t="shared" si="23"/>
        <v>1.1411426626261241E-2</v>
      </c>
      <c r="T151" s="270">
        <f t="shared" si="23"/>
        <v>9.9631810169836261E-3</v>
      </c>
      <c r="U151" s="270">
        <f t="shared" si="23"/>
        <v>1.0274581078874944E-2</v>
      </c>
      <c r="V151" s="270">
        <f t="shared" si="23"/>
        <v>9.1078877943190015E-3</v>
      </c>
      <c r="W151" s="270">
        <f t="shared" si="23"/>
        <v>9.3770663015017072E-3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3.5744687248793455E-2</v>
      </c>
      <c r="C152" s="271">
        <f t="shared" si="24"/>
        <v>3.7894286729455634E-2</v>
      </c>
      <c r="D152" s="271">
        <f t="shared" si="24"/>
        <v>2.6060320627847851E-2</v>
      </c>
      <c r="E152" s="271">
        <f t="shared" si="24"/>
        <v>2.3127731792537427E-2</v>
      </c>
      <c r="F152" s="271">
        <f t="shared" si="24"/>
        <v>2.4261307963567486E-2</v>
      </c>
      <c r="G152" s="271">
        <f t="shared" si="24"/>
        <v>3.3749645596037742E-2</v>
      </c>
      <c r="H152" s="271">
        <f t="shared" si="24"/>
        <v>3.2152264467044556E-2</v>
      </c>
      <c r="I152" s="271">
        <f t="shared" si="24"/>
        <v>3.594666137216463E-2</v>
      </c>
      <c r="J152" s="271">
        <f t="shared" si="24"/>
        <v>4.0675876251144417E-2</v>
      </c>
      <c r="K152" s="271">
        <f t="shared" si="24"/>
        <v>6.1575621328487304E-2</v>
      </c>
      <c r="L152" s="271">
        <f t="shared" si="24"/>
        <v>4.364585735175646E-2</v>
      </c>
      <c r="M152" s="271">
        <f t="shared" si="24"/>
        <v>3.9810167152369437E-2</v>
      </c>
      <c r="N152" s="271">
        <f t="shared" si="24"/>
        <v>3.9317255213039574E-2</v>
      </c>
      <c r="O152" s="271">
        <f t="shared" si="24"/>
        <v>4.7534007864044193E-2</v>
      </c>
      <c r="P152" s="271">
        <f t="shared" si="24"/>
        <v>4.5816646147983822E-2</v>
      </c>
      <c r="Q152" s="271">
        <f t="shared" si="24"/>
        <v>4.5734631261108022E-2</v>
      </c>
      <c r="R152" s="271">
        <f t="shared" si="24"/>
        <v>5.4036236510574584E-2</v>
      </c>
      <c r="S152" s="271">
        <f t="shared" si="24"/>
        <v>5.1585348441454841E-2</v>
      </c>
      <c r="T152" s="271">
        <f t="shared" si="24"/>
        <v>4.0440378793902956E-2</v>
      </c>
      <c r="U152" s="271">
        <f t="shared" si="24"/>
        <v>4.2140413084820819E-2</v>
      </c>
      <c r="V152" s="271">
        <f t="shared" si="24"/>
        <v>3.6305777653557449E-2</v>
      </c>
      <c r="W152" s="271">
        <f t="shared" si="24"/>
        <v>3.9746768107646907E-2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0.16103886086476651</v>
      </c>
      <c r="C153" s="271">
        <f t="shared" si="25"/>
        <v>0.13385456062173046</v>
      </c>
      <c r="D153" s="271">
        <f t="shared" si="25"/>
        <v>0.12986141143571367</v>
      </c>
      <c r="E153" s="271">
        <f t="shared" si="25"/>
        <v>0.1219125606711266</v>
      </c>
      <c r="F153" s="271">
        <f t="shared" si="25"/>
        <v>0.12969382830800105</v>
      </c>
      <c r="G153" s="271">
        <f t="shared" si="25"/>
        <v>0.12588390053406434</v>
      </c>
      <c r="H153" s="271">
        <f t="shared" si="25"/>
        <v>0.1206364581985538</v>
      </c>
      <c r="I153" s="271">
        <f t="shared" si="25"/>
        <v>0.11793605117593919</v>
      </c>
      <c r="J153" s="271">
        <f t="shared" si="25"/>
        <v>0.11547594196762402</v>
      </c>
      <c r="K153" s="271">
        <f t="shared" si="25"/>
        <v>0.10359691752242292</v>
      </c>
      <c r="L153" s="271">
        <f t="shared" si="25"/>
        <v>0.10685762376620719</v>
      </c>
      <c r="M153" s="271">
        <f t="shared" si="25"/>
        <v>0.11164620786236269</v>
      </c>
      <c r="N153" s="271">
        <f t="shared" si="25"/>
        <v>0.10701945839590661</v>
      </c>
      <c r="O153" s="271">
        <f t="shared" si="25"/>
        <v>0.10470381920059037</v>
      </c>
      <c r="P153" s="271">
        <f t="shared" si="25"/>
        <v>0.10568100901686595</v>
      </c>
      <c r="Q153" s="271">
        <f t="shared" si="25"/>
        <v>0.1058983491287158</v>
      </c>
      <c r="R153" s="271">
        <f t="shared" si="25"/>
        <v>0.11404575033240269</v>
      </c>
      <c r="S153" s="271">
        <f t="shared" si="25"/>
        <v>0.10649319183971123</v>
      </c>
      <c r="T153" s="271">
        <f t="shared" si="25"/>
        <v>0.10413322676103058</v>
      </c>
      <c r="U153" s="271">
        <f t="shared" si="25"/>
        <v>0.1038514153218788</v>
      </c>
      <c r="V153" s="271">
        <f t="shared" si="25"/>
        <v>9.9884593150215584E-2</v>
      </c>
      <c r="W153" s="271">
        <f t="shared" si="25"/>
        <v>9.9023367373968066E-2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9.0348385204771148E-2</v>
      </c>
      <c r="C154" s="320">
        <f t="shared" si="26"/>
        <v>9.8818733350464094E-2</v>
      </c>
      <c r="D154" s="320">
        <f t="shared" si="26"/>
        <v>0.10240047660023137</v>
      </c>
      <c r="E154" s="320">
        <f t="shared" si="26"/>
        <v>9.4853434775489465E-2</v>
      </c>
      <c r="F154" s="320">
        <f t="shared" si="26"/>
        <v>9.3939597300629493E-2</v>
      </c>
      <c r="G154" s="320">
        <f t="shared" si="26"/>
        <v>9.6584571206940278E-2</v>
      </c>
      <c r="H154" s="320">
        <f t="shared" si="26"/>
        <v>9.4951134174000557E-2</v>
      </c>
      <c r="I154" s="320">
        <f t="shared" si="26"/>
        <v>9.3299350595480363E-2</v>
      </c>
      <c r="J154" s="320">
        <f t="shared" si="26"/>
        <v>9.129026516539844E-2</v>
      </c>
      <c r="K154" s="320">
        <f t="shared" si="26"/>
        <v>8.2915895207988657E-2</v>
      </c>
      <c r="L154" s="320">
        <f t="shared" si="26"/>
        <v>8.4613381130847459E-2</v>
      </c>
      <c r="M154" s="320">
        <f t="shared" si="26"/>
        <v>8.3286525965387437E-2</v>
      </c>
      <c r="N154" s="320">
        <f t="shared" si="26"/>
        <v>8.4652807927539389E-2</v>
      </c>
      <c r="O154" s="320">
        <f t="shared" si="26"/>
        <v>8.2928253312464478E-2</v>
      </c>
      <c r="P154" s="320">
        <f t="shared" si="26"/>
        <v>8.1664965660831493E-2</v>
      </c>
      <c r="Q154" s="320">
        <f t="shared" si="26"/>
        <v>8.0256261769770715E-2</v>
      </c>
      <c r="R154" s="320">
        <f t="shared" si="26"/>
        <v>7.9180576182806883E-2</v>
      </c>
      <c r="S154" s="320">
        <f t="shared" si="26"/>
        <v>7.9601638356973259E-2</v>
      </c>
      <c r="T154" s="320">
        <f t="shared" si="26"/>
        <v>7.9052092299528032E-2</v>
      </c>
      <c r="U154" s="320">
        <f t="shared" si="26"/>
        <v>7.8573043917455329E-2</v>
      </c>
      <c r="V154" s="320">
        <f t="shared" si="26"/>
        <v>7.3704841420388398E-2</v>
      </c>
      <c r="W154" s="320">
        <f t="shared" si="26"/>
        <v>7.1875209864554854E-2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7.0690475659995394E-2</v>
      </c>
      <c r="C155" s="320">
        <f t="shared" si="27"/>
        <v>3.5035827271266362E-2</v>
      </c>
      <c r="D155" s="320">
        <f t="shared" si="27"/>
        <v>2.7460934835482294E-2</v>
      </c>
      <c r="E155" s="320">
        <f t="shared" si="27"/>
        <v>2.7059125895637134E-2</v>
      </c>
      <c r="F155" s="320">
        <f t="shared" si="27"/>
        <v>3.5754231007371552E-2</v>
      </c>
      <c r="G155" s="320">
        <f t="shared" si="27"/>
        <v>2.9299329327124049E-2</v>
      </c>
      <c r="H155" s="320">
        <f t="shared" si="27"/>
        <v>2.568532402455324E-2</v>
      </c>
      <c r="I155" s="320">
        <f t="shared" si="27"/>
        <v>2.4636700580458835E-2</v>
      </c>
      <c r="J155" s="320">
        <f t="shared" si="27"/>
        <v>2.4185676802225584E-2</v>
      </c>
      <c r="K155" s="320">
        <f t="shared" si="27"/>
        <v>2.068102231443425E-2</v>
      </c>
      <c r="L155" s="320">
        <f t="shared" si="27"/>
        <v>2.2244242635359738E-2</v>
      </c>
      <c r="M155" s="320">
        <f t="shared" si="27"/>
        <v>2.8359681896975256E-2</v>
      </c>
      <c r="N155" s="320">
        <f t="shared" si="27"/>
        <v>2.2366650468367229E-2</v>
      </c>
      <c r="O155" s="320">
        <f t="shared" si="27"/>
        <v>2.1775565888125896E-2</v>
      </c>
      <c r="P155" s="320">
        <f t="shared" si="27"/>
        <v>2.4016043356034449E-2</v>
      </c>
      <c r="Q155" s="320">
        <f t="shared" si="27"/>
        <v>2.5642087358945097E-2</v>
      </c>
      <c r="R155" s="320">
        <f t="shared" si="27"/>
        <v>3.4865174149595793E-2</v>
      </c>
      <c r="S155" s="320">
        <f t="shared" si="27"/>
        <v>2.6891553482737977E-2</v>
      </c>
      <c r="T155" s="320">
        <f t="shared" si="27"/>
        <v>2.5081134461502563E-2</v>
      </c>
      <c r="U155" s="320">
        <f t="shared" si="27"/>
        <v>2.5278371404423478E-2</v>
      </c>
      <c r="V155" s="320">
        <f t="shared" si="27"/>
        <v>2.6179751729827193E-2</v>
      </c>
      <c r="W155" s="320">
        <f t="shared" si="27"/>
        <v>2.7148157509413219E-2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0.68266025070413561</v>
      </c>
      <c r="C157" s="271">
        <f t="shared" si="29"/>
        <v>0.69998945217664643</v>
      </c>
      <c r="D157" s="271">
        <f t="shared" si="29"/>
        <v>0.72899278230361197</v>
      </c>
      <c r="E157" s="271">
        <f t="shared" si="29"/>
        <v>0.7487000024497209</v>
      </c>
      <c r="F157" s="271">
        <f t="shared" si="29"/>
        <v>0.73894729512860879</v>
      </c>
      <c r="G157" s="271">
        <f t="shared" si="29"/>
        <v>0.718543623159006</v>
      </c>
      <c r="H157" s="271">
        <f t="shared" si="29"/>
        <v>0.72851988471550455</v>
      </c>
      <c r="I157" s="271">
        <f t="shared" si="29"/>
        <v>0.723307880907052</v>
      </c>
      <c r="J157" s="271">
        <f t="shared" si="29"/>
        <v>0.71617805307825932</v>
      </c>
      <c r="K157" s="271">
        <f t="shared" si="29"/>
        <v>0.6832372844906629</v>
      </c>
      <c r="L157" s="271">
        <f t="shared" si="29"/>
        <v>0.72185195116475365</v>
      </c>
      <c r="M157" s="271">
        <f t="shared" si="29"/>
        <v>0.7271338507684918</v>
      </c>
      <c r="N157" s="271">
        <f t="shared" si="29"/>
        <v>0.73216548562254724</v>
      </c>
      <c r="O157" s="271">
        <f t="shared" si="29"/>
        <v>0.71601018197055988</v>
      </c>
      <c r="P157" s="271">
        <f t="shared" si="29"/>
        <v>0.71990349605708792</v>
      </c>
      <c r="Q157" s="271">
        <f t="shared" si="29"/>
        <v>0.7208713461095938</v>
      </c>
      <c r="R157" s="271">
        <f t="shared" si="29"/>
        <v>0.69346343448970704</v>
      </c>
      <c r="S157" s="271">
        <f t="shared" si="29"/>
        <v>0.70629657842862004</v>
      </c>
      <c r="T157" s="271">
        <f t="shared" si="29"/>
        <v>0.7357873175687264</v>
      </c>
      <c r="U157" s="271">
        <f t="shared" si="29"/>
        <v>0.73160013635727006</v>
      </c>
      <c r="V157" s="271">
        <f t="shared" si="29"/>
        <v>0.75310961471504867</v>
      </c>
      <c r="W157" s="271">
        <f t="shared" si="29"/>
        <v>0.74709435041145289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0.64428071002866183</v>
      </c>
      <c r="C158" s="320">
        <f t="shared" si="30"/>
        <v>0.65930185827553311</v>
      </c>
      <c r="D158" s="320">
        <f t="shared" si="30"/>
        <v>0.70101147340053482</v>
      </c>
      <c r="E158" s="320">
        <f t="shared" si="30"/>
        <v>0.72386745273722886</v>
      </c>
      <c r="F158" s="320">
        <f t="shared" si="30"/>
        <v>0.71289760977685446</v>
      </c>
      <c r="G158" s="320">
        <f t="shared" si="30"/>
        <v>0.68178022155940465</v>
      </c>
      <c r="H158" s="320">
        <f t="shared" si="30"/>
        <v>0.69362834559655062</v>
      </c>
      <c r="I158" s="320">
        <f t="shared" si="30"/>
        <v>0.6842118023833389</v>
      </c>
      <c r="J158" s="320">
        <f t="shared" si="30"/>
        <v>0.67224547506515764</v>
      </c>
      <c r="K158" s="320">
        <f t="shared" si="30"/>
        <v>0.61712273026487308</v>
      </c>
      <c r="L158" s="320">
        <f t="shared" si="30"/>
        <v>0.67498882026397322</v>
      </c>
      <c r="M158" s="320">
        <f t="shared" si="30"/>
        <v>0.68438915086701635</v>
      </c>
      <c r="N158" s="320">
        <f t="shared" si="30"/>
        <v>0.68995003175120939</v>
      </c>
      <c r="O158" s="320">
        <f t="shared" si="30"/>
        <v>0.66497229274275715</v>
      </c>
      <c r="P158" s="320">
        <f t="shared" si="30"/>
        <v>0.67070956068394549</v>
      </c>
      <c r="Q158" s="320">
        <f t="shared" si="30"/>
        <v>0.67176547119883379</v>
      </c>
      <c r="R158" s="320">
        <f t="shared" si="30"/>
        <v>0.63544401687185892</v>
      </c>
      <c r="S158" s="320">
        <f t="shared" si="30"/>
        <v>0.65090871155522512</v>
      </c>
      <c r="T158" s="320">
        <f t="shared" si="30"/>
        <v>0.69236595114162025</v>
      </c>
      <c r="U158" s="320">
        <f t="shared" si="30"/>
        <v>0.68561833368472458</v>
      </c>
      <c r="V158" s="320">
        <f t="shared" si="30"/>
        <v>0.71369263915533687</v>
      </c>
      <c r="W158" s="320">
        <f t="shared" si="30"/>
        <v>0.70413506984377816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3.8379540675473819E-2</v>
      </c>
      <c r="C159" s="320">
        <f t="shared" si="31"/>
        <v>4.0687593901113268E-2</v>
      </c>
      <c r="D159" s="320">
        <f t="shared" si="31"/>
        <v>2.7981308903077231E-2</v>
      </c>
      <c r="E159" s="320">
        <f t="shared" si="31"/>
        <v>2.4832549712491901E-2</v>
      </c>
      <c r="F159" s="320">
        <f t="shared" si="31"/>
        <v>2.604968535175434E-2</v>
      </c>
      <c r="G159" s="320">
        <f t="shared" si="31"/>
        <v>3.6763401599601314E-2</v>
      </c>
      <c r="H159" s="320">
        <f t="shared" si="31"/>
        <v>3.4891539118953929E-2</v>
      </c>
      <c r="I159" s="320">
        <f t="shared" si="31"/>
        <v>3.9096078523713065E-2</v>
      </c>
      <c r="J159" s="320">
        <f t="shared" si="31"/>
        <v>4.3932578013101686E-2</v>
      </c>
      <c r="K159" s="320">
        <f t="shared" si="31"/>
        <v>6.6114554225789768E-2</v>
      </c>
      <c r="L159" s="320">
        <f t="shared" si="31"/>
        <v>4.6863130900780439E-2</v>
      </c>
      <c r="M159" s="320">
        <f t="shared" si="31"/>
        <v>4.2744699901475475E-2</v>
      </c>
      <c r="N159" s="320">
        <f t="shared" si="31"/>
        <v>4.2215453871337849E-2</v>
      </c>
      <c r="O159" s="320">
        <f t="shared" si="31"/>
        <v>5.1037889227802849E-2</v>
      </c>
      <c r="P159" s="320">
        <f t="shared" si="31"/>
        <v>4.9193935373142469E-2</v>
      </c>
      <c r="Q159" s="320">
        <f t="shared" si="31"/>
        <v>4.9105874910760065E-2</v>
      </c>
      <c r="R159" s="320">
        <f t="shared" si="31"/>
        <v>5.8019417617848172E-2</v>
      </c>
      <c r="S159" s="320">
        <f t="shared" si="31"/>
        <v>5.5387866873394857E-2</v>
      </c>
      <c r="T159" s="320">
        <f t="shared" si="31"/>
        <v>4.3421366427106083E-2</v>
      </c>
      <c r="U159" s="320">
        <f t="shared" si="31"/>
        <v>4.5981802672545563E-2</v>
      </c>
      <c r="V159" s="320">
        <f t="shared" si="31"/>
        <v>3.9416975559711853E-2</v>
      </c>
      <c r="W159" s="320">
        <f t="shared" si="31"/>
        <v>4.2959280567674736E-2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8.6847754087150342E-2</v>
      </c>
      <c r="C160" s="271">
        <f t="shared" si="32"/>
        <v>9.3783795240702753E-2</v>
      </c>
      <c r="D160" s="271">
        <f t="shared" si="32"/>
        <v>8.39252703997974E-2</v>
      </c>
      <c r="E160" s="271">
        <f t="shared" si="32"/>
        <v>7.6724108825795223E-2</v>
      </c>
      <c r="F160" s="271">
        <f t="shared" si="32"/>
        <v>7.7346492961402391E-2</v>
      </c>
      <c r="G160" s="271">
        <f t="shared" si="32"/>
        <v>8.8854762473344812E-2</v>
      </c>
      <c r="H160" s="271">
        <f t="shared" si="32"/>
        <v>8.6183320736466035E-2</v>
      </c>
      <c r="I160" s="271">
        <f t="shared" si="32"/>
        <v>8.9182326732317616E-2</v>
      </c>
      <c r="J160" s="271">
        <f t="shared" si="32"/>
        <v>9.2570589526081187E-2</v>
      </c>
      <c r="K160" s="271">
        <f t="shared" si="32"/>
        <v>0.10858429545026616</v>
      </c>
      <c r="L160" s="271">
        <f t="shared" si="32"/>
        <v>9.1543815395209283E-2</v>
      </c>
      <c r="M160" s="271">
        <f t="shared" si="32"/>
        <v>8.694501570059382E-2</v>
      </c>
      <c r="N160" s="271">
        <f t="shared" si="32"/>
        <v>8.7220966977958406E-2</v>
      </c>
      <c r="O160" s="271">
        <f t="shared" si="32"/>
        <v>9.4496169213067416E-2</v>
      </c>
      <c r="P160" s="271">
        <f t="shared" si="32"/>
        <v>9.2059626078311529E-2</v>
      </c>
      <c r="Q160" s="271">
        <f t="shared" si="32"/>
        <v>9.1182627228475338E-2</v>
      </c>
      <c r="R160" s="271">
        <f t="shared" si="32"/>
        <v>9.8909042280078074E-2</v>
      </c>
      <c r="S160" s="271">
        <f t="shared" si="32"/>
        <v>9.6686346497073514E-2</v>
      </c>
      <c r="T160" s="271">
        <f t="shared" si="32"/>
        <v>8.5188918528252749E-2</v>
      </c>
      <c r="U160" s="271">
        <f t="shared" si="32"/>
        <v>8.7312418813508319E-2</v>
      </c>
      <c r="V160" s="271">
        <f t="shared" si="32"/>
        <v>7.8428767206291855E-2</v>
      </c>
      <c r="W160" s="271">
        <f t="shared" si="32"/>
        <v>8.0708326839302819E-2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5.0966916179402154E-2</v>
      </c>
      <c r="C161" s="320">
        <f t="shared" si="33"/>
        <v>5.5745170079274722E-2</v>
      </c>
      <c r="D161" s="320">
        <f t="shared" si="33"/>
        <v>5.776568663386817E-2</v>
      </c>
      <c r="E161" s="320">
        <f t="shared" si="33"/>
        <v>5.3508284055922034E-2</v>
      </c>
      <c r="F161" s="320">
        <f t="shared" si="33"/>
        <v>5.2992774255971313E-2</v>
      </c>
      <c r="G161" s="320">
        <f t="shared" si="33"/>
        <v>5.448484479020517E-2</v>
      </c>
      <c r="H161" s="320">
        <f t="shared" si="33"/>
        <v>5.3563397791971751E-2</v>
      </c>
      <c r="I161" s="320">
        <f t="shared" si="33"/>
        <v>5.2631601224693354E-2</v>
      </c>
      <c r="J161" s="320">
        <f t="shared" si="33"/>
        <v>5.1498245177652065E-2</v>
      </c>
      <c r="K161" s="320">
        <f t="shared" si="33"/>
        <v>4.6774134052619251E-2</v>
      </c>
      <c r="L161" s="320">
        <f t="shared" si="33"/>
        <v>4.7731712016519504E-2</v>
      </c>
      <c r="M161" s="320">
        <f t="shared" si="33"/>
        <v>4.698321257353627E-2</v>
      </c>
      <c r="N161" s="320">
        <f t="shared" si="33"/>
        <v>4.7753953280020404E-2</v>
      </c>
      <c r="O161" s="320">
        <f t="shared" si="33"/>
        <v>4.6781105449767386E-2</v>
      </c>
      <c r="P161" s="320">
        <f t="shared" si="33"/>
        <v>4.6068465420780469E-2</v>
      </c>
      <c r="Q161" s="320">
        <f t="shared" si="33"/>
        <v>4.5273793850562939E-2</v>
      </c>
      <c r="R161" s="320">
        <f t="shared" si="33"/>
        <v>4.4666983036823225E-2</v>
      </c>
      <c r="S161" s="320">
        <f t="shared" si="33"/>
        <v>4.4904510696984694E-2</v>
      </c>
      <c r="T161" s="320">
        <f t="shared" si="33"/>
        <v>4.4594503298589563E-2</v>
      </c>
      <c r="U161" s="320">
        <f t="shared" si="33"/>
        <v>4.4324264725098296E-2</v>
      </c>
      <c r="V161" s="320">
        <f t="shared" si="33"/>
        <v>4.1578036687375003E-2</v>
      </c>
      <c r="W161" s="320">
        <f t="shared" si="33"/>
        <v>4.0545913335817495E-2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3.5880837907748174E-2</v>
      </c>
      <c r="C162" s="328">
        <f t="shared" si="34"/>
        <v>3.803862516142803E-2</v>
      </c>
      <c r="D162" s="328">
        <f t="shared" si="34"/>
        <v>2.615958376592923E-2</v>
      </c>
      <c r="E162" s="328">
        <f t="shared" si="34"/>
        <v>2.3215824769873192E-2</v>
      </c>
      <c r="F162" s="328">
        <f t="shared" si="34"/>
        <v>2.4353718705431075E-2</v>
      </c>
      <c r="G162" s="328">
        <f t="shared" si="34"/>
        <v>3.4369917683139642E-2</v>
      </c>
      <c r="H162" s="328">
        <f t="shared" si="34"/>
        <v>3.2619922944494291E-2</v>
      </c>
      <c r="I162" s="328">
        <f t="shared" si="34"/>
        <v>3.6550725507624254E-2</v>
      </c>
      <c r="J162" s="328">
        <f t="shared" si="34"/>
        <v>4.107234434842913E-2</v>
      </c>
      <c r="K162" s="328">
        <f t="shared" si="34"/>
        <v>6.1810161397646897E-2</v>
      </c>
      <c r="L162" s="328">
        <f t="shared" si="34"/>
        <v>4.3812103378689772E-2</v>
      </c>
      <c r="M162" s="328">
        <f t="shared" si="34"/>
        <v>3.9961803127057556E-2</v>
      </c>
      <c r="N162" s="328">
        <f t="shared" si="34"/>
        <v>3.9467013697937994E-2</v>
      </c>
      <c r="O162" s="328">
        <f t="shared" si="34"/>
        <v>4.7715063763300022E-2</v>
      </c>
      <c r="P162" s="328">
        <f t="shared" si="34"/>
        <v>4.5991160657531067E-2</v>
      </c>
      <c r="Q162" s="328">
        <f t="shared" si="34"/>
        <v>4.5908833377912406E-2</v>
      </c>
      <c r="R162" s="328">
        <f t="shared" si="34"/>
        <v>5.4242059243254849E-2</v>
      </c>
      <c r="S162" s="328">
        <f t="shared" si="34"/>
        <v>5.1781835800088813E-2</v>
      </c>
      <c r="T162" s="328">
        <f t="shared" si="34"/>
        <v>4.0594415229663186E-2</v>
      </c>
      <c r="U162" s="328">
        <f t="shared" si="34"/>
        <v>4.298815408841003E-2</v>
      </c>
      <c r="V162" s="328">
        <f t="shared" si="34"/>
        <v>3.6850730518916845E-2</v>
      </c>
      <c r="W162" s="328">
        <f t="shared" si="34"/>
        <v>4.0162413503485338E-2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1.0000000000000002</v>
      </c>
      <c r="C165" s="234">
        <f t="shared" si="35"/>
        <v>1</v>
      </c>
      <c r="D165" s="234">
        <f t="shared" si="35"/>
        <v>1.0000000000000002</v>
      </c>
      <c r="E165" s="234">
        <f t="shared" si="35"/>
        <v>0.99999999999999978</v>
      </c>
      <c r="F165" s="234">
        <f t="shared" si="35"/>
        <v>1</v>
      </c>
      <c r="G165" s="234">
        <f t="shared" si="35"/>
        <v>0.99999999999999978</v>
      </c>
      <c r="H165" s="234">
        <f t="shared" si="35"/>
        <v>1</v>
      </c>
      <c r="I165" s="234">
        <f t="shared" si="35"/>
        <v>1.0000000000000002</v>
      </c>
      <c r="J165" s="234">
        <f t="shared" si="35"/>
        <v>0.99999999999999967</v>
      </c>
      <c r="K165" s="234">
        <f t="shared" si="35"/>
        <v>1</v>
      </c>
      <c r="L165" s="234">
        <f t="shared" si="35"/>
        <v>0.99999999999999978</v>
      </c>
      <c r="M165" s="234">
        <f t="shared" si="35"/>
        <v>0.99999999999999989</v>
      </c>
      <c r="N165" s="234">
        <f t="shared" si="35"/>
        <v>0.99999999999999989</v>
      </c>
      <c r="O165" s="234">
        <f t="shared" si="35"/>
        <v>1</v>
      </c>
      <c r="P165" s="234">
        <f t="shared" si="35"/>
        <v>1</v>
      </c>
      <c r="Q165" s="234">
        <f t="shared" si="35"/>
        <v>1.0000000000000002</v>
      </c>
      <c r="R165" s="234">
        <f t="shared" si="35"/>
        <v>1.0000000000000002</v>
      </c>
      <c r="S165" s="234">
        <f t="shared" si="35"/>
        <v>0.99999999999999922</v>
      </c>
      <c r="T165" s="234">
        <f t="shared" si="35"/>
        <v>1.0000000000000002</v>
      </c>
      <c r="U165" s="234">
        <f t="shared" si="35"/>
        <v>0.99999999999999989</v>
      </c>
      <c r="V165" s="234">
        <f t="shared" si="35"/>
        <v>0.99999999999999989</v>
      </c>
      <c r="W165" s="234">
        <f t="shared" si="35"/>
        <v>1.0000000000000002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8.5316275380545974E-3</v>
      </c>
      <c r="C166" s="268">
        <f t="shared" si="36"/>
        <v>8.1914692884156471E-3</v>
      </c>
      <c r="D166" s="268">
        <f t="shared" si="36"/>
        <v>8.2403802255128188E-3</v>
      </c>
      <c r="E166" s="268">
        <f t="shared" si="36"/>
        <v>8.2557154004582189E-3</v>
      </c>
      <c r="F166" s="268">
        <f t="shared" si="36"/>
        <v>8.241249324515117E-3</v>
      </c>
      <c r="G166" s="268">
        <f t="shared" si="36"/>
        <v>8.3950793600673056E-3</v>
      </c>
      <c r="H166" s="268">
        <f t="shared" si="36"/>
        <v>8.564955408631416E-3</v>
      </c>
      <c r="I166" s="268">
        <f t="shared" si="36"/>
        <v>8.6314845976062978E-3</v>
      </c>
      <c r="J166" s="268">
        <f t="shared" si="36"/>
        <v>8.6003723294827816E-3</v>
      </c>
      <c r="K166" s="268">
        <f t="shared" si="36"/>
        <v>8.3622787152129886E-3</v>
      </c>
      <c r="L166" s="268">
        <f t="shared" si="36"/>
        <v>8.6419826896512036E-3</v>
      </c>
      <c r="M166" s="268">
        <f t="shared" si="36"/>
        <v>8.7408230937503634E-3</v>
      </c>
      <c r="N166" s="268">
        <f t="shared" si="36"/>
        <v>8.6644666808822681E-3</v>
      </c>
      <c r="O166" s="268">
        <f t="shared" si="36"/>
        <v>8.4340386734982013E-3</v>
      </c>
      <c r="P166" s="268">
        <f t="shared" si="36"/>
        <v>8.4361864169166939E-3</v>
      </c>
      <c r="Q166" s="268">
        <f t="shared" si="36"/>
        <v>8.3898862445121822E-3</v>
      </c>
      <c r="R166" s="268">
        <f t="shared" si="36"/>
        <v>8.2193090951658051E-3</v>
      </c>
      <c r="S166" s="268">
        <f t="shared" si="36"/>
        <v>8.2887701180568967E-3</v>
      </c>
      <c r="T166" s="268">
        <f t="shared" si="36"/>
        <v>8.510752768341347E-3</v>
      </c>
      <c r="U166" s="268">
        <f t="shared" si="36"/>
        <v>8.4534818928647115E-3</v>
      </c>
      <c r="V166" s="268">
        <f t="shared" si="36"/>
        <v>8.399605263995984E-3</v>
      </c>
      <c r="W166" s="268">
        <f t="shared" si="36"/>
        <v>8.249932273040916E-3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2.4828543408245071E-3</v>
      </c>
      <c r="C167" s="269">
        <f t="shared" si="37"/>
        <v>2.3838622806441668E-3</v>
      </c>
      <c r="D167" s="269">
        <f t="shared" si="37"/>
        <v>2.3980962274431613E-3</v>
      </c>
      <c r="E167" s="269">
        <f t="shared" si="37"/>
        <v>2.4025590342769887E-3</v>
      </c>
      <c r="F167" s="269">
        <f t="shared" si="37"/>
        <v>2.398349150607102E-3</v>
      </c>
      <c r="G167" s="269">
        <f t="shared" si="37"/>
        <v>2.4431164086497607E-3</v>
      </c>
      <c r="H167" s="269">
        <f t="shared" si="37"/>
        <v>2.4925533399618948E-3</v>
      </c>
      <c r="I167" s="269">
        <f t="shared" si="37"/>
        <v>2.5119145093168639E-3</v>
      </c>
      <c r="J167" s="269">
        <f t="shared" si="37"/>
        <v>2.5028602896361753E-3</v>
      </c>
      <c r="K167" s="269">
        <f t="shared" si="37"/>
        <v>2.433570841512054E-3</v>
      </c>
      <c r="L167" s="269">
        <f t="shared" si="37"/>
        <v>2.5149696395704783E-3</v>
      </c>
      <c r="M167" s="269">
        <f t="shared" si="37"/>
        <v>2.5437339433650153E-3</v>
      </c>
      <c r="N167" s="269">
        <f t="shared" si="37"/>
        <v>2.5215128782407194E-3</v>
      </c>
      <c r="O167" s="269">
        <f t="shared" si="37"/>
        <v>2.4544542571477137E-3</v>
      </c>
      <c r="P167" s="269">
        <f t="shared" si="37"/>
        <v>2.4550792884264223E-3</v>
      </c>
      <c r="Q167" s="269">
        <f t="shared" si="37"/>
        <v>2.4416051202770625E-3</v>
      </c>
      <c r="R167" s="269">
        <f t="shared" si="37"/>
        <v>2.3919641562510259E-3</v>
      </c>
      <c r="S167" s="269">
        <f t="shared" si="37"/>
        <v>2.412178541071975E-3</v>
      </c>
      <c r="T167" s="269">
        <f t="shared" si="37"/>
        <v>2.4767794140458737E-3</v>
      </c>
      <c r="U167" s="269">
        <f t="shared" si="37"/>
        <v>2.4601125774844162E-3</v>
      </c>
      <c r="V167" s="269">
        <f t="shared" si="37"/>
        <v>2.4444335266516114E-3</v>
      </c>
      <c r="W167" s="269">
        <f t="shared" si="37"/>
        <v>2.4008760420287296E-3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2.0066052361072922E-2</v>
      </c>
      <c r="C168" s="269">
        <f t="shared" si="38"/>
        <v>1.9637494346930785E-2</v>
      </c>
      <c r="D168" s="269">
        <f t="shared" si="38"/>
        <v>1.4307797908387694E-2</v>
      </c>
      <c r="E168" s="269">
        <f t="shared" si="38"/>
        <v>1.3821057789171856E-2</v>
      </c>
      <c r="F168" s="269">
        <f t="shared" si="38"/>
        <v>1.4480186647564801E-2</v>
      </c>
      <c r="G168" s="269">
        <f t="shared" si="38"/>
        <v>1.8513908177715432E-2</v>
      </c>
      <c r="H168" s="269">
        <f t="shared" si="38"/>
        <v>1.801968380623082E-2</v>
      </c>
      <c r="I168" s="269">
        <f t="shared" si="38"/>
        <v>1.9860623539729873E-2</v>
      </c>
      <c r="J168" s="269">
        <f t="shared" si="38"/>
        <v>2.1930139571551779E-2</v>
      </c>
      <c r="K168" s="269">
        <f t="shared" si="38"/>
        <v>3.0354268504788055E-2</v>
      </c>
      <c r="L168" s="269">
        <f t="shared" si="38"/>
        <v>2.4138503154763111E-2</v>
      </c>
      <c r="M168" s="269">
        <f t="shared" si="38"/>
        <v>2.2917652634208602E-2</v>
      </c>
      <c r="N168" s="269">
        <f t="shared" si="38"/>
        <v>2.2475315883004533E-2</v>
      </c>
      <c r="O168" s="269">
        <f t="shared" si="38"/>
        <v>2.5889073463779246E-2</v>
      </c>
      <c r="P168" s="269">
        <f t="shared" si="38"/>
        <v>2.5529979450014686E-2</v>
      </c>
      <c r="Q168" s="269">
        <f t="shared" si="38"/>
        <v>2.5795025357150933E-2</v>
      </c>
      <c r="R168" s="269">
        <f t="shared" si="38"/>
        <v>2.888630022281783E-2</v>
      </c>
      <c r="S168" s="269">
        <f t="shared" si="38"/>
        <v>2.7972727872980351E-2</v>
      </c>
      <c r="T168" s="269">
        <f t="shared" si="38"/>
        <v>2.4008889765793594E-2</v>
      </c>
      <c r="U168" s="269">
        <f t="shared" si="38"/>
        <v>2.5042394054928845E-2</v>
      </c>
      <c r="V168" s="269">
        <f t="shared" si="38"/>
        <v>2.3588196310094855E-2</v>
      </c>
      <c r="W168" s="269">
        <f t="shared" si="38"/>
        <v>2.540654683901165E-2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7.5865482785099862E-3</v>
      </c>
      <c r="C169" s="269">
        <f t="shared" si="39"/>
        <v>7.2840705892638644E-3</v>
      </c>
      <c r="D169" s="269">
        <f t="shared" si="39"/>
        <v>7.327563484843252E-3</v>
      </c>
      <c r="E169" s="269">
        <f t="shared" si="39"/>
        <v>7.341199926959808E-3</v>
      </c>
      <c r="F169" s="269">
        <f t="shared" si="39"/>
        <v>7.3283363106036777E-3</v>
      </c>
      <c r="G169" s="269">
        <f t="shared" si="39"/>
        <v>7.4651260363853191E-3</v>
      </c>
      <c r="H169" s="269">
        <f t="shared" si="39"/>
        <v>7.6161843002447837E-3</v>
      </c>
      <c r="I169" s="269">
        <f t="shared" si="39"/>
        <v>7.6753438101784715E-3</v>
      </c>
      <c r="J169" s="269">
        <f t="shared" si="39"/>
        <v>7.6476779605946475E-3</v>
      </c>
      <c r="K169" s="269">
        <f t="shared" si="39"/>
        <v>7.4359588376716338E-3</v>
      </c>
      <c r="L169" s="269">
        <f t="shared" si="39"/>
        <v>7.6846789905734986E-3</v>
      </c>
      <c r="M169" s="269">
        <f t="shared" si="39"/>
        <v>7.7725704853933309E-3</v>
      </c>
      <c r="N169" s="269">
        <f t="shared" si="39"/>
        <v>7.7046723487231832E-3</v>
      </c>
      <c r="O169" s="269">
        <f t="shared" si="39"/>
        <v>7.499769685668266E-3</v>
      </c>
      <c r="P169" s="269">
        <f t="shared" si="39"/>
        <v>7.5016795157753034E-3</v>
      </c>
      <c r="Q169" s="269">
        <f t="shared" si="39"/>
        <v>7.4605081810348479E-3</v>
      </c>
      <c r="R169" s="269">
        <f t="shared" si="39"/>
        <v>7.3088264798641537E-3</v>
      </c>
      <c r="S169" s="269">
        <f t="shared" si="39"/>
        <v>7.3705930538604282E-3</v>
      </c>
      <c r="T169" s="269">
        <f t="shared" si="39"/>
        <v>7.5679858825865882E-3</v>
      </c>
      <c r="U169" s="269">
        <f t="shared" si="39"/>
        <v>7.5170591092578159E-3</v>
      </c>
      <c r="V169" s="269">
        <f t="shared" si="39"/>
        <v>7.4691505895559361E-3</v>
      </c>
      <c r="W169" s="269">
        <f t="shared" si="39"/>
        <v>7.3360574174964714E-3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1.1868758503850335E-2</v>
      </c>
      <c r="C170" s="270">
        <f t="shared" si="40"/>
        <v>1.144217053762837E-2</v>
      </c>
      <c r="D170" s="270">
        <f t="shared" si="40"/>
        <v>1.196388433051602E-2</v>
      </c>
      <c r="E170" s="270">
        <f t="shared" si="40"/>
        <v>1.1905299373053048E-2</v>
      </c>
      <c r="F170" s="270">
        <f t="shared" si="40"/>
        <v>1.1820636580683885E-2</v>
      </c>
      <c r="G170" s="270">
        <f t="shared" si="40"/>
        <v>1.1700715306592899E-2</v>
      </c>
      <c r="H170" s="270">
        <f t="shared" si="40"/>
        <v>1.1911090476375778E-2</v>
      </c>
      <c r="I170" s="270">
        <f t="shared" si="40"/>
        <v>1.1992832133625224E-2</v>
      </c>
      <c r="J170" s="270">
        <f t="shared" si="40"/>
        <v>1.201756972724809E-2</v>
      </c>
      <c r="K170" s="270">
        <f t="shared" si="40"/>
        <v>1.3415874751350441E-2</v>
      </c>
      <c r="L170" s="270">
        <f t="shared" si="40"/>
        <v>1.2460199177127269E-2</v>
      </c>
      <c r="M170" s="270">
        <f t="shared" si="40"/>
        <v>1.235719851047286E-2</v>
      </c>
      <c r="N170" s="270">
        <f t="shared" si="40"/>
        <v>1.2169723850294016E-2</v>
      </c>
      <c r="O170" s="270">
        <f t="shared" si="40"/>
        <v>1.2478846280684946E-2</v>
      </c>
      <c r="P170" s="270">
        <f t="shared" si="40"/>
        <v>1.2495954549476189E-2</v>
      </c>
      <c r="Q170" s="270">
        <f t="shared" si="40"/>
        <v>1.243306562411535E-2</v>
      </c>
      <c r="R170" s="270">
        <f t="shared" si="40"/>
        <v>1.2879606178828036E-2</v>
      </c>
      <c r="S170" s="270">
        <f t="shared" si="40"/>
        <v>1.3139376776928242E-2</v>
      </c>
      <c r="T170" s="270">
        <f t="shared" si="40"/>
        <v>1.2559757546841766E-2</v>
      </c>
      <c r="U170" s="270">
        <f t="shared" si="40"/>
        <v>1.2757589355551564E-2</v>
      </c>
      <c r="V170" s="270">
        <f t="shared" si="40"/>
        <v>1.2426354829613679E-2</v>
      </c>
      <c r="W170" s="270">
        <f t="shared" si="40"/>
        <v>1.2643586147238853E-2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0.73703598218713262</v>
      </c>
      <c r="C171" s="271">
        <f t="shared" si="41"/>
        <v>0.7414383590439102</v>
      </c>
      <c r="D171" s="271">
        <f t="shared" si="41"/>
        <v>0.78223074687393757</v>
      </c>
      <c r="E171" s="271">
        <f t="shared" si="41"/>
        <v>0.78603215755217615</v>
      </c>
      <c r="F171" s="271">
        <f t="shared" si="41"/>
        <v>0.78102276928605696</v>
      </c>
      <c r="G171" s="271">
        <f t="shared" si="41"/>
        <v>0.74951316909925914</v>
      </c>
      <c r="H171" s="271">
        <f t="shared" si="41"/>
        <v>0.75281473254242293</v>
      </c>
      <c r="I171" s="271">
        <f t="shared" si="41"/>
        <v>0.7383158587026778</v>
      </c>
      <c r="J171" s="271">
        <f t="shared" si="41"/>
        <v>0.72229121984201761</v>
      </c>
      <c r="K171" s="271">
        <f t="shared" si="41"/>
        <v>0.6560905037872633</v>
      </c>
      <c r="L171" s="271">
        <f t="shared" si="41"/>
        <v>0.70465797501181138</v>
      </c>
      <c r="M171" s="271">
        <f t="shared" si="41"/>
        <v>0.71403106096195978</v>
      </c>
      <c r="N171" s="271">
        <f t="shared" si="41"/>
        <v>0.71779057341625929</v>
      </c>
      <c r="O171" s="271">
        <f t="shared" si="41"/>
        <v>0.69146973799172851</v>
      </c>
      <c r="P171" s="271">
        <f t="shared" si="41"/>
        <v>0.69423708780807158</v>
      </c>
      <c r="Q171" s="271">
        <f t="shared" si="41"/>
        <v>0.6923305745421342</v>
      </c>
      <c r="R171" s="271">
        <f t="shared" si="41"/>
        <v>0.66826626136075395</v>
      </c>
      <c r="S171" s="271">
        <f t="shared" si="41"/>
        <v>0.67497906955792608</v>
      </c>
      <c r="T171" s="271">
        <f t="shared" si="41"/>
        <v>0.70583587027188321</v>
      </c>
      <c r="U171" s="271">
        <f t="shared" si="41"/>
        <v>0.69774624847409628</v>
      </c>
      <c r="V171" s="271">
        <f t="shared" si="41"/>
        <v>0.70944743697358637</v>
      </c>
      <c r="W171" s="271">
        <f t="shared" si="41"/>
        <v>0.69543320862884295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0.64915319214773137</v>
      </c>
      <c r="C172" s="320">
        <f t="shared" si="42"/>
        <v>0.65543251387133372</v>
      </c>
      <c r="D172" s="320">
        <f t="shared" si="42"/>
        <v>0.71956724052585652</v>
      </c>
      <c r="E172" s="320">
        <f t="shared" si="42"/>
        <v>0.7255004147882359</v>
      </c>
      <c r="F172" s="320">
        <f t="shared" si="42"/>
        <v>0.71760425626812141</v>
      </c>
      <c r="G172" s="320">
        <f t="shared" si="42"/>
        <v>0.66842826630356433</v>
      </c>
      <c r="H172" s="320">
        <f t="shared" si="42"/>
        <v>0.67389437192423163</v>
      </c>
      <c r="I172" s="320">
        <f t="shared" si="42"/>
        <v>0.65133278015855567</v>
      </c>
      <c r="J172" s="320">
        <f t="shared" si="42"/>
        <v>0.6262443334479465</v>
      </c>
      <c r="K172" s="320">
        <f t="shared" si="42"/>
        <v>0.52314866959864437</v>
      </c>
      <c r="L172" s="320">
        <f t="shared" si="42"/>
        <v>0.59893917360317972</v>
      </c>
      <c r="M172" s="320">
        <f t="shared" si="42"/>
        <v>0.61365918818865473</v>
      </c>
      <c r="N172" s="320">
        <f t="shared" si="42"/>
        <v>0.61935599190150747</v>
      </c>
      <c r="O172" s="320">
        <f t="shared" si="42"/>
        <v>0.57808400737608812</v>
      </c>
      <c r="P172" s="320">
        <f t="shared" si="42"/>
        <v>0.58242407230590809</v>
      </c>
      <c r="Q172" s="320">
        <f t="shared" si="42"/>
        <v>0.57935674407803794</v>
      </c>
      <c r="R172" s="320">
        <f t="shared" si="42"/>
        <v>0.54175365131585151</v>
      </c>
      <c r="S172" s="320">
        <f t="shared" si="42"/>
        <v>0.55246760959286312</v>
      </c>
      <c r="T172" s="320">
        <f t="shared" si="42"/>
        <v>0.60068473339657047</v>
      </c>
      <c r="U172" s="320">
        <f t="shared" si="42"/>
        <v>0.58806869858976074</v>
      </c>
      <c r="V172" s="320">
        <f t="shared" si="42"/>
        <v>0.60613880075424953</v>
      </c>
      <c r="W172" s="320">
        <f t="shared" si="42"/>
        <v>0.58416078786059122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8.788279003940129E-2</v>
      </c>
      <c r="C173" s="320">
        <f t="shared" si="43"/>
        <v>8.6005845172576437E-2</v>
      </c>
      <c r="D173" s="320">
        <f t="shared" si="43"/>
        <v>6.2663506348081127E-2</v>
      </c>
      <c r="E173" s="320">
        <f t="shared" si="43"/>
        <v>6.0531742763940292E-2</v>
      </c>
      <c r="F173" s="320">
        <f t="shared" si="43"/>
        <v>6.3418513017935593E-2</v>
      </c>
      <c r="G173" s="320">
        <f t="shared" si="43"/>
        <v>8.1084902795694844E-2</v>
      </c>
      <c r="H173" s="320">
        <f t="shared" si="43"/>
        <v>7.8920360618191299E-2</v>
      </c>
      <c r="I173" s="320">
        <f t="shared" si="43"/>
        <v>8.69830785441221E-2</v>
      </c>
      <c r="J173" s="320">
        <f t="shared" si="43"/>
        <v>9.6046886394071065E-2</v>
      </c>
      <c r="K173" s="320">
        <f t="shared" si="43"/>
        <v>0.13294183418861896</v>
      </c>
      <c r="L173" s="320">
        <f t="shared" si="43"/>
        <v>0.10571880140863166</v>
      </c>
      <c r="M173" s="320">
        <f t="shared" si="43"/>
        <v>0.10037187277330505</v>
      </c>
      <c r="N173" s="320">
        <f t="shared" si="43"/>
        <v>9.8434581514751804E-2</v>
      </c>
      <c r="O173" s="320">
        <f t="shared" si="43"/>
        <v>0.11338573061564036</v>
      </c>
      <c r="P173" s="320">
        <f t="shared" si="43"/>
        <v>0.11181301550216348</v>
      </c>
      <c r="Q173" s="320">
        <f t="shared" si="43"/>
        <v>0.11297383046409622</v>
      </c>
      <c r="R173" s="320">
        <f t="shared" si="43"/>
        <v>0.12651261004490247</v>
      </c>
      <c r="S173" s="320">
        <f t="shared" si="43"/>
        <v>0.12251145996506289</v>
      </c>
      <c r="T173" s="320">
        <f t="shared" si="43"/>
        <v>0.10515113687531266</v>
      </c>
      <c r="U173" s="320">
        <f t="shared" si="43"/>
        <v>0.10967754988433556</v>
      </c>
      <c r="V173" s="320">
        <f t="shared" si="43"/>
        <v>0.10330863621933679</v>
      </c>
      <c r="W173" s="320">
        <f t="shared" si="43"/>
        <v>0.11127242076825174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7.0448074278819536E-2</v>
      </c>
      <c r="C174" s="271">
        <f t="shared" si="44"/>
        <v>6.8943489008642708E-2</v>
      </c>
      <c r="D174" s="271">
        <f t="shared" si="44"/>
        <v>5.023194356712727E-2</v>
      </c>
      <c r="E174" s="271">
        <f t="shared" si="44"/>
        <v>4.8523092047357518E-2</v>
      </c>
      <c r="F174" s="271">
        <f t="shared" si="44"/>
        <v>5.0837167478829021E-2</v>
      </c>
      <c r="G174" s="271">
        <f t="shared" si="44"/>
        <v>6.4998792738384131E-2</v>
      </c>
      <c r="H174" s="271">
        <f t="shared" si="44"/>
        <v>6.3263665439489275E-2</v>
      </c>
      <c r="I174" s="271">
        <f t="shared" si="44"/>
        <v>6.9726852954137886E-2</v>
      </c>
      <c r="J174" s="271">
        <f t="shared" si="44"/>
        <v>7.6992528160579096E-2</v>
      </c>
      <c r="K174" s="271">
        <f t="shared" si="44"/>
        <v>0.1065680346002149</v>
      </c>
      <c r="L174" s="271">
        <f t="shared" si="44"/>
        <v>8.4745670579688778E-2</v>
      </c>
      <c r="M174" s="271">
        <f t="shared" si="44"/>
        <v>8.0459497763644167E-2</v>
      </c>
      <c r="N174" s="271">
        <f t="shared" si="44"/>
        <v>7.890653798140379E-2</v>
      </c>
      <c r="O174" s="271">
        <f t="shared" si="44"/>
        <v>9.0891588318800634E-2</v>
      </c>
      <c r="P174" s="271">
        <f t="shared" si="44"/>
        <v>8.9630877876130777E-2</v>
      </c>
      <c r="Q174" s="271">
        <f t="shared" si="44"/>
        <v>9.0561403393419518E-2</v>
      </c>
      <c r="R174" s="271">
        <f t="shared" si="44"/>
        <v>0.10141427855959921</v>
      </c>
      <c r="S174" s="271">
        <f t="shared" si="44"/>
        <v>9.8206900665715122E-2</v>
      </c>
      <c r="T174" s="271">
        <f t="shared" si="44"/>
        <v>8.4290622746196239E-2</v>
      </c>
      <c r="U174" s="271">
        <f t="shared" si="44"/>
        <v>8.7919058754353158E-2</v>
      </c>
      <c r="V174" s="271">
        <f t="shared" si="44"/>
        <v>8.2813648437429263E-2</v>
      </c>
      <c r="W174" s="271">
        <f t="shared" si="44"/>
        <v>8.9197529572642847E-2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7.7372595074835251E-2</v>
      </c>
      <c r="C175" s="271">
        <f t="shared" si="45"/>
        <v>7.7451423617150919E-2</v>
      </c>
      <c r="D175" s="271">
        <f t="shared" si="45"/>
        <v>7.7232172469815508E-2</v>
      </c>
      <c r="E175" s="271">
        <f t="shared" si="45"/>
        <v>7.7218681469012257E-2</v>
      </c>
      <c r="F175" s="271">
        <f t="shared" si="45"/>
        <v>7.7248843080298668E-2</v>
      </c>
      <c r="G175" s="271">
        <f t="shared" si="45"/>
        <v>7.736008893423954E-2</v>
      </c>
      <c r="H175" s="271">
        <f t="shared" si="45"/>
        <v>7.729840561264982E-2</v>
      </c>
      <c r="I175" s="271">
        <f t="shared" si="45"/>
        <v>7.7339010077693449E-2</v>
      </c>
      <c r="J175" s="271">
        <f t="shared" si="45"/>
        <v>7.7408245181879762E-2</v>
      </c>
      <c r="K175" s="271">
        <f t="shared" si="45"/>
        <v>7.7606603016661238E-2</v>
      </c>
      <c r="L175" s="271">
        <f t="shared" si="45"/>
        <v>7.7436273293561023E-2</v>
      </c>
      <c r="M175" s="271">
        <f t="shared" si="45"/>
        <v>7.7388538589778108E-2</v>
      </c>
      <c r="N175" s="271">
        <f t="shared" si="45"/>
        <v>7.7402483068844799E-2</v>
      </c>
      <c r="O175" s="271">
        <f t="shared" si="45"/>
        <v>7.7526359477347803E-2</v>
      </c>
      <c r="P175" s="271">
        <f t="shared" si="45"/>
        <v>7.7513213248104243E-2</v>
      </c>
      <c r="Q175" s="271">
        <f t="shared" si="45"/>
        <v>7.7534610305613205E-2</v>
      </c>
      <c r="R175" s="271">
        <f t="shared" si="45"/>
        <v>7.7627025831805474E-2</v>
      </c>
      <c r="S175" s="271">
        <f t="shared" si="45"/>
        <v>7.756542237558646E-2</v>
      </c>
      <c r="T175" s="271">
        <f t="shared" si="45"/>
        <v>7.7446915786646017E-2</v>
      </c>
      <c r="U175" s="271">
        <f t="shared" si="45"/>
        <v>7.7474013009308257E-2</v>
      </c>
      <c r="V175" s="271">
        <f t="shared" si="45"/>
        <v>7.7463272553378343E-2</v>
      </c>
      <c r="W175" s="271">
        <f t="shared" si="45"/>
        <v>7.7529742369060323E-2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5.5793668589247392E-2</v>
      </c>
      <c r="C176" s="320">
        <f t="shared" si="46"/>
        <v>5.633336615131717E-2</v>
      </c>
      <c r="D176" s="320">
        <f t="shared" si="46"/>
        <v>6.1845642340217208E-2</v>
      </c>
      <c r="E176" s="320">
        <f t="shared" si="46"/>
        <v>6.2355589086966166E-2</v>
      </c>
      <c r="F176" s="320">
        <f t="shared" si="46"/>
        <v>6.1676927013162255E-2</v>
      </c>
      <c r="G176" s="320">
        <f t="shared" si="46"/>
        <v>5.7450330086860374E-2</v>
      </c>
      <c r="H176" s="320">
        <f t="shared" si="46"/>
        <v>5.7920133038093367E-2</v>
      </c>
      <c r="I176" s="320">
        <f t="shared" si="46"/>
        <v>5.5981000659100895E-2</v>
      </c>
      <c r="J176" s="320">
        <f t="shared" si="46"/>
        <v>5.3824689178047336E-2</v>
      </c>
      <c r="K176" s="320">
        <f t="shared" si="46"/>
        <v>4.4963783352774268E-2</v>
      </c>
      <c r="L176" s="320">
        <f t="shared" si="46"/>
        <v>5.1477854782740744E-2</v>
      </c>
      <c r="M176" s="320">
        <f t="shared" si="46"/>
        <v>5.274301626595497E-2</v>
      </c>
      <c r="N176" s="320">
        <f t="shared" si="46"/>
        <v>5.3232647345671798E-2</v>
      </c>
      <c r="O176" s="320">
        <f t="shared" si="46"/>
        <v>4.968538692319243E-2</v>
      </c>
      <c r="P176" s="320">
        <f t="shared" si="46"/>
        <v>5.005840849541799E-2</v>
      </c>
      <c r="Q176" s="320">
        <f t="shared" si="46"/>
        <v>4.9794776587464146E-2</v>
      </c>
      <c r="R176" s="320">
        <f t="shared" si="46"/>
        <v>4.6562851487376683E-2</v>
      </c>
      <c r="S176" s="320">
        <f t="shared" si="46"/>
        <v>4.7483698900001835E-2</v>
      </c>
      <c r="T176" s="320">
        <f t="shared" si="46"/>
        <v>5.1627882828190162E-2</v>
      </c>
      <c r="U176" s="320">
        <f t="shared" si="46"/>
        <v>5.0543555009370196E-2</v>
      </c>
      <c r="V176" s="320">
        <f t="shared" si="46"/>
        <v>5.2096651110159126E-2</v>
      </c>
      <c r="W176" s="320">
        <f t="shared" si="46"/>
        <v>5.0207676392832454E-2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2.157892648558786E-2</v>
      </c>
      <c r="C177" s="320">
        <f t="shared" si="47"/>
        <v>2.1118057465833746E-2</v>
      </c>
      <c r="D177" s="320">
        <f t="shared" si="47"/>
        <v>1.5386530129598305E-2</v>
      </c>
      <c r="E177" s="320">
        <f t="shared" si="47"/>
        <v>1.4863092382046092E-2</v>
      </c>
      <c r="F177" s="320">
        <f t="shared" si="47"/>
        <v>1.5571916067136409E-2</v>
      </c>
      <c r="G177" s="320">
        <f t="shared" si="47"/>
        <v>1.990975884737917E-2</v>
      </c>
      <c r="H177" s="320">
        <f t="shared" si="47"/>
        <v>1.9378272574556449E-2</v>
      </c>
      <c r="I177" s="320">
        <f t="shared" si="47"/>
        <v>2.1358009418592561E-2</v>
      </c>
      <c r="J177" s="320">
        <f t="shared" si="47"/>
        <v>2.3583556003832426E-2</v>
      </c>
      <c r="K177" s="320">
        <f t="shared" si="47"/>
        <v>3.264281966388697E-2</v>
      </c>
      <c r="L177" s="320">
        <f t="shared" si="47"/>
        <v>2.5958418510820272E-2</v>
      </c>
      <c r="M177" s="320">
        <f t="shared" si="47"/>
        <v>2.4645522323823145E-2</v>
      </c>
      <c r="N177" s="320">
        <f t="shared" si="47"/>
        <v>2.4169835723172998E-2</v>
      </c>
      <c r="O177" s="320">
        <f t="shared" si="47"/>
        <v>2.784097255415538E-2</v>
      </c>
      <c r="P177" s="320">
        <f t="shared" si="47"/>
        <v>2.7454804752686256E-2</v>
      </c>
      <c r="Q177" s="320">
        <f t="shared" si="47"/>
        <v>2.7739833718149053E-2</v>
      </c>
      <c r="R177" s="320">
        <f t="shared" si="47"/>
        <v>3.1064174344428794E-2</v>
      </c>
      <c r="S177" s="320">
        <f t="shared" si="47"/>
        <v>3.0081723475584618E-2</v>
      </c>
      <c r="T177" s="320">
        <f t="shared" si="47"/>
        <v>2.5819032958455859E-2</v>
      </c>
      <c r="U177" s="320">
        <f t="shared" si="47"/>
        <v>2.6930457999938064E-2</v>
      </c>
      <c r="V177" s="320">
        <f t="shared" si="47"/>
        <v>2.5366621443219217E-2</v>
      </c>
      <c r="W177" s="320">
        <f t="shared" si="47"/>
        <v>2.7322065976227865E-2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6.4607507436900441E-2</v>
      </c>
      <c r="C178" s="321">
        <f t="shared" si="48"/>
        <v>6.3227661287413459E-2</v>
      </c>
      <c r="D178" s="321">
        <f t="shared" si="48"/>
        <v>4.6067414912416775E-2</v>
      </c>
      <c r="E178" s="321">
        <f t="shared" si="48"/>
        <v>4.4500237407533935E-2</v>
      </c>
      <c r="F178" s="321">
        <f t="shared" si="48"/>
        <v>4.6622462140840724E-2</v>
      </c>
      <c r="G178" s="321">
        <f t="shared" si="48"/>
        <v>5.9610003938706239E-2</v>
      </c>
      <c r="H178" s="321">
        <f t="shared" si="48"/>
        <v>5.8018729073993268E-2</v>
      </c>
      <c r="I178" s="321">
        <f t="shared" si="48"/>
        <v>6.3946079675034254E-2</v>
      </c>
      <c r="J178" s="321">
        <f t="shared" si="48"/>
        <v>7.0609386937009841E-2</v>
      </c>
      <c r="K178" s="321">
        <f t="shared" si="48"/>
        <v>9.7732906945325507E-2</v>
      </c>
      <c r="L178" s="321">
        <f t="shared" si="48"/>
        <v>7.7719747463253205E-2</v>
      </c>
      <c r="M178" s="321">
        <f t="shared" si="48"/>
        <v>7.3788924017427621E-2</v>
      </c>
      <c r="N178" s="321">
        <f t="shared" si="48"/>
        <v>7.2364713892347346E-2</v>
      </c>
      <c r="O178" s="321">
        <f t="shared" si="48"/>
        <v>8.3356131851344703E-2</v>
      </c>
      <c r="P178" s="321">
        <f t="shared" si="48"/>
        <v>8.2199941847084207E-2</v>
      </c>
      <c r="Q178" s="321">
        <f t="shared" si="48"/>
        <v>8.3053321231743013E-2</v>
      </c>
      <c r="R178" s="321">
        <f t="shared" si="48"/>
        <v>9.3006428114914733E-2</v>
      </c>
      <c r="S178" s="321">
        <f t="shared" si="48"/>
        <v>9.0064961037873911E-2</v>
      </c>
      <c r="T178" s="321">
        <f t="shared" si="48"/>
        <v>7.7302425817665596E-2</v>
      </c>
      <c r="U178" s="321">
        <f t="shared" si="48"/>
        <v>8.0630042772154825E-2</v>
      </c>
      <c r="V178" s="321">
        <f t="shared" si="48"/>
        <v>7.5947901515693833E-2</v>
      </c>
      <c r="W178" s="321">
        <f t="shared" si="48"/>
        <v>8.1802520710637566E-2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0.46280921747742643</v>
      </c>
      <c r="C183" s="322">
        <f>IF(C$5=0,0,C$5/NMM_fec!C$5)</f>
        <v>0.4749779087179532</v>
      </c>
      <c r="D183" s="322">
        <f>IF(D$5=0,0,D$5/NMM_fec!D$5)</f>
        <v>0.47124580625634127</v>
      </c>
      <c r="E183" s="322">
        <f>IF(E$5=0,0,E$5/NMM_fec!E$5)</f>
        <v>0.46537280300871037</v>
      </c>
      <c r="F183" s="322">
        <f>IF(F$5=0,0,F$5/NMM_fec!F$5)</f>
        <v>0.46628387917003683</v>
      </c>
      <c r="G183" s="322">
        <f>IF(G$5=0,0,G$5/NMM_fec!G$5)</f>
        <v>0.47845919782642005</v>
      </c>
      <c r="H183" s="322">
        <f>IF(H$5=0,0,H$5/NMM_fec!H$5)</f>
        <v>0.47763512253615575</v>
      </c>
      <c r="I183" s="322">
        <f>IF(I$5=0,0,I$5/NMM_fec!I$5)</f>
        <v>0.48438111145791646</v>
      </c>
      <c r="J183" s="322">
        <f>IF(J$5=0,0,J$5/NMM_fec!J$5)</f>
        <v>0.48641667198376781</v>
      </c>
      <c r="K183" s="322">
        <f>IF(K$5=0,0,K$5/NMM_fec!K$5)</f>
        <v>0.48862962000884602</v>
      </c>
      <c r="L183" s="322">
        <f>IF(L$5=0,0,L$5/NMM_fec!L$5)</f>
        <v>0.51481474949755668</v>
      </c>
      <c r="M183" s="322">
        <f>IF(M$5=0,0,M$5/NMM_fec!M$5)</f>
        <v>0.52726102250784312</v>
      </c>
      <c r="N183" s="322">
        <f>IF(N$5=0,0,N$5/NMM_fec!N$5)</f>
        <v>0.53801115856678805</v>
      </c>
      <c r="O183" s="322">
        <f>IF(O$5=0,0,O$5/NMM_fec!O$5)</f>
        <v>0.54329160479228233</v>
      </c>
      <c r="P183" s="322">
        <f>IF(P$5=0,0,P$5/NMM_fec!P$5)</f>
        <v>0.55140021599809386</v>
      </c>
      <c r="Q183" s="322">
        <f>IF(Q$5=0,0,Q$5/NMM_fec!Q$5)</f>
        <v>0.55104839024182029</v>
      </c>
      <c r="R183" s="322">
        <f>IF(R$5=0,0,R$5/NMM_fec!R$5)</f>
        <v>0.55286037873149607</v>
      </c>
      <c r="S183" s="322">
        <f>IF(S$5=0,0,S$5/NMM_fec!S$5)</f>
        <v>0.55350654442977698</v>
      </c>
      <c r="T183" s="322">
        <f>IF(T$5=0,0,T$5/NMM_fec!T$5)</f>
        <v>0.55180626049862591</v>
      </c>
      <c r="U183" s="322">
        <f>IF(U$5=0,0,U$5/NMM_fec!U$5)</f>
        <v>0.55211242155831608</v>
      </c>
      <c r="V183" s="322">
        <f>IF(V$5=0,0,V$5/NMM_fec!V$5)</f>
        <v>0.55220887485587489</v>
      </c>
      <c r="W183" s="322">
        <f>IF(W$5=0,0,W$5/NMM_fec!W$5)</f>
        <v>0.55273424609766741</v>
      </c>
      <c r="DA183" s="95"/>
    </row>
    <row r="184" spans="1:105" ht="12" customHeight="1" x14ac:dyDescent="0.25">
      <c r="A184" s="55" t="s">
        <v>92</v>
      </c>
      <c r="B184" s="275">
        <f>IF(B$6=0,0,B$6/NMM_fec!B$6)</f>
        <v>0.37661169222900015</v>
      </c>
      <c r="C184" s="275">
        <f>IF(C$6=0,0,C$6/NMM_fec!C$6)</f>
        <v>0.37747042347843907</v>
      </c>
      <c r="D184" s="275">
        <f>IF(D$6=0,0,D$6/NMM_fec!D$6)</f>
        <v>0.37747042347843907</v>
      </c>
      <c r="E184" s="275">
        <f>IF(E$6=0,0,E$6/NMM_fec!E$6)</f>
        <v>0.37747042347843884</v>
      </c>
      <c r="F184" s="275">
        <f>IF(F$6=0,0,F$6/NMM_fec!F$6)</f>
        <v>0.37747042347843901</v>
      </c>
      <c r="G184" s="275">
        <f>IF(G$6=0,0,G$6/NMM_fec!G$6)</f>
        <v>0.37747042347843884</v>
      </c>
      <c r="H184" s="275">
        <f>IF(H$6=0,0,H$6/NMM_fec!H$6)</f>
        <v>0.37747042347843912</v>
      </c>
      <c r="I184" s="275">
        <f>IF(I$6=0,0,I$6/NMM_fec!I$6)</f>
        <v>0.37747042347843901</v>
      </c>
      <c r="J184" s="275">
        <f>IF(J$6=0,0,J$6/NMM_fec!J$6)</f>
        <v>0.37747042347843884</v>
      </c>
      <c r="K184" s="275">
        <f>IF(K$6=0,0,K$6/NMM_fec!K$6)</f>
        <v>0.37747042347843884</v>
      </c>
      <c r="L184" s="275">
        <f>IF(L$6=0,0,L$6/NMM_fec!L$6)</f>
        <v>0.39472338113059485</v>
      </c>
      <c r="M184" s="275">
        <f>IF(M$6=0,0,M$6/NMM_fec!M$6)</f>
        <v>0.40945440315103837</v>
      </c>
      <c r="N184" s="275">
        <f>IF(N$6=0,0,N$6/NMM_fec!N$6)</f>
        <v>0.41835090486148802</v>
      </c>
      <c r="O184" s="275">
        <f>IF(O$6=0,0,O$6/NMM_fec!O$6)</f>
        <v>0.42218024915620062</v>
      </c>
      <c r="P184" s="275">
        <f>IF(P$6=0,0,P$6/NMM_fec!P$6)</f>
        <v>0.42911495682829093</v>
      </c>
      <c r="Q184" s="275">
        <f>IF(Q$6=0,0,Q$6/NMM_fec!Q$6)</f>
        <v>0.42911495682829098</v>
      </c>
      <c r="R184" s="275">
        <f>IF(R$6=0,0,R$6/NMM_fec!R$6)</f>
        <v>0.43046739681243745</v>
      </c>
      <c r="S184" s="275">
        <f>IF(S$6=0,0,S$6/NMM_fec!S$6)</f>
        <v>0.43046739681243729</v>
      </c>
      <c r="T184" s="275">
        <f>IF(T$6=0,0,T$6/NMM_fec!T$6)</f>
        <v>0.43046739681243729</v>
      </c>
      <c r="U184" s="275">
        <f>IF(U$6=0,0,U$6/NMM_fec!U$6)</f>
        <v>0.43046739681243745</v>
      </c>
      <c r="V184" s="275">
        <f>IF(V$6=0,0,V$6/NMM_fec!V$6)</f>
        <v>0.4325837635404795</v>
      </c>
      <c r="W184" s="275">
        <f>IF(W$6=0,0,W$6/NMM_fec!W$6)</f>
        <v>0.43258376354047962</v>
      </c>
      <c r="DA184" s="76"/>
    </row>
    <row r="185" spans="1:105" ht="12" customHeight="1" x14ac:dyDescent="0.25">
      <c r="A185" s="202" t="s">
        <v>93</v>
      </c>
      <c r="B185" s="276">
        <f>IF(B$7=0,0,B$7/NMM_fec!B$7)</f>
        <v>9.7558404412145208E-2</v>
      </c>
      <c r="C185" s="276">
        <f>IF(C$7=0,0,C$7/NMM_fec!C$7)</f>
        <v>9.7780852233715132E-2</v>
      </c>
      <c r="D185" s="276">
        <f>IF(D$7=0,0,D$7/NMM_fec!D$7)</f>
        <v>9.7780852233715118E-2</v>
      </c>
      <c r="E185" s="276">
        <f>IF(E$7=0,0,E$7/NMM_fec!E$7)</f>
        <v>9.7780852233715104E-2</v>
      </c>
      <c r="F185" s="276">
        <f>IF(F$7=0,0,F$7/NMM_fec!F$7)</f>
        <v>9.7780852233715118E-2</v>
      </c>
      <c r="G185" s="276">
        <f>IF(G$7=0,0,G$7/NMM_fec!G$7)</f>
        <v>9.7780852233715118E-2</v>
      </c>
      <c r="H185" s="276">
        <f>IF(H$7=0,0,H$7/NMM_fec!H$7)</f>
        <v>9.7780852233715118E-2</v>
      </c>
      <c r="I185" s="276">
        <f>IF(I$7=0,0,I$7/NMM_fec!I$7)</f>
        <v>9.7780852233715132E-2</v>
      </c>
      <c r="J185" s="276">
        <f>IF(J$7=0,0,J$7/NMM_fec!J$7)</f>
        <v>9.7780852233715132E-2</v>
      </c>
      <c r="K185" s="276">
        <f>IF(K$7=0,0,K$7/NMM_fec!K$7)</f>
        <v>9.7780852233715146E-2</v>
      </c>
      <c r="L185" s="276">
        <f>IF(L$7=0,0,L$7/NMM_fec!L$7)</f>
        <v>0.10471948710382299</v>
      </c>
      <c r="M185" s="276">
        <f>IF(M$7=0,0,M$7/NMM_fec!M$7)</f>
        <v>0.10606605975114931</v>
      </c>
      <c r="N185" s="276">
        <f>IF(N$7=0,0,N$7/NMM_fec!N$7)</f>
        <v>0.1083706310898257</v>
      </c>
      <c r="O185" s="276">
        <f>IF(O$7=0,0,O$7/NMM_fec!O$7)</f>
        <v>0.10936259370555272</v>
      </c>
      <c r="P185" s="276">
        <f>IF(P$7=0,0,P$7/NMM_fec!P$7)</f>
        <v>0.11115897716765315</v>
      </c>
      <c r="Q185" s="276">
        <f>IF(Q$7=0,0,Q$7/NMM_fec!Q$7)</f>
        <v>0.11115897716765315</v>
      </c>
      <c r="R185" s="276">
        <f>IF(R$7=0,0,R$7/NMM_fec!R$7)</f>
        <v>0.11150931649497359</v>
      </c>
      <c r="S185" s="276">
        <f>IF(S$7=0,0,S$7/NMM_fec!S$7)</f>
        <v>0.11150931649497355</v>
      </c>
      <c r="T185" s="276">
        <f>IF(T$7=0,0,T$7/NMM_fec!T$7)</f>
        <v>0.11150931649497359</v>
      </c>
      <c r="U185" s="276">
        <f>IF(U$7=0,0,U$7/NMM_fec!U$7)</f>
        <v>0.11150931649497355</v>
      </c>
      <c r="V185" s="276">
        <f>IF(V$7=0,0,V$7/NMM_fec!V$7)</f>
        <v>0.11205754525525644</v>
      </c>
      <c r="W185" s="276">
        <f>IF(W$7=0,0,W$7/NMM_fec!W$7)</f>
        <v>0.11205754525525646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0.534774751928631</v>
      </c>
      <c r="C186" s="276">
        <f>IF(C$8=0,0,C$8/NMM_fec!C$8)</f>
        <v>0.53599411872038949</v>
      </c>
      <c r="D186" s="276">
        <f>IF(D$8=0,0,D$8/NMM_fec!D$8)</f>
        <v>0.53599411872038927</v>
      </c>
      <c r="E186" s="276">
        <f>IF(E$8=0,0,E$8/NMM_fec!E$8)</f>
        <v>0.5359941187203896</v>
      </c>
      <c r="F186" s="276">
        <f>IF(F$8=0,0,F$8/NMM_fec!F$8)</f>
        <v>0.53599411872038938</v>
      </c>
      <c r="G186" s="276">
        <f>IF(G$8=0,0,G$8/NMM_fec!G$8)</f>
        <v>0.53599411872038949</v>
      </c>
      <c r="H186" s="276">
        <f>IF(H$8=0,0,H$8/NMM_fec!H$8)</f>
        <v>0.53599411872038949</v>
      </c>
      <c r="I186" s="276">
        <f>IF(I$8=0,0,I$8/NMM_fec!I$8)</f>
        <v>0.53599411872038938</v>
      </c>
      <c r="J186" s="276">
        <f>IF(J$8=0,0,J$8/NMM_fec!J$8)</f>
        <v>0.53599411872038971</v>
      </c>
      <c r="K186" s="276">
        <f>IF(K$8=0,0,K$8/NMM_fec!K$8)</f>
        <v>0.53599411872038949</v>
      </c>
      <c r="L186" s="276">
        <f>IF(L$8=0,0,L$8/NMM_fec!L$8)</f>
        <v>0.55901070876408354</v>
      </c>
      <c r="M186" s="276">
        <f>IF(M$8=0,0,M$8/NMM_fec!M$8)</f>
        <v>0.5797256398034083</v>
      </c>
      <c r="N186" s="276">
        <f>IF(N$8=0,0,N$8/NMM_fec!N$8)</f>
        <v>0.59404289878070138</v>
      </c>
      <c r="O186" s="276">
        <f>IF(O$8=0,0,O$8/NMM_fec!O$8)</f>
        <v>0.59948042684344904</v>
      </c>
      <c r="P186" s="276">
        <f>IF(P$8=0,0,P$8/NMM_fec!P$8)</f>
        <v>0.60932745669292265</v>
      </c>
      <c r="Q186" s="276">
        <f>IF(Q$8=0,0,Q$8/NMM_fec!Q$8)</f>
        <v>0.60932745669292265</v>
      </c>
      <c r="R186" s="276">
        <f>IF(R$8=0,0,R$8/NMM_fec!R$8)</f>
        <v>0.61124787173033079</v>
      </c>
      <c r="S186" s="276">
        <f>IF(S$8=0,0,S$8/NMM_fec!S$8)</f>
        <v>0.61124787173033091</v>
      </c>
      <c r="T186" s="276">
        <f>IF(T$8=0,0,T$8/NMM_fec!T$8)</f>
        <v>0.61124787173033091</v>
      </c>
      <c r="U186" s="276">
        <f>IF(U$8=0,0,U$8/NMM_fec!U$8)</f>
        <v>0.61124787173033091</v>
      </c>
      <c r="V186" s="276">
        <f>IF(V$8=0,0,V$8/NMM_fec!V$8)</f>
        <v>0.61425303464834924</v>
      </c>
      <c r="W186" s="276">
        <f>IF(W$8=0,0,W$8/NMM_fec!W$8)</f>
        <v>0.61425303464834935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0.37224291044336227</v>
      </c>
      <c r="C187" s="276">
        <f>IF(C$9=0,0,C$9/NMM_fec!C$9)</f>
        <v>0.37309168021385936</v>
      </c>
      <c r="D187" s="276">
        <f>IF(D$9=0,0,D$9/NMM_fec!D$9)</f>
        <v>0.3730916802138593</v>
      </c>
      <c r="E187" s="276">
        <f>IF(E$9=0,0,E$9/NMM_fec!E$9)</f>
        <v>0.37309168021385941</v>
      </c>
      <c r="F187" s="276">
        <f>IF(F$9=0,0,F$9/NMM_fec!F$9)</f>
        <v>0.37309168021385963</v>
      </c>
      <c r="G187" s="276">
        <f>IF(G$9=0,0,G$9/NMM_fec!G$9)</f>
        <v>0.37309168021385947</v>
      </c>
      <c r="H187" s="276">
        <f>IF(H$9=0,0,H$9/NMM_fec!H$9)</f>
        <v>0.37309168021385952</v>
      </c>
      <c r="I187" s="276">
        <f>IF(I$9=0,0,I$9/NMM_fec!I$9)</f>
        <v>0.37309168021385941</v>
      </c>
      <c r="J187" s="276">
        <f>IF(J$9=0,0,J$9/NMM_fec!J$9)</f>
        <v>0.3730916802138593</v>
      </c>
      <c r="K187" s="276">
        <f>IF(K$9=0,0,K$9/NMM_fec!K$9)</f>
        <v>0.3730916802138593</v>
      </c>
      <c r="L187" s="276">
        <f>IF(L$9=0,0,L$9/NMM_fec!L$9)</f>
        <v>0.39956666875140467</v>
      </c>
      <c r="M187" s="276">
        <f>IF(M$9=0,0,M$9/NMM_fec!M$9)</f>
        <v>0.40470463840542398</v>
      </c>
      <c r="N187" s="276">
        <f>IF(N$9=0,0,N$9/NMM_fec!N$9)</f>
        <v>0.4134979386608193</v>
      </c>
      <c r="O187" s="276">
        <f>IF(O$9=0,0,O$9/NMM_fec!O$9)</f>
        <v>0.41728286168569079</v>
      </c>
      <c r="P187" s="276">
        <f>IF(P$9=0,0,P$9/NMM_fec!P$9)</f>
        <v>0.42413712516236279</v>
      </c>
      <c r="Q187" s="276">
        <f>IF(Q$9=0,0,Q$9/NMM_fec!Q$9)</f>
        <v>0.4241371251623629</v>
      </c>
      <c r="R187" s="276">
        <f>IF(R$9=0,0,R$9/NMM_fec!R$9)</f>
        <v>0.4254738765333016</v>
      </c>
      <c r="S187" s="276">
        <f>IF(S$9=0,0,S$9/NMM_fec!S$9)</f>
        <v>0.42547387653330154</v>
      </c>
      <c r="T187" s="276">
        <f>IF(T$9=0,0,T$9/NMM_fec!T$9)</f>
        <v>0.42547387653330143</v>
      </c>
      <c r="U187" s="276">
        <f>IF(U$9=0,0,U$9/NMM_fec!U$9)</f>
        <v>0.42547387653330149</v>
      </c>
      <c r="V187" s="276">
        <f>IF(V$9=0,0,V$9/NMM_fec!V$9)</f>
        <v>0.42756569292314672</v>
      </c>
      <c r="W187" s="276">
        <f>IF(W$9=0,0,W$9/NMM_fec!W$9)</f>
        <v>0.42756569292314645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0.55612170128219551</v>
      </c>
      <c r="C188" s="277">
        <f>IF(C$10=0,0,C$10/NMM_fec!C$10)</f>
        <v>0.54792245555542052</v>
      </c>
      <c r="D188" s="277">
        <f>IF(D$10=0,0,D$10/NMM_fec!D$10)</f>
        <v>0.53966655684996245</v>
      </c>
      <c r="E188" s="277">
        <f>IF(E$10=0,0,E$10/NMM_fec!E$10)</f>
        <v>0.54052524794244494</v>
      </c>
      <c r="F188" s="277">
        <f>IF(F$10=0,0,F$10/NMM_fec!F$10)</f>
        <v>0.54143611344753306</v>
      </c>
      <c r="G188" s="277">
        <f>IF(G$10=0,0,G$10/NMM_fec!G$10)</f>
        <v>0.54456987994502237</v>
      </c>
      <c r="H188" s="277">
        <f>IF(H$10=0,0,H$10/NMM_fec!H$10)</f>
        <v>0.5451528130962856</v>
      </c>
      <c r="I188" s="277">
        <f>IF(I$10=0,0,I$10/NMM_fec!I$10)</f>
        <v>0.5532913682580749</v>
      </c>
      <c r="J188" s="277">
        <f>IF(J$10=0,0,J$10/NMM_fec!J$10)</f>
        <v>0.56148268043189087</v>
      </c>
      <c r="K188" s="277">
        <f>IF(K$10=0,0,K$10/NMM_fec!K$10)</f>
        <v>0.60545798548830621</v>
      </c>
      <c r="L188" s="277">
        <f>IF(L$10=0,0,L$10/NMM_fec!L$10)</f>
        <v>0.62086006076986611</v>
      </c>
      <c r="M188" s="277">
        <f>IF(M$10=0,0,M$10/NMM_fec!M$10)</f>
        <v>0.6240269577602281</v>
      </c>
      <c r="N188" s="277">
        <f>IF(N$10=0,0,N$10/NMM_fec!N$10)</f>
        <v>0.63137270660892175</v>
      </c>
      <c r="O188" s="277">
        <f>IF(O$10=0,0,O$10/NMM_fec!O$10)</f>
        <v>0.65441032261752341</v>
      </c>
      <c r="P188" s="277">
        <f>IF(P$10=0,0,P$10/NMM_fec!P$10)</f>
        <v>0.66668600481748319</v>
      </c>
      <c r="Q188" s="277">
        <f>IF(Q$10=0,0,Q$10/NMM_fec!Q$10)</f>
        <v>0.66544473990131248</v>
      </c>
      <c r="R188" s="277">
        <f>IF(R$10=0,0,R$10/NMM_fec!R$10)</f>
        <v>0.68325859267181022</v>
      </c>
      <c r="S188" s="277">
        <f>IF(S$10=0,0,S$10/NMM_fec!S$10)</f>
        <v>0.68609090145119001</v>
      </c>
      <c r="T188" s="277">
        <f>IF(T$10=0,0,T$10/NMM_fec!T$10)</f>
        <v>0.66564556577694189</v>
      </c>
      <c r="U188" s="277">
        <f>IF(U$10=0,0,U$10/NMM_fec!U$10)</f>
        <v>0.67335011902699637</v>
      </c>
      <c r="V188" s="277">
        <f>IF(V$10=0,0,V$10/NMM_fec!V$10)</f>
        <v>0.66982360343466929</v>
      </c>
      <c r="W188" s="277">
        <f>IF(W$10=0,0,W$10/NMM_fec!W$10)</f>
        <v>0.6807049453885603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0.52595175898718449</v>
      </c>
      <c r="C189" s="278">
        <f>IF(C$16=0,0,C$16/NMM_fec!C$16)</f>
        <v>0.52715100802925863</v>
      </c>
      <c r="D189" s="278">
        <f>IF(D$16=0,0,D$16/NMM_fec!D$16)</f>
        <v>0.52715100802925885</v>
      </c>
      <c r="E189" s="278">
        <f>IF(E$16=0,0,E$16/NMM_fec!E$16)</f>
        <v>0.52715100802925874</v>
      </c>
      <c r="F189" s="278">
        <f>IF(F$16=0,0,F$16/NMM_fec!F$16)</f>
        <v>0.52715100802925885</v>
      </c>
      <c r="G189" s="278">
        <f>IF(G$16=0,0,G$16/NMM_fec!G$16)</f>
        <v>0.52715100802925885</v>
      </c>
      <c r="H189" s="278">
        <f>IF(H$16=0,0,H$16/NMM_fec!H$16)</f>
        <v>0.52715100802925885</v>
      </c>
      <c r="I189" s="278">
        <f>IF(I$16=0,0,I$16/NMM_fec!I$16)</f>
        <v>0.52715100802925885</v>
      </c>
      <c r="J189" s="278">
        <f>IF(J$16=0,0,J$16/NMM_fec!J$16)</f>
        <v>0.52715100802925863</v>
      </c>
      <c r="K189" s="278">
        <f>IF(K$16=0,0,K$16/NMM_fec!K$16)</f>
        <v>0.52715100802925907</v>
      </c>
      <c r="L189" s="278">
        <f>IF(L$16=0,0,L$16/NMM_fec!L$16)</f>
        <v>0.55138590722633263</v>
      </c>
      <c r="M189" s="278">
        <f>IF(M$16=0,0,M$16/NMM_fec!M$16)</f>
        <v>0.57181778475265765</v>
      </c>
      <c r="N189" s="278">
        <f>IF(N$16=0,0,N$16/NMM_fec!N$16)</f>
        <v>0.58424206902208542</v>
      </c>
      <c r="O189" s="278">
        <f>IF(O$16=0,0,O$16/NMM_fec!O$16)</f>
        <v>0.58958988590915895</v>
      </c>
      <c r="P189" s="278">
        <f>IF(P$16=0,0,P$16/NMM_fec!P$16)</f>
        <v>0.59927445432128368</v>
      </c>
      <c r="Q189" s="278">
        <f>IF(Q$16=0,0,Q$16/NMM_fec!Q$16)</f>
        <v>0.59927445432128357</v>
      </c>
      <c r="R189" s="278">
        <f>IF(R$16=0,0,R$16/NMM_fec!R$16)</f>
        <v>0.60116318534919344</v>
      </c>
      <c r="S189" s="278">
        <f>IF(S$16=0,0,S$16/NMM_fec!S$16)</f>
        <v>0.60116318534919344</v>
      </c>
      <c r="T189" s="278">
        <f>IF(T$16=0,0,T$16/NMM_fec!T$16)</f>
        <v>0.60116318534919344</v>
      </c>
      <c r="U189" s="278">
        <f>IF(U$16=0,0,U$16/NMM_fec!U$16)</f>
        <v>0.60116318534919344</v>
      </c>
      <c r="V189" s="278">
        <f>IF(V$16=0,0,V$16/NMM_fec!V$16)</f>
        <v>0.60411876752107918</v>
      </c>
      <c r="W189" s="278">
        <f>IF(W$16=0,0,W$16/NMM_fec!W$16)</f>
        <v>0.60411876752107885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0.35058437010398008</v>
      </c>
      <c r="C190" s="278">
        <f>IF(C$17=0,0,C$17/NMM_fec!C$17)</f>
        <v>0.36688253938883231</v>
      </c>
      <c r="D190" s="278">
        <f>IF(D$17=0,0,D$17/NMM_fec!D$17)</f>
        <v>0.36699398875691419</v>
      </c>
      <c r="E190" s="278">
        <f>IF(E$17=0,0,E$17/NMM_fec!E$17)</f>
        <v>0.35397203888645729</v>
      </c>
      <c r="F190" s="278">
        <f>IF(F$17=0,0,F$17/NMM_fec!F$17)</f>
        <v>0.35444161287278547</v>
      </c>
      <c r="G190" s="278">
        <f>IF(G$17=0,0,G$17/NMM_fec!G$17)</f>
        <v>0.35506273426009211</v>
      </c>
      <c r="H190" s="278">
        <f>IF(H$17=0,0,H$17/NMM_fec!H$17)</f>
        <v>0.34922029917029263</v>
      </c>
      <c r="I190" s="278">
        <f>IF(I$17=0,0,I$17/NMM_fec!I$17)</f>
        <v>0.34317986851515664</v>
      </c>
      <c r="J190" s="278">
        <f>IF(J$17=0,0,J$17/NMM_fec!J$17)</f>
        <v>0.34183223584666977</v>
      </c>
      <c r="K190" s="278">
        <f>IF(K$17=0,0,K$17/NMM_fec!K$17)</f>
        <v>0.33989975560331404</v>
      </c>
      <c r="L190" s="278">
        <f>IF(L$17=0,0,L$17/NMM_fec!L$17)</f>
        <v>0.35341496359005387</v>
      </c>
      <c r="M190" s="278">
        <f>IF(M$17=0,0,M$17/NMM_fec!M$17)</f>
        <v>0.34701547887812428</v>
      </c>
      <c r="N190" s="278">
        <f>IF(N$17=0,0,N$17/NMM_fec!N$17)</f>
        <v>0.35678734350756519</v>
      </c>
      <c r="O190" s="278">
        <f>IF(O$17=0,0,O$17/NMM_fec!O$17)</f>
        <v>0.36223725746690427</v>
      </c>
      <c r="P190" s="278">
        <f>IF(P$17=0,0,P$17/NMM_fec!P$17)</f>
        <v>0.36514860805479205</v>
      </c>
      <c r="Q190" s="278">
        <f>IF(Q$17=0,0,Q$17/NMM_fec!Q$17)</f>
        <v>0.36530092250084378</v>
      </c>
      <c r="R190" s="278">
        <f>IF(R$17=0,0,R$17/NMM_fec!R$17)</f>
        <v>0.37346543571702473</v>
      </c>
      <c r="S190" s="278">
        <f>IF(S$17=0,0,S$17/NMM_fec!S$17)</f>
        <v>0.36983278676011849</v>
      </c>
      <c r="T190" s="278">
        <f>IF(T$17=0,0,T$17/NMM_fec!T$17)</f>
        <v>0.36263226921285058</v>
      </c>
      <c r="U190" s="278">
        <f>IF(U$17=0,0,U$17/NMM_fec!U$17)</f>
        <v>0.36295550235553881</v>
      </c>
      <c r="V190" s="278">
        <f>IF(V$17=0,0,V$17/NMM_fec!V$17)</f>
        <v>0.36054752651669331</v>
      </c>
      <c r="W190" s="278">
        <f>IF(W$17=0,0,W$17/NMM_fec!W$17)</f>
        <v>0.35994655469030279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0.47779128828533429</v>
      </c>
      <c r="C191" s="278">
        <f>IF(C$25=0,0,C$25/NMM_fec!C$25)</f>
        <v>0.49019914121849673</v>
      </c>
      <c r="D191" s="278">
        <f>IF(D$25=0,0,D$25/NMM_fec!D$25)</f>
        <v>0.48762124769394677</v>
      </c>
      <c r="E191" s="278">
        <f>IF(E$25=0,0,E$25/NMM_fec!E$25)</f>
        <v>0.48331936626906935</v>
      </c>
      <c r="F191" s="278">
        <f>IF(F$25=0,0,F$25/NMM_fec!F$25)</f>
        <v>0.48405815856787793</v>
      </c>
      <c r="G191" s="278">
        <f>IF(G$25=0,0,G$25/NMM_fec!G$25)</f>
        <v>0.49750095987623139</v>
      </c>
      <c r="H191" s="278">
        <f>IF(H$25=0,0,H$25/NMM_fec!H$25)</f>
        <v>0.49787846608764869</v>
      </c>
      <c r="I191" s="278">
        <f>IF(I$25=0,0,I$25/NMM_fec!I$25)</f>
        <v>0.50686969026564088</v>
      </c>
      <c r="J191" s="278">
        <f>IF(J$25=0,0,J$25/NMM_fec!J$25)</f>
        <v>0.50901611535087776</v>
      </c>
      <c r="K191" s="278">
        <f>IF(K$25=0,0,K$25/NMM_fec!K$25)</f>
        <v>0.50879103303587636</v>
      </c>
      <c r="L191" s="278">
        <f>IF(L$25=0,0,L$25/NMM_fec!L$25)</f>
        <v>0.54057369538234745</v>
      </c>
      <c r="M191" s="278">
        <f>IF(M$25=0,0,M$25/NMM_fec!M$25)</f>
        <v>0.55616959846042369</v>
      </c>
      <c r="N191" s="278">
        <f>IF(N$25=0,0,N$25/NMM_fec!N$25)</f>
        <v>0.56713374003114603</v>
      </c>
      <c r="O191" s="278">
        <f>IF(O$25=0,0,O$25/NMM_fec!O$25)</f>
        <v>0.57090166222935257</v>
      </c>
      <c r="P191" s="278">
        <f>IF(P$25=0,0,P$25/NMM_fec!P$25)</f>
        <v>0.58006958869340686</v>
      </c>
      <c r="Q191" s="278">
        <f>IF(Q$25=0,0,Q$25/NMM_fec!Q$25)</f>
        <v>0.57961112322913544</v>
      </c>
      <c r="R191" s="278">
        <f>IF(R$25=0,0,R$25/NMM_fec!R$25)</f>
        <v>0.57839073380858808</v>
      </c>
      <c r="S191" s="278">
        <f>IF(S$25=0,0,S$25/NMM_fec!S$25)</f>
        <v>0.58051612640153616</v>
      </c>
      <c r="T191" s="278">
        <f>IF(T$25=0,0,T$25/NMM_fec!T$25)</f>
        <v>0.58187586006552361</v>
      </c>
      <c r="U191" s="278">
        <f>IF(U$25=0,0,U$25/NMM_fec!U$25)</f>
        <v>0.58175698890637728</v>
      </c>
      <c r="V191" s="278">
        <f>IF(V$25=0,0,V$25/NMM_fec!V$25)</f>
        <v>0.58325827226827642</v>
      </c>
      <c r="W191" s="278">
        <f>IF(W$25=0,0,W$25/NMM_fec!W$25)</f>
        <v>0.5834154848799511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0.5571217428358014</v>
      </c>
      <c r="C192" s="279">
        <f>IF(C$33=0,0,C$33/NMM_fec!C$33)</f>
        <v>0.55642029059239306</v>
      </c>
      <c r="D192" s="279">
        <f>IF(D$33=0,0,D$33/NMM_fec!D$33)</f>
        <v>0.55495051045263211</v>
      </c>
      <c r="E192" s="279">
        <f>IF(E$33=0,0,E$33/NMM_fec!E$33)</f>
        <v>0.55345729437820468</v>
      </c>
      <c r="F192" s="279">
        <f>IF(F$33=0,0,F$33/NMM_fec!F$33)</f>
        <v>0.55525681681016326</v>
      </c>
      <c r="G192" s="279">
        <f>IF(G$33=0,0,G$33/NMM_fec!G$33)</f>
        <v>0.55547725825133043</v>
      </c>
      <c r="H192" s="279">
        <f>IF(H$33=0,0,H$33/NMM_fec!H$33)</f>
        <v>0.55455307908861973</v>
      </c>
      <c r="I192" s="279">
        <f>IF(I$33=0,0,I$33/NMM_fec!I$33)</f>
        <v>0.55469972934504164</v>
      </c>
      <c r="J192" s="279">
        <f>IF(J$33=0,0,J$33/NMM_fec!J$33)</f>
        <v>0.55489560245839886</v>
      </c>
      <c r="K192" s="279">
        <f>IF(K$33=0,0,K$33/NMM_fec!K$33)</f>
        <v>0.55529691364555855</v>
      </c>
      <c r="L192" s="279">
        <f>IF(L$33=0,0,L$33/NMM_fec!L$33)</f>
        <v>0.58017797993972264</v>
      </c>
      <c r="M192" s="279">
        <f>IF(M$33=0,0,M$33/NMM_fec!M$33)</f>
        <v>0.60188601130940511</v>
      </c>
      <c r="N192" s="279">
        <f>IF(N$33=0,0,N$33/NMM_fec!N$33)</f>
        <v>0.61409163084602025</v>
      </c>
      <c r="O192" s="279">
        <f>IF(O$33=0,0,O$33/NMM_fec!O$33)</f>
        <v>0.62032559167528223</v>
      </c>
      <c r="P192" s="279">
        <f>IF(P$33=0,0,P$33/NMM_fec!P$33)</f>
        <v>0.6306387306145681</v>
      </c>
      <c r="Q192" s="279">
        <f>IF(Q$33=0,0,Q$33/NMM_fec!Q$33)</f>
        <v>0.63084175219592498</v>
      </c>
      <c r="R192" s="279">
        <f>IF(R$33=0,0,R$33/NMM_fec!R$33)</f>
        <v>0.6341526132311831</v>
      </c>
      <c r="S192" s="279">
        <f>IF(S$33=0,0,S$33/NMM_fec!S$33)</f>
        <v>0.63332484680829781</v>
      </c>
      <c r="T192" s="279">
        <f>IF(T$33=0,0,T$33/NMM_fec!T$33)</f>
        <v>0.63227357225000058</v>
      </c>
      <c r="U192" s="279">
        <f>IF(U$33=0,0,U$33/NMM_fec!U$33)</f>
        <v>0.63249877325019721</v>
      </c>
      <c r="V192" s="279">
        <f>IF(V$33=0,0,V$33/NMM_fec!V$33)</f>
        <v>0.63505498005886274</v>
      </c>
      <c r="W192" s="279">
        <f>IF(W$33=0,0,W$33/NMM_fec!W$33)</f>
        <v>0.63550072728676998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0.55050911299800864</v>
      </c>
      <c r="C194" s="322">
        <f>IF(C$48=0,0,C$48/NMM_fec!C$48)</f>
        <v>0.56124547489038079</v>
      </c>
      <c r="D194" s="322">
        <f>IF(D$48=0,0,D$48/NMM_fec!D$48)</f>
        <v>0.55773032621401775</v>
      </c>
      <c r="E194" s="322">
        <f>IF(E$48=0,0,E$48/NMM_fec!E$48)</f>
        <v>0.55508179544996938</v>
      </c>
      <c r="F194" s="322">
        <f>IF(F$48=0,0,F$48/NMM_fec!F$48)</f>
        <v>0.55680325068978542</v>
      </c>
      <c r="G194" s="322">
        <f>IF(G$48=0,0,G$48/NMM_fec!G$48)</f>
        <v>0.57653067282371739</v>
      </c>
      <c r="H194" s="322">
        <f>IF(H$48=0,0,H$48/NMM_fec!H$48)</f>
        <v>0.57701232005710201</v>
      </c>
      <c r="I194" s="322">
        <f>IF(I$48=0,0,I$48/NMM_fec!I$48)</f>
        <v>0.58820350730987148</v>
      </c>
      <c r="J194" s="322">
        <f>IF(J$48=0,0,J$48/NMM_fec!J$48)</f>
        <v>0.59035426341689912</v>
      </c>
      <c r="K194" s="322">
        <f>IF(K$48=0,0,K$48/NMM_fec!K$48)</f>
        <v>0.59410345871647008</v>
      </c>
      <c r="L194" s="322">
        <f>IF(L$48=0,0,L$48/NMM_fec!L$48)</f>
        <v>0.58814894635503667</v>
      </c>
      <c r="M194" s="322">
        <f>IF(M$48=0,0,M$48/NMM_fec!M$48)</f>
        <v>0.59352964837241851</v>
      </c>
      <c r="N194" s="322">
        <f>IF(N$48=0,0,N$48/NMM_fec!N$48)</f>
        <v>0.59333251043178392</v>
      </c>
      <c r="O194" s="322">
        <f>IF(O$48=0,0,O$48/NMM_fec!O$48)</f>
        <v>0.59573596035673226</v>
      </c>
      <c r="P194" s="322">
        <f>IF(P$48=0,0,P$48/NMM_fec!P$48)</f>
        <v>0.5963311060261659</v>
      </c>
      <c r="Q194" s="322">
        <f>IF(Q$48=0,0,Q$48/NMM_fec!Q$48)</f>
        <v>0.59739750161515326</v>
      </c>
      <c r="R194" s="322">
        <f>IF(R$48=0,0,R$48/NMM_fec!R$48)</f>
        <v>0.59851640669467043</v>
      </c>
      <c r="S194" s="322">
        <f>IF(S$48=0,0,S$48/NMM_fec!S$48)</f>
        <v>0.59829152222926973</v>
      </c>
      <c r="T194" s="322">
        <f>IF(T$48=0,0,T$48/NMM_fec!T$48)</f>
        <v>0.59662295318711933</v>
      </c>
      <c r="U194" s="322">
        <f>IF(U$48=0,0,U$48/NMM_fec!U$48)</f>
        <v>0.60972371489511656</v>
      </c>
      <c r="V194" s="322">
        <f>IF(V$48=0,0,V$48/NMM_fec!V$48)</f>
        <v>0.61227536471135069</v>
      </c>
      <c r="W194" s="322">
        <f>IF(W$48=0,0,W$48/NMM_fec!W$48)</f>
        <v>0.61511112143127633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0.50423030774226096</v>
      </c>
      <c r="C195" s="275">
        <f>IF(C$49=0,0,C$49/NMM_fec!C$49)</f>
        <v>0.50423030774226096</v>
      </c>
      <c r="D195" s="275">
        <f>IF(D$49=0,0,D$49/NMM_fec!D$49)</f>
        <v>0.50423030774226074</v>
      </c>
      <c r="E195" s="275">
        <f>IF(E$49=0,0,E$49/NMM_fec!E$49)</f>
        <v>0.50423030774226085</v>
      </c>
      <c r="F195" s="275">
        <f>IF(F$49=0,0,F$49/NMM_fec!F$49)</f>
        <v>0.50423030774226085</v>
      </c>
      <c r="G195" s="275">
        <f>IF(G$49=0,0,G$49/NMM_fec!G$49)</f>
        <v>0.50880727696803485</v>
      </c>
      <c r="H195" s="275">
        <f>IF(H$49=0,0,H$49/NMM_fec!H$49)</f>
        <v>0.51292654927123149</v>
      </c>
      <c r="I195" s="275">
        <f>IF(I$49=0,0,I$49/NMM_fec!I$49)</f>
        <v>0.51663389434410822</v>
      </c>
      <c r="J195" s="275">
        <f>IF(J$49=0,0,J$49/NMM_fec!J$49)</f>
        <v>0.51997050490969743</v>
      </c>
      <c r="K195" s="275">
        <f>IF(K$49=0,0,K$49/NMM_fec!K$49)</f>
        <v>0.52297345441872778</v>
      </c>
      <c r="L195" s="275">
        <f>IF(L$49=0,0,L$49/NMM_fec!L$49)</f>
        <v>0.52438280992355268</v>
      </c>
      <c r="M195" s="275">
        <f>IF(M$49=0,0,M$49/NMM_fec!M$49)</f>
        <v>0.52438280992355246</v>
      </c>
      <c r="N195" s="275">
        <f>IF(N$49=0,0,N$49/NMM_fec!N$49)</f>
        <v>0.52438280992355268</v>
      </c>
      <c r="O195" s="275">
        <f>IF(O$49=0,0,O$49/NMM_fec!O$49)</f>
        <v>0.5243828099235528</v>
      </c>
      <c r="P195" s="275">
        <f>IF(P$49=0,0,P$49/NMM_fec!P$49)</f>
        <v>0.52438280992355268</v>
      </c>
      <c r="Q195" s="275">
        <f>IF(Q$49=0,0,Q$49/NMM_fec!Q$49)</f>
        <v>0.52438280992355235</v>
      </c>
      <c r="R195" s="275">
        <f>IF(R$49=0,0,R$49/NMM_fec!R$49)</f>
        <v>0.52438280992355268</v>
      </c>
      <c r="S195" s="275">
        <f>IF(S$49=0,0,S$49/NMM_fec!S$49)</f>
        <v>0.5243828099235528</v>
      </c>
      <c r="T195" s="275">
        <f>IF(T$49=0,0,T$49/NMM_fec!T$49)</f>
        <v>0.5243828099235528</v>
      </c>
      <c r="U195" s="275">
        <f>IF(U$49=0,0,U$49/NMM_fec!U$49)</f>
        <v>0.52694452893119736</v>
      </c>
      <c r="V195" s="275">
        <f>IF(V$49=0,0,V$49/NMM_fec!V$49)</f>
        <v>0.5292500760380775</v>
      </c>
      <c r="W195" s="275">
        <f>IF(W$49=0,0,W$49/NMM_fec!W$49)</f>
        <v>0.53132506843426974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0.13089265030041958</v>
      </c>
      <c r="C196" s="276">
        <f>IF(C$50=0,0,C$50/NMM_fec!C$50)</f>
        <v>0.13089265030041955</v>
      </c>
      <c r="D196" s="276">
        <f>IF(D$50=0,0,D$50/NMM_fec!D$50)</f>
        <v>0.13089265030041955</v>
      </c>
      <c r="E196" s="276">
        <f>IF(E$50=0,0,E$50/NMM_fec!E$50)</f>
        <v>0.13089265030041955</v>
      </c>
      <c r="F196" s="276">
        <f>IF(F$50=0,0,F$50/NMM_fec!F$50)</f>
        <v>0.13089265030041961</v>
      </c>
      <c r="G196" s="276">
        <f>IF(G$50=0,0,G$50/NMM_fec!G$50)</f>
        <v>0.13409959025957008</v>
      </c>
      <c r="H196" s="276">
        <f>IF(H$50=0,0,H$50/NMM_fec!H$50)</f>
        <v>0.1347667722780175</v>
      </c>
      <c r="I196" s="276">
        <f>IF(I$50=0,0,I$50/NMM_fec!I$50)</f>
        <v>0.13612401854661907</v>
      </c>
      <c r="J196" s="276">
        <f>IF(J$50=0,0,J$50/NMM_fec!J$50)</f>
        <v>0.13612401854661904</v>
      </c>
      <c r="K196" s="276">
        <f>IF(K$50=0,0,K$50/NMM_fec!K$50)</f>
        <v>0.13612401854661904</v>
      </c>
      <c r="L196" s="276">
        <f>IF(L$50=0,0,L$50/NMM_fec!L$50)</f>
        <v>0.13612401854661907</v>
      </c>
      <c r="M196" s="276">
        <f>IF(M$50=0,0,M$50/NMM_fec!M$50)</f>
        <v>0.13612401854661904</v>
      </c>
      <c r="N196" s="276">
        <f>IF(N$50=0,0,N$50/NMM_fec!N$50)</f>
        <v>0.13612401854661904</v>
      </c>
      <c r="O196" s="276">
        <f>IF(O$50=0,0,O$50/NMM_fec!O$50)</f>
        <v>0.13612401854661904</v>
      </c>
      <c r="P196" s="276">
        <f>IF(P$50=0,0,P$50/NMM_fec!P$50)</f>
        <v>0.13612401854661904</v>
      </c>
      <c r="Q196" s="276">
        <f>IF(Q$50=0,0,Q$50/NMM_fec!Q$50)</f>
        <v>0.13612401854661904</v>
      </c>
      <c r="R196" s="276">
        <f>IF(R$50=0,0,R$50/NMM_fec!R$50)</f>
        <v>0.13612401854661901</v>
      </c>
      <c r="S196" s="276">
        <f>IF(S$50=0,0,S$50/NMM_fec!S$50)</f>
        <v>0.13612401854661904</v>
      </c>
      <c r="T196" s="276">
        <f>IF(T$50=0,0,T$50/NMM_fec!T$50)</f>
        <v>0.13612401854661904</v>
      </c>
      <c r="U196" s="276">
        <f>IF(U$50=0,0,U$50/NMM_fec!U$50)</f>
        <v>0.13911322809557403</v>
      </c>
      <c r="V196" s="276">
        <f>IF(V$50=0,0,V$50/NMM_fec!V$50)</f>
        <v>0.13911322809557403</v>
      </c>
      <c r="W196" s="276">
        <f>IF(W$50=0,0,W$50/NMM_fec!W$50)</f>
        <v>0.139113228095574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0.71487539617306362</v>
      </c>
      <c r="C197" s="276">
        <f>IF(C$51=0,0,C$51/NMM_fec!C$51)</f>
        <v>0.71487539617306339</v>
      </c>
      <c r="D197" s="276">
        <f>IF(D$51=0,0,D$51/NMM_fec!D$51)</f>
        <v>0.7148753961730635</v>
      </c>
      <c r="E197" s="276">
        <f>IF(E$51=0,0,E$51/NMM_fec!E$51)</f>
        <v>0.71487539617306373</v>
      </c>
      <c r="F197" s="276">
        <f>IF(F$51=0,0,F$51/NMM_fec!F$51)</f>
        <v>0.71487539617306373</v>
      </c>
      <c r="G197" s="276">
        <f>IF(G$51=0,0,G$51/NMM_fec!G$51)</f>
        <v>0.7200038584714904</v>
      </c>
      <c r="H197" s="276">
        <f>IF(H$51=0,0,H$51/NMM_fec!H$51)</f>
        <v>0.72461947454007447</v>
      </c>
      <c r="I197" s="276">
        <f>IF(I$51=0,0,I$51/NMM_fec!I$51)</f>
        <v>0.72877352900180004</v>
      </c>
      <c r="J197" s="276">
        <f>IF(J$51=0,0,J$51/NMM_fec!J$51)</f>
        <v>0.73251217801735313</v>
      </c>
      <c r="K197" s="276">
        <f>IF(K$51=0,0,K$51/NMM_fec!K$51)</f>
        <v>0.73587696213135101</v>
      </c>
      <c r="L197" s="276">
        <f>IF(L$51=0,0,L$51/NMM_fec!L$51)</f>
        <v>0.73890526783394883</v>
      </c>
      <c r="M197" s="276">
        <f>IF(M$51=0,0,M$51/NMM_fec!M$51)</f>
        <v>0.74163074296628706</v>
      </c>
      <c r="N197" s="276">
        <f>IF(N$51=0,0,N$51/NMM_fec!N$51)</f>
        <v>0.74344672114009303</v>
      </c>
      <c r="O197" s="276">
        <f>IF(O$51=0,0,O$51/NMM_fec!O$51)</f>
        <v>0.74344672114009303</v>
      </c>
      <c r="P197" s="276">
        <f>IF(P$51=0,0,P$51/NMM_fec!P$51)</f>
        <v>0.74344672114009347</v>
      </c>
      <c r="Q197" s="276">
        <f>IF(Q$51=0,0,Q$51/NMM_fec!Q$51)</f>
        <v>0.74344672114009314</v>
      </c>
      <c r="R197" s="276">
        <f>IF(R$51=0,0,R$51/NMM_fec!R$51)</f>
        <v>0.74344672114009291</v>
      </c>
      <c r="S197" s="276">
        <f>IF(S$51=0,0,S$51/NMM_fec!S$51)</f>
        <v>0.74344672114009291</v>
      </c>
      <c r="T197" s="276">
        <f>IF(T$51=0,0,T$51/NMM_fec!T$51)</f>
        <v>0.74344672114009303</v>
      </c>
      <c r="U197" s="276">
        <f>IF(U$51=0,0,U$51/NMM_fec!U$51)</f>
        <v>0.74571805094181687</v>
      </c>
      <c r="V197" s="276">
        <f>IF(V$51=0,0,V$51/NMM_fec!V$51)</f>
        <v>0.74776224776336808</v>
      </c>
      <c r="W197" s="276">
        <f>IF(W$51=0,0,W$51/NMM_fec!W$51)</f>
        <v>0.74960202490276429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0.49941239610113269</v>
      </c>
      <c r="C198" s="276">
        <f>IF(C$52=0,0,C$52/NMM_fec!C$52)</f>
        <v>0.49941239610113292</v>
      </c>
      <c r="D198" s="276">
        <f>IF(D$52=0,0,D$52/NMM_fec!D$52)</f>
        <v>0.49941239610113275</v>
      </c>
      <c r="E198" s="276">
        <f>IF(E$52=0,0,E$52/NMM_fec!E$52)</f>
        <v>0.49941239610113286</v>
      </c>
      <c r="F198" s="276">
        <f>IF(F$52=0,0,F$52/NMM_fec!F$52)</f>
        <v>0.49941239610113281</v>
      </c>
      <c r="G198" s="276">
        <f>IF(G$52=0,0,G$52/NMM_fec!G$52)</f>
        <v>0.51164826698827504</v>
      </c>
      <c r="H198" s="276">
        <f>IF(H$52=0,0,H$52/NMM_fec!H$52)</f>
        <v>0.51419385659703976</v>
      </c>
      <c r="I198" s="276">
        <f>IF(I$52=0,0,I$52/NMM_fec!I$52)</f>
        <v>0.51937234148175948</v>
      </c>
      <c r="J198" s="276">
        <f>IF(J$52=0,0,J$52/NMM_fec!J$52)</f>
        <v>0.5193723414817597</v>
      </c>
      <c r="K198" s="276">
        <f>IF(K$52=0,0,K$52/NMM_fec!K$52)</f>
        <v>0.51937234148175959</v>
      </c>
      <c r="L198" s="276">
        <f>IF(L$52=0,0,L$52/NMM_fec!L$52)</f>
        <v>0.51937234148175959</v>
      </c>
      <c r="M198" s="276">
        <f>IF(M$52=0,0,M$52/NMM_fec!M$52)</f>
        <v>0.51937234148175959</v>
      </c>
      <c r="N198" s="276">
        <f>IF(N$52=0,0,N$52/NMM_fec!N$52)</f>
        <v>0.51937234148175981</v>
      </c>
      <c r="O198" s="276">
        <f>IF(O$52=0,0,O$52/NMM_fec!O$52)</f>
        <v>0.51937234148175981</v>
      </c>
      <c r="P198" s="276">
        <f>IF(P$52=0,0,P$52/NMM_fec!P$52)</f>
        <v>0.51937234148175959</v>
      </c>
      <c r="Q198" s="276">
        <f>IF(Q$52=0,0,Q$52/NMM_fec!Q$52)</f>
        <v>0.5193723414817597</v>
      </c>
      <c r="R198" s="276">
        <f>IF(R$52=0,0,R$52/NMM_fec!R$52)</f>
        <v>0.51937234148175959</v>
      </c>
      <c r="S198" s="276">
        <f>IF(S$52=0,0,S$52/NMM_fec!S$52)</f>
        <v>0.51937234148175959</v>
      </c>
      <c r="T198" s="276">
        <f>IF(T$52=0,0,T$52/NMM_fec!T$52)</f>
        <v>0.51937234148175948</v>
      </c>
      <c r="U198" s="276">
        <f>IF(U$52=0,0,U$52/NMM_fec!U$52)</f>
        <v>0.53077747614643078</v>
      </c>
      <c r="V198" s="276">
        <f>IF(V$52=0,0,V$52/NMM_fec!V$52)</f>
        <v>0.53077747614643045</v>
      </c>
      <c r="W198" s="276">
        <f>IF(W$52=0,0,W$52/NMM_fec!W$52)</f>
        <v>0.53077747614643078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0.74354920327472918</v>
      </c>
      <c r="C199" s="277">
        <f>IF(C$53=0,0,C$53/NMM_fec!C$53)</f>
        <v>0.73091999071301794</v>
      </c>
      <c r="D199" s="277">
        <f>IF(D$53=0,0,D$53/NMM_fec!D$53)</f>
        <v>0.71990675089424871</v>
      </c>
      <c r="E199" s="277">
        <f>IF(E$53=0,0,E$53/NMM_fec!E$53)</f>
        <v>0.72105223138875851</v>
      </c>
      <c r="F199" s="277">
        <f>IF(F$53=0,0,F$53/NMM_fec!F$53)</f>
        <v>0.72226731173410519</v>
      </c>
      <c r="G199" s="277">
        <f>IF(G$53=0,0,G$53/NMM_fec!G$53)</f>
        <v>0.74424606472840338</v>
      </c>
      <c r="H199" s="277">
        <f>IF(H$53=0,0,H$53/NMM_fec!H$53)</f>
        <v>0.74874953137773059</v>
      </c>
      <c r="I199" s="277">
        <f>IF(I$53=0,0,I$53/NMM_fec!I$53)</f>
        <v>0.76758085784105656</v>
      </c>
      <c r="J199" s="277">
        <f>IF(J$53=0,0,J$53/NMM_fec!J$53)</f>
        <v>0.77894466140990115</v>
      </c>
      <c r="K199" s="277">
        <f>IF(K$53=0,0,K$53/NMM_fec!K$53)</f>
        <v>0.83995158166115025</v>
      </c>
      <c r="L199" s="277">
        <f>IF(L$53=0,0,L$53/NMM_fec!L$53)</f>
        <v>0.80424852936674018</v>
      </c>
      <c r="M199" s="277">
        <f>IF(M$53=0,0,M$53/NMM_fec!M$53)</f>
        <v>0.7980883563434048</v>
      </c>
      <c r="N199" s="277">
        <f>IF(N$53=0,0,N$53/NMM_fec!N$53)</f>
        <v>0.79031142512083841</v>
      </c>
      <c r="O199" s="277">
        <f>IF(O$53=0,0,O$53/NMM_fec!O$53)</f>
        <v>0.81171841450145643</v>
      </c>
      <c r="P199" s="277">
        <f>IF(P$53=0,0,P$53/NMM_fec!P$53)</f>
        <v>0.81358110788698135</v>
      </c>
      <c r="Q199" s="277">
        <f>IF(Q$53=0,0,Q$53/NMM_fec!Q$53)</f>
        <v>0.81206634729746618</v>
      </c>
      <c r="R199" s="277">
        <f>IF(R$53=0,0,R$53/NMM_fec!R$53)</f>
        <v>0.83118559333531827</v>
      </c>
      <c r="S199" s="277">
        <f>IF(S$53=0,0,S$53/NMM_fec!S$53)</f>
        <v>0.83463110324700762</v>
      </c>
      <c r="T199" s="277">
        <f>IF(T$53=0,0,T$53/NMM_fec!T$53)</f>
        <v>0.8097593070550464</v>
      </c>
      <c r="U199" s="277">
        <f>IF(U$53=0,0,U$53/NMM_fec!U$53)</f>
        <v>0.83711960529809759</v>
      </c>
      <c r="V199" s="277">
        <f>IF(V$53=0,0,V$53/NMM_fec!V$53)</f>
        <v>0.82866132198029918</v>
      </c>
      <c r="W199" s="277">
        <f>IF(W$53=0,0,W$53/NMM_fec!W$53)</f>
        <v>0.84212299631096543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0.60713761422077972</v>
      </c>
      <c r="C200" s="278">
        <f>IF(C$59=0,0,C$59/NMM_fec!C$59)</f>
        <v>0.60713761422077983</v>
      </c>
      <c r="D200" s="278">
        <f>IF(D$59=0,0,D$59/NMM_fec!D$59)</f>
        <v>0.60713761422077994</v>
      </c>
      <c r="E200" s="278">
        <f>IF(E$59=0,0,E$59/NMM_fec!E$59)</f>
        <v>0.60713761422077994</v>
      </c>
      <c r="F200" s="278">
        <f>IF(F$59=0,0,F$59/NMM_fec!F$59)</f>
        <v>0.60713761422077983</v>
      </c>
      <c r="G200" s="278">
        <f>IF(G$59=0,0,G$59/NMM_fec!G$59)</f>
        <v>0.61311385279870212</v>
      </c>
      <c r="H200" s="278">
        <f>IF(H$59=0,0,H$59/NMM_fec!H$59)</f>
        <v>0.6184924675188318</v>
      </c>
      <c r="I200" s="278">
        <f>IF(I$59=0,0,I$59/NMM_fec!I$59)</f>
        <v>0.62333322076694864</v>
      </c>
      <c r="J200" s="278">
        <f>IF(J$59=0,0,J$59/NMM_fec!J$59)</f>
        <v>0.62768989869025393</v>
      </c>
      <c r="K200" s="278">
        <f>IF(K$59=0,0,K$59/NMM_fec!K$59)</f>
        <v>0.63140299832613722</v>
      </c>
      <c r="L200" s="278">
        <f>IF(L$59=0,0,L$59/NMM_fec!L$59)</f>
        <v>0.63140299832613711</v>
      </c>
      <c r="M200" s="278">
        <f>IF(M$59=0,0,M$59/NMM_fec!M$59)</f>
        <v>0.63140299832613744</v>
      </c>
      <c r="N200" s="278">
        <f>IF(N$59=0,0,N$59/NMM_fec!N$59)</f>
        <v>0.63140299832613722</v>
      </c>
      <c r="O200" s="278">
        <f>IF(O$59=0,0,O$59/NMM_fec!O$59)</f>
        <v>0.63140299832613711</v>
      </c>
      <c r="P200" s="278">
        <f>IF(P$59=0,0,P$59/NMM_fec!P$59)</f>
        <v>0.63140299832613755</v>
      </c>
      <c r="Q200" s="278">
        <f>IF(Q$59=0,0,Q$59/NMM_fec!Q$59)</f>
        <v>0.63140299832613755</v>
      </c>
      <c r="R200" s="278">
        <f>IF(R$59=0,0,R$59/NMM_fec!R$59)</f>
        <v>0.63140299832613722</v>
      </c>
      <c r="S200" s="278">
        <f>IF(S$59=0,0,S$59/NMM_fec!S$59)</f>
        <v>0.63140299832613744</v>
      </c>
      <c r="T200" s="278">
        <f>IF(T$59=0,0,T$59/NMM_fec!T$59)</f>
        <v>0.63140299832613722</v>
      </c>
      <c r="U200" s="278">
        <f>IF(U$59=0,0,U$59/NMM_fec!U$59)</f>
        <v>0.63495269849352354</v>
      </c>
      <c r="V200" s="278">
        <f>IF(V$59=0,0,V$59/NMM_fec!V$59)</f>
        <v>0.63814742864417151</v>
      </c>
      <c r="W200" s="278">
        <f>IF(W$59=0,0,W$59/NMM_fec!W$59)</f>
        <v>0.64102268577975419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0.47598898486732</v>
      </c>
      <c r="C201" s="278">
        <f>IF(C$60=0,0,C$60/NMM_fec!C$60)</f>
        <v>0.4643634114410024</v>
      </c>
      <c r="D201" s="278">
        <f>IF(D$60=0,0,D$60/NMM_fec!D$60)</f>
        <v>0.45866568719325973</v>
      </c>
      <c r="E201" s="278">
        <f>IF(E$60=0,0,E$60/NMM_fec!E$60)</f>
        <v>0.45542781599613058</v>
      </c>
      <c r="F201" s="278">
        <f>IF(F$60=0,0,F$60/NMM_fec!F$60)</f>
        <v>0.46646237149202996</v>
      </c>
      <c r="G201" s="278">
        <f>IF(G$60=0,0,G$60/NMM_fec!G$60)</f>
        <v>0.4576589203151627</v>
      </c>
      <c r="H201" s="278">
        <f>IF(H$60=0,0,H$60/NMM_fec!H$60)</f>
        <v>0.44551311334695165</v>
      </c>
      <c r="I201" s="278">
        <f>IF(I$60=0,0,I$60/NMM_fec!I$60)</f>
        <v>0.4421590096256291</v>
      </c>
      <c r="J201" s="278">
        <f>IF(J$60=0,0,J$60/NMM_fec!J$60)</f>
        <v>0.44001537023639975</v>
      </c>
      <c r="K201" s="278">
        <f>IF(K$60=0,0,K$60/NMM_fec!K$60)</f>
        <v>0.43369471323073733</v>
      </c>
      <c r="L201" s="278">
        <f>IF(L$60=0,0,L$60/NMM_fec!L$60)</f>
        <v>0.42925496449516476</v>
      </c>
      <c r="M201" s="278">
        <f>IF(M$60=0,0,M$60/NMM_fec!M$60)</f>
        <v>0.43600557730061107</v>
      </c>
      <c r="N201" s="278">
        <f>IF(N$60=0,0,N$60/NMM_fec!N$60)</f>
        <v>0.43120543401795541</v>
      </c>
      <c r="O201" s="278">
        <f>IF(O$60=0,0,O$60/NMM_fec!O$60)</f>
        <v>0.43827664834943975</v>
      </c>
      <c r="P201" s="278">
        <f>IF(P$60=0,0,P$60/NMM_fec!P$60)</f>
        <v>0.4424238613176566</v>
      </c>
      <c r="Q201" s="278">
        <f>IF(Q$60=0,0,Q$60/NMM_fec!Q$60)</f>
        <v>0.44776275536451077</v>
      </c>
      <c r="R201" s="278">
        <f>IF(R$60=0,0,R$60/NMM_fec!R$60)</f>
        <v>0.46774267866078095</v>
      </c>
      <c r="S201" s="278">
        <f>IF(S$60=0,0,S$60/NMM_fec!S$60)</f>
        <v>0.45273601174921824</v>
      </c>
      <c r="T201" s="278">
        <f>IF(T$60=0,0,T$60/NMM_fec!T$60)</f>
        <v>0.44210859658216184</v>
      </c>
      <c r="U201" s="278">
        <f>IF(U$60=0,0,U$60/NMM_fec!U$60)</f>
        <v>0.45362593845229304</v>
      </c>
      <c r="V201" s="278">
        <f>IF(V$60=0,0,V$60/NMM_fec!V$60)</f>
        <v>0.46075932277579024</v>
      </c>
      <c r="W201" s="278">
        <f>IF(W$60=0,0,W$60/NMM_fec!W$60)</f>
        <v>0.4690582234394251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0.58080017661945305</v>
      </c>
      <c r="C202" s="278">
        <f>IF(C$79=0,0,C$79/NMM_fec!C$79)</f>
        <v>0.59394989171311485</v>
      </c>
      <c r="D202" s="278">
        <f>IF(D$79=0,0,D$79/NMM_fec!D$79)</f>
        <v>0.58971813851743848</v>
      </c>
      <c r="E202" s="278">
        <f>IF(E$79=0,0,E$79/NMM_fec!E$79)</f>
        <v>0.58433655695605236</v>
      </c>
      <c r="F202" s="278">
        <f>IF(F$79=0,0,F$79/NMM_fec!F$79)</f>
        <v>0.58534433071065251</v>
      </c>
      <c r="G202" s="278">
        <f>IF(G$79=0,0,G$79/NMM_fec!G$79)</f>
        <v>0.6166939348449535</v>
      </c>
      <c r="H202" s="278">
        <f>IF(H$79=0,0,H$79/NMM_fec!H$79)</f>
        <v>0.62002764486125661</v>
      </c>
      <c r="I202" s="278">
        <f>IF(I$79=0,0,I$79/NMM_fec!I$79)</f>
        <v>0.63736685853123753</v>
      </c>
      <c r="J202" s="278">
        <f>IF(J$79=0,0,J$79/NMM_fec!J$79)</f>
        <v>0.64025470602054313</v>
      </c>
      <c r="K202" s="278">
        <f>IF(K$79=0,0,K$79/NMM_fec!K$79)</f>
        <v>0.64158070311287096</v>
      </c>
      <c r="L202" s="278">
        <f>IF(L$79=0,0,L$79/NMM_fec!L$79)</f>
        <v>0.63589698508319636</v>
      </c>
      <c r="M202" s="278">
        <f>IF(M$79=0,0,M$79/NMM_fec!M$79)</f>
        <v>0.64454714032319571</v>
      </c>
      <c r="N202" s="278">
        <f>IF(N$79=0,0,N$79/NMM_fec!N$79)</f>
        <v>0.64329985641551934</v>
      </c>
      <c r="O202" s="278">
        <f>IF(O$79=0,0,O$79/NMM_fec!O$79)</f>
        <v>0.64237301585711082</v>
      </c>
      <c r="P202" s="278">
        <f>IF(P$79=0,0,P$79/NMM_fec!P$79)</f>
        <v>0.64202884308934005</v>
      </c>
      <c r="Q202" s="278">
        <f>IF(Q$79=0,0,Q$79/NMM_fec!Q$79)</f>
        <v>0.64154452698922859</v>
      </c>
      <c r="R202" s="278">
        <f>IF(R$79=0,0,R$79/NMM_fec!R$79)</f>
        <v>0.63912202705183263</v>
      </c>
      <c r="S202" s="278">
        <f>IF(S$79=0,0,S$79/NMM_fec!S$79)</f>
        <v>0.64105215909944513</v>
      </c>
      <c r="T202" s="278">
        <f>IF(T$79=0,0,T$79/NMM_fec!T$79)</f>
        <v>0.64160282791675838</v>
      </c>
      <c r="U202" s="278">
        <f>IF(U$79=0,0,U$79/NMM_fec!U$79)</f>
        <v>0.65556859290571479</v>
      </c>
      <c r="V202" s="278">
        <f>IF(V$79=0,0,V$79/NMM_fec!V$79)</f>
        <v>0.65382120196601379</v>
      </c>
      <c r="W202" s="278">
        <f>IF(W$79=0,0,W$79/NMM_fec!W$79)</f>
        <v>0.65422356994317032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0.48720742199294637</v>
      </c>
      <c r="C203" s="279">
        <f>IF(C$89=0,0,C$89/NMM_fec!C$89)</f>
        <v>0.50433861467751184</v>
      </c>
      <c r="D203" s="279">
        <f>IF(D$89=0,0,D$89/NMM_fec!D$89)</f>
        <v>0.49817396732164532</v>
      </c>
      <c r="E203" s="279">
        <f>IF(E$89=0,0,E$89/NMM_fec!E$89)</f>
        <v>0.49699476196532794</v>
      </c>
      <c r="F203" s="279">
        <f>IF(F$89=0,0,F$89/NMM_fec!F$89)</f>
        <v>0.49825192769240167</v>
      </c>
      <c r="G203" s="279">
        <f>IF(G$89=0,0,G$89/NMM_fec!G$89)</f>
        <v>0.50509302100157183</v>
      </c>
      <c r="H203" s="279">
        <f>IF(H$89=0,0,H$89/NMM_fec!H$89)</f>
        <v>0.49841019834015693</v>
      </c>
      <c r="I203" s="279">
        <f>IF(I$89=0,0,I$89/NMM_fec!I$89)</f>
        <v>0.50147357246541757</v>
      </c>
      <c r="J203" s="279">
        <f>IF(J$89=0,0,J$89/NMM_fec!J$89)</f>
        <v>0.5046061601209153</v>
      </c>
      <c r="K203" s="279">
        <f>IF(K$89=0,0,K$89/NMM_fec!K$89)</f>
        <v>0.52175505432935521</v>
      </c>
      <c r="L203" s="279">
        <f>IF(L$89=0,0,L$89/NMM_fec!L$89)</f>
        <v>0.50408027059149452</v>
      </c>
      <c r="M203" s="279">
        <f>IF(M$89=0,0,M$89/NMM_fec!M$89)</f>
        <v>0.49838049471135504</v>
      </c>
      <c r="N203" s="279">
        <f>IF(N$89=0,0,N$89/NMM_fec!N$89)</f>
        <v>0.50179572959195984</v>
      </c>
      <c r="O203" s="279">
        <f>IF(O$89=0,0,O$89/NMM_fec!O$89)</f>
        <v>0.51556960640247307</v>
      </c>
      <c r="P203" s="279">
        <f>IF(P$89=0,0,P$89/NMM_fec!P$89)</f>
        <v>0.51520896982549713</v>
      </c>
      <c r="Q203" s="279">
        <f>IF(Q$89=0,0,Q$89/NMM_fec!Q$89)</f>
        <v>0.51773264129043528</v>
      </c>
      <c r="R203" s="279">
        <f>IF(R$89=0,0,R$89/NMM_fec!R$89)</f>
        <v>0.52817277817919339</v>
      </c>
      <c r="S203" s="279">
        <f>IF(S$89=0,0,S$89/NMM_fec!S$89)</f>
        <v>0.5240450844379515</v>
      </c>
      <c r="T203" s="279">
        <f>IF(T$89=0,0,T$89/NMM_fec!T$89)</f>
        <v>0.51042025925990531</v>
      </c>
      <c r="U203" s="279">
        <f>IF(U$89=0,0,U$89/NMM_fec!U$89)</f>
        <v>0.52523539336329506</v>
      </c>
      <c r="V203" s="279">
        <f>IF(V$89=0,0,V$89/NMM_fec!V$89)</f>
        <v>0.5270838443972018</v>
      </c>
      <c r="W203" s="279">
        <f>IF(W$89=0,0,W$89/NMM_fec!W$89)</f>
        <v>0.53610328238879135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0.33919026301699501</v>
      </c>
      <c r="C205" s="322">
        <f>IF(C$99=0,0,C$99/NMM_fec!C$99)</f>
        <v>0.3546307830334377</v>
      </c>
      <c r="D205" s="322">
        <f>IF(D$99=0,0,D$99/NMM_fec!D$99)</f>
        <v>0.35297542777344942</v>
      </c>
      <c r="E205" s="322">
        <f>IF(E$99=0,0,E$99/NMM_fec!E$99)</f>
        <v>0.35231976806715576</v>
      </c>
      <c r="F205" s="322">
        <f>IF(F$99=0,0,F$99/NMM_fec!F$99)</f>
        <v>0.35420327978298827</v>
      </c>
      <c r="G205" s="322">
        <f>IF(G$99=0,0,G$99/NMM_fec!G$99)</f>
        <v>0.34771291789398573</v>
      </c>
      <c r="H205" s="322">
        <f>IF(H$99=0,0,H$99/NMM_fec!H$99)</f>
        <v>0.34130927410135664</v>
      </c>
      <c r="I205" s="322">
        <f>IF(I$99=0,0,I$99/NMM_fec!I$99)</f>
        <v>0.34034814050533235</v>
      </c>
      <c r="J205" s="322">
        <f>IF(J$99=0,0,J$99/NMM_fec!J$99)</f>
        <v>0.34157936657326304</v>
      </c>
      <c r="K205" s="322">
        <f>IF(K$99=0,0,K$99/NMM_fec!K$99)</f>
        <v>0.35575664394988588</v>
      </c>
      <c r="L205" s="322">
        <f>IF(L$99=0,0,L$99/NMM_fec!L$99)</f>
        <v>0.35355432623517541</v>
      </c>
      <c r="M205" s="322">
        <f>IF(M$99=0,0,M$99/NMM_fec!M$99)</f>
        <v>0.35180723088478455</v>
      </c>
      <c r="N205" s="322">
        <f>IF(N$99=0,0,N$99/NMM_fec!N$99)</f>
        <v>0.36391772153540081</v>
      </c>
      <c r="O205" s="322">
        <f>IF(O$99=0,0,O$99/NMM_fec!O$99)</f>
        <v>0.37479879056800924</v>
      </c>
      <c r="P205" s="322">
        <f>IF(P$99=0,0,P$99/NMM_fec!P$99)</f>
        <v>0.37932053675744498</v>
      </c>
      <c r="Q205" s="322">
        <f>IF(Q$99=0,0,Q$99/NMM_fec!Q$99)</f>
        <v>0.38753274528801152</v>
      </c>
      <c r="R205" s="322">
        <f>IF(R$99=0,0,R$99/NMM_fec!R$99)</f>
        <v>0.39704648509167501</v>
      </c>
      <c r="S205" s="322">
        <f>IF(S$99=0,0,S$99/NMM_fec!S$99)</f>
        <v>0.39921617637218504</v>
      </c>
      <c r="T205" s="322">
        <f>IF(T$99=0,0,T$99/NMM_fec!T$99)</f>
        <v>0.38880357630682172</v>
      </c>
      <c r="U205" s="322">
        <f>IF(U$99=0,0,U$99/NMM_fec!U$99)</f>
        <v>0.39367585973112629</v>
      </c>
      <c r="V205" s="322">
        <f>IF(V$99=0,0,V$99/NMM_fec!V$99)</f>
        <v>0.39803001619705369</v>
      </c>
      <c r="W205" s="322">
        <f>IF(W$99=0,0,W$99/NMM_fec!W$99)</f>
        <v>0.40589424383078732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0.3408490500436907</v>
      </c>
      <c r="C206" s="275">
        <f>IF(C$100=0,0,C$100/NMM_fec!C$100)</f>
        <v>0.34215671071569398</v>
      </c>
      <c r="D206" s="275">
        <f>IF(D$100=0,0,D$100/NMM_fec!D$100)</f>
        <v>0.34259304998528928</v>
      </c>
      <c r="E206" s="275">
        <f>IF(E$100=0,0,E$100/NMM_fec!E$100)</f>
        <v>0.34259304998528917</v>
      </c>
      <c r="F206" s="275">
        <f>IF(F$100=0,0,F$100/NMM_fec!F$100)</f>
        <v>0.34382104450077206</v>
      </c>
      <c r="G206" s="275">
        <f>IF(G$100=0,0,G$100/NMM_fec!G$100)</f>
        <v>0.34382104450077211</v>
      </c>
      <c r="H206" s="275">
        <f>IF(H$100=0,0,H$100/NMM_fec!H$100)</f>
        <v>0.3443182317405129</v>
      </c>
      <c r="I206" s="275">
        <f>IF(I$100=0,0,I$100/NMM_fec!I$100)</f>
        <v>0.34601562129716185</v>
      </c>
      <c r="J206" s="275">
        <f>IF(J$100=0,0,J$100/NMM_fec!J$100)</f>
        <v>0.34601562129716196</v>
      </c>
      <c r="K206" s="275">
        <f>IF(K$100=0,0,K$100/NMM_fec!K$100)</f>
        <v>0.35040031019103501</v>
      </c>
      <c r="L206" s="275">
        <f>IF(L$100=0,0,L$100/NMM_fec!L$100)</f>
        <v>0.35987888959401287</v>
      </c>
      <c r="M206" s="275">
        <f>IF(M$100=0,0,M$100/NMM_fec!M$100)</f>
        <v>0.36219622205227575</v>
      </c>
      <c r="N206" s="275">
        <f>IF(N$100=0,0,N$100/NMM_fec!N$100)</f>
        <v>0.37139141857087882</v>
      </c>
      <c r="O206" s="275">
        <f>IF(O$100=0,0,O$100/NMM_fec!O$100)</f>
        <v>0.37232362370983929</v>
      </c>
      <c r="P206" s="275">
        <f>IF(P$100=0,0,P$100/NMM_fec!P$100)</f>
        <v>0.37691146510012025</v>
      </c>
      <c r="Q206" s="275">
        <f>IF(Q$100=0,0,Q$100/NMM_fec!Q$100)</f>
        <v>0.38295813655656397</v>
      </c>
      <c r="R206" s="275">
        <f>IF(R$100=0,0,R$100/NMM_fec!R$100)</f>
        <v>0.38438239856312256</v>
      </c>
      <c r="S206" s="275">
        <f>IF(S$100=0,0,S$100/NMM_fec!S$100)</f>
        <v>0.38974903598382288</v>
      </c>
      <c r="T206" s="275">
        <f>IF(T$100=0,0,T$100/NMM_fec!T$100)</f>
        <v>0.38974903598382282</v>
      </c>
      <c r="U206" s="275">
        <f>IF(U$100=0,0,U$100/NMM_fec!U$100)</f>
        <v>0.39197758716157954</v>
      </c>
      <c r="V206" s="275">
        <f>IF(V$100=0,0,V$100/NMM_fec!V$100)</f>
        <v>0.39378713643326041</v>
      </c>
      <c r="W206" s="275">
        <f>IF(W$100=0,0,W$100/NMM_fec!W$100)</f>
        <v>0.39441198158435925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8.8471308710199453E-2</v>
      </c>
      <c r="C207" s="276">
        <f>IF(C$101=0,0,C$101/NMM_fec!C$101)</f>
        <v>8.881072714480015E-2</v>
      </c>
      <c r="D207" s="276">
        <f>IF(D$101=0,0,D$101/NMM_fec!D$101)</f>
        <v>8.8923984043177293E-2</v>
      </c>
      <c r="E207" s="276">
        <f>IF(E$101=0,0,E$101/NMM_fec!E$101)</f>
        <v>8.892398404317732E-2</v>
      </c>
      <c r="F207" s="276">
        <f>IF(F$101=0,0,F$101/NMM_fec!F$101)</f>
        <v>8.9242724206483603E-2</v>
      </c>
      <c r="G207" s="276">
        <f>IF(G$101=0,0,G$101/NMM_fec!G$101)</f>
        <v>8.9242724206483659E-2</v>
      </c>
      <c r="H207" s="276">
        <f>IF(H$101=0,0,H$101/NMM_fec!H$101)</f>
        <v>8.9371774898478445E-2</v>
      </c>
      <c r="I207" s="276">
        <f>IF(I$101=0,0,I$101/NMM_fec!I$101)</f>
        <v>8.9812351967560614E-2</v>
      </c>
      <c r="J207" s="276">
        <f>IF(J$101=0,0,J$101/NMM_fec!J$101)</f>
        <v>8.9812351967560711E-2</v>
      </c>
      <c r="K207" s="276">
        <f>IF(K$101=0,0,K$101/NMM_fec!K$101)</f>
        <v>9.0950448625533739E-2</v>
      </c>
      <c r="L207" s="276">
        <f>IF(L$101=0,0,L$101/NMM_fec!L$101)</f>
        <v>9.3410723413999544E-2</v>
      </c>
      <c r="M207" s="276">
        <f>IF(M$101=0,0,M$101/NMM_fec!M$101)</f>
        <v>9.4012213825291166E-2</v>
      </c>
      <c r="N207" s="276">
        <f>IF(N$101=0,0,N$101/NMM_fec!N$101)</f>
        <v>9.6398933312242918E-2</v>
      </c>
      <c r="O207" s="276">
        <f>IF(O$101=0,0,O$101/NMM_fec!O$101)</f>
        <v>9.6640897925668295E-2</v>
      </c>
      <c r="P207" s="276">
        <f>IF(P$101=0,0,P$101/NMM_fec!P$101)</f>
        <v>9.7831725161070443E-2</v>
      </c>
      <c r="Q207" s="276">
        <f>IF(Q$101=0,0,Q$101/NMM_fec!Q$101)</f>
        <v>9.9401208593761836E-2</v>
      </c>
      <c r="R207" s="276">
        <f>IF(R$101=0,0,R$101/NMM_fec!R$101)</f>
        <v>9.9770892251821966E-2</v>
      </c>
      <c r="S207" s="276">
        <f>IF(S$101=0,0,S$101/NMM_fec!S$101)</f>
        <v>0.10116386499421812</v>
      </c>
      <c r="T207" s="276">
        <f>IF(T$101=0,0,T$101/NMM_fec!T$101)</f>
        <v>0.10116386499421809</v>
      </c>
      <c r="U207" s="276">
        <f>IF(U$101=0,0,U$101/NMM_fec!U$101)</f>
        <v>0.1017423111984793</v>
      </c>
      <c r="V207" s="276">
        <f>IF(V$101=0,0,V$101/NMM_fec!V$101)</f>
        <v>0.10221200061736034</v>
      </c>
      <c r="W207" s="276">
        <f>IF(W$101=0,0,W$101/NMM_fec!W$101)</f>
        <v>0.10237418639505821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0.48341163193168313</v>
      </c>
      <c r="C208" s="276">
        <f>IF(C$102=0,0,C$102/NMM_fec!C$102)</f>
        <v>0.48526623114322509</v>
      </c>
      <c r="D208" s="276">
        <f>IF(D$102=0,0,D$102/NMM_fec!D$102)</f>
        <v>0.4858850724700941</v>
      </c>
      <c r="E208" s="276">
        <f>IF(E$102=0,0,E$102/NMM_fec!E$102)</f>
        <v>0.48588507247009377</v>
      </c>
      <c r="F208" s="276">
        <f>IF(F$102=0,0,F$102/NMM_fec!F$102)</f>
        <v>0.48762668457861114</v>
      </c>
      <c r="G208" s="276">
        <f>IF(G$102=0,0,G$102/NMM_fec!G$102)</f>
        <v>0.48762668457861147</v>
      </c>
      <c r="H208" s="276">
        <f>IF(H$102=0,0,H$102/NMM_fec!H$102)</f>
        <v>0.48833182397949265</v>
      </c>
      <c r="I208" s="276">
        <f>IF(I$102=0,0,I$102/NMM_fec!I$102)</f>
        <v>0.49073915900213139</v>
      </c>
      <c r="J208" s="276">
        <f>IF(J$102=0,0,J$102/NMM_fec!J$102)</f>
        <v>0.49073915900213133</v>
      </c>
      <c r="K208" s="276">
        <f>IF(K$102=0,0,K$102/NMM_fec!K$102)</f>
        <v>0.49695777575763711</v>
      </c>
      <c r="L208" s="276">
        <f>IF(L$102=0,0,L$102/NMM_fec!L$102)</f>
        <v>0.51040083959190718</v>
      </c>
      <c r="M208" s="276">
        <f>IF(M$102=0,0,M$102/NMM_fec!M$102)</f>
        <v>0.51368741312125543</v>
      </c>
      <c r="N208" s="276">
        <f>IF(N$102=0,0,N$102/NMM_fec!N$102)</f>
        <v>0.52672856712893323</v>
      </c>
      <c r="O208" s="276">
        <f>IF(O$102=0,0,O$102/NMM_fec!O$102)</f>
        <v>0.52805067381358506</v>
      </c>
      <c r="P208" s="276">
        <f>IF(P$102=0,0,P$102/NMM_fec!P$102)</f>
        <v>0.53455741306732552</v>
      </c>
      <c r="Q208" s="276">
        <f>IF(Q$102=0,0,Q$102/NMM_fec!Q$102)</f>
        <v>0.54313314861988038</v>
      </c>
      <c r="R208" s="276">
        <f>IF(R$102=0,0,R$102/NMM_fec!R$102)</f>
        <v>0.54515311851799386</v>
      </c>
      <c r="S208" s="276">
        <f>IF(S$102=0,0,S$102/NMM_fec!S$102)</f>
        <v>0.55276439087798379</v>
      </c>
      <c r="T208" s="276">
        <f>IF(T$102=0,0,T$102/NMM_fec!T$102)</f>
        <v>0.55276439087798368</v>
      </c>
      <c r="U208" s="276">
        <f>IF(U$102=0,0,U$102/NMM_fec!U$102)</f>
        <v>0.55592504971374879</v>
      </c>
      <c r="V208" s="276">
        <f>IF(V$102=0,0,V$102/NMM_fec!V$102)</f>
        <v>0.55849145606392581</v>
      </c>
      <c r="W208" s="276">
        <f>IF(W$102=0,0,W$102/NMM_fec!W$102)</f>
        <v>0.55937764722144434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0.33769284822185675</v>
      </c>
      <c r="C209" s="276">
        <f>IF(C$103=0,0,C$103/NMM_fec!C$103)</f>
        <v>0.33898840018769</v>
      </c>
      <c r="D209" s="276">
        <f>IF(D$103=0,0,D$103/NMM_fec!D$103)</f>
        <v>0.33942069903294664</v>
      </c>
      <c r="E209" s="276">
        <f>IF(E$103=0,0,E$103/NMM_fec!E$103)</f>
        <v>0.33942069903294647</v>
      </c>
      <c r="F209" s="276">
        <f>IF(F$103=0,0,F$103/NMM_fec!F$103)</f>
        <v>0.34063732253675588</v>
      </c>
      <c r="G209" s="276">
        <f>IF(G$103=0,0,G$103/NMM_fec!G$103)</f>
        <v>0.34063732253675572</v>
      </c>
      <c r="H209" s="276">
        <f>IF(H$103=0,0,H$103/NMM_fec!H$103)</f>
        <v>0.34112990591073372</v>
      </c>
      <c r="I209" s="276">
        <f>IF(I$103=0,0,I$103/NMM_fec!I$103)</f>
        <v>0.34281157794078104</v>
      </c>
      <c r="J209" s="276">
        <f>IF(J$103=0,0,J$103/NMM_fec!J$103)</f>
        <v>0.34281157794078126</v>
      </c>
      <c r="K209" s="276">
        <f>IF(K$103=0,0,K$103/NMM_fec!K$103)</f>
        <v>0.34715566539224668</v>
      </c>
      <c r="L209" s="276">
        <f>IF(L$103=0,0,L$103/NMM_fec!L$103)</f>
        <v>0.35654647482908786</v>
      </c>
      <c r="M209" s="276">
        <f>IF(M$103=0,0,M$103/NMM_fec!M$103)</f>
        <v>0.35884234919930386</v>
      </c>
      <c r="N209" s="276">
        <f>IF(N$103=0,0,N$103/NMM_fec!N$103)</f>
        <v>0.36795239982707795</v>
      </c>
      <c r="O209" s="276">
        <f>IF(O$103=0,0,O$103/NMM_fec!O$103)</f>
        <v>0.36887597291159252</v>
      </c>
      <c r="P209" s="276">
        <f>IF(P$103=0,0,P$103/NMM_fec!P$103)</f>
        <v>0.37342133170333774</v>
      </c>
      <c r="Q209" s="276">
        <f>IF(Q$103=0,0,Q$103/NMM_fec!Q$103)</f>
        <v>0.37941201205326552</v>
      </c>
      <c r="R209" s="276">
        <f>IF(R$103=0,0,R$103/NMM_fec!R$103)</f>
        <v>0.38082308564595213</v>
      </c>
      <c r="S209" s="276">
        <f>IF(S$103=0,0,S$103/NMM_fec!S$103)</f>
        <v>0.38614002895483895</v>
      </c>
      <c r="T209" s="276">
        <f>IF(T$103=0,0,T$103/NMM_fec!T$103)</f>
        <v>0.3861400289548389</v>
      </c>
      <c r="U209" s="276">
        <f>IF(U$103=0,0,U$103/NMM_fec!U$103)</f>
        <v>0.38834794414347873</v>
      </c>
      <c r="V209" s="276">
        <f>IF(V$103=0,0,V$103/NMM_fec!V$103)</f>
        <v>0.39014073730946597</v>
      </c>
      <c r="W209" s="276">
        <f>IF(W$103=0,0,W$103/NMM_fec!W$103)</f>
        <v>0.39075979650515746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0.50206482052376866</v>
      </c>
      <c r="C210" s="277">
        <f>IF(C$104=0,0,C$104/NMM_fec!C$104)</f>
        <v>0.49543067560145682</v>
      </c>
      <c r="D210" s="277">
        <f>IF(D$104=0,0,D$104/NMM_fec!D$104)</f>
        <v>0.48858798803817655</v>
      </c>
      <c r="E210" s="277">
        <f>IF(E$104=0,0,E$104/NMM_fec!E$104)</f>
        <v>0.48936540540432066</v>
      </c>
      <c r="F210" s="277">
        <f>IF(F$104=0,0,F$104/NMM_fec!F$104)</f>
        <v>0.49194710191129398</v>
      </c>
      <c r="G210" s="277">
        <f>IF(G$104=0,0,G$104/NMM_fec!G$104)</f>
        <v>0.49479443201768514</v>
      </c>
      <c r="H210" s="277">
        <f>IF(H$104=0,0,H$104/NMM_fec!H$104)</f>
        <v>0.49604035352599385</v>
      </c>
      <c r="I210" s="277">
        <f>IF(I$104=0,0,I$104/NMM_fec!I$104)</f>
        <v>0.50592755371691922</v>
      </c>
      <c r="J210" s="277">
        <f>IF(J$104=0,0,J$104/NMM_fec!J$104)</f>
        <v>0.51341765887232393</v>
      </c>
      <c r="K210" s="277">
        <f>IF(K$104=0,0,K$104/NMM_fec!K$104)</f>
        <v>0.5606440598437934</v>
      </c>
      <c r="L210" s="277">
        <f>IF(L$104=0,0,L$104/NMM_fec!L$104)</f>
        <v>0.55133446014923748</v>
      </c>
      <c r="M210" s="277">
        <f>IF(M$104=0,0,M$104/NMM_fec!M$104)</f>
        <v>0.55063445311373427</v>
      </c>
      <c r="N210" s="277">
        <f>IF(N$104=0,0,N$104/NMM_fec!N$104)</f>
        <v>0.55911174564533672</v>
      </c>
      <c r="O210" s="277">
        <f>IF(O$104=0,0,O$104/NMM_fec!O$104)</f>
        <v>0.57569768372011088</v>
      </c>
      <c r="P210" s="277">
        <f>IF(P$104=0,0,P$104/NMM_fec!P$104)</f>
        <v>0.58412890106565285</v>
      </c>
      <c r="Q210" s="277">
        <f>IF(Q$104=0,0,Q$104/NMM_fec!Q$104)</f>
        <v>0.5923948924803315</v>
      </c>
      <c r="R210" s="277">
        <f>IF(R$104=0,0,R$104/NMM_fec!R$104)</f>
        <v>0.60859725679856425</v>
      </c>
      <c r="S210" s="277">
        <f>IF(S$104=0,0,S$104/NMM_fec!S$104)</f>
        <v>0.61965235643147654</v>
      </c>
      <c r="T210" s="277">
        <f>IF(T$104=0,0,T$104/NMM_fec!T$104)</f>
        <v>0.60118687262782455</v>
      </c>
      <c r="U210" s="277">
        <f>IF(U$104=0,0,U$104/NMM_fec!U$104)</f>
        <v>0.61162266731858983</v>
      </c>
      <c r="V210" s="277">
        <f>IF(V$104=0,0,V$104/NMM_fec!V$104)</f>
        <v>0.60823781546169087</v>
      </c>
      <c r="W210" s="277">
        <f>IF(W$104=0,0,W$104/NMM_fec!W$104)</f>
        <v>0.61909949619099758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0.32576696964121715</v>
      </c>
      <c r="C211" s="278">
        <f>IF(C$110=0,0,C$110/NMM_fec!C$110)</f>
        <v>0.34377619568763962</v>
      </c>
      <c r="D211" s="278">
        <f>IF(D$110=0,0,D$110/NMM_fec!D$110)</f>
        <v>0.3454008087606657</v>
      </c>
      <c r="E211" s="278">
        <f>IF(E$110=0,0,E$110/NMM_fec!E$110)</f>
        <v>0.34498690774097618</v>
      </c>
      <c r="F211" s="278">
        <f>IF(F$110=0,0,F$110/NMM_fec!F$110)</f>
        <v>0.34648939520631339</v>
      </c>
      <c r="G211" s="278">
        <f>IF(G$110=0,0,G$110/NMM_fec!G$110)</f>
        <v>0.33629045892064119</v>
      </c>
      <c r="H211" s="278">
        <f>IF(H$110=0,0,H$110/NMM_fec!H$110)</f>
        <v>0.32926154080657138</v>
      </c>
      <c r="I211" s="278">
        <f>IF(I$110=0,0,I$110/NMM_fec!I$110)</f>
        <v>0.32631905500630681</v>
      </c>
      <c r="J211" s="278">
        <f>IF(J$110=0,0,J$110/NMM_fec!J$110)</f>
        <v>0.32593516409340262</v>
      </c>
      <c r="K211" s="278">
        <f>IF(K$110=0,0,K$110/NMM_fec!K$110)</f>
        <v>0.33374029759983687</v>
      </c>
      <c r="L211" s="278">
        <f>IF(L$110=0,0,L$110/NMM_fec!L$110)</f>
        <v>0.33481340302788137</v>
      </c>
      <c r="M211" s="278">
        <f>IF(M$110=0,0,M$110/NMM_fec!M$110)</f>
        <v>0.33349234195232685</v>
      </c>
      <c r="N211" s="278">
        <f>IF(N$110=0,0,N$110/NMM_fec!N$110)</f>
        <v>0.34612065944767317</v>
      </c>
      <c r="O211" s="278">
        <f>IF(O$110=0,0,O$110/NMM_fec!O$110)</f>
        <v>0.3553280884655397</v>
      </c>
      <c r="P211" s="278">
        <f>IF(P$110=0,0,P$110/NMM_fec!P$110)</f>
        <v>0.35991866662692473</v>
      </c>
      <c r="Q211" s="278">
        <f>IF(Q$110=0,0,Q$110/NMM_fec!Q$110)</f>
        <v>0.36799415543752534</v>
      </c>
      <c r="R211" s="278">
        <f>IF(R$110=0,0,R$110/NMM_fec!R$110)</f>
        <v>0.3760495726912485</v>
      </c>
      <c r="S211" s="278">
        <f>IF(S$110=0,0,S$110/NMM_fec!S$110)</f>
        <v>0.37797704258021342</v>
      </c>
      <c r="T211" s="278">
        <f>IF(T$110=0,0,T$110/NMM_fec!T$110)</f>
        <v>0.36960156038850328</v>
      </c>
      <c r="U211" s="278">
        <f>IF(U$110=0,0,U$110/NMM_fec!U$110)</f>
        <v>0.37374827771317726</v>
      </c>
      <c r="V211" s="278">
        <f>IF(V$110=0,0,V$110/NMM_fec!V$110)</f>
        <v>0.37996744999853993</v>
      </c>
      <c r="W211" s="278">
        <f>IF(W$110=0,0,W$110/NMM_fec!W$110)</f>
        <v>0.38737604579929158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0.41217350633706162</v>
      </c>
      <c r="C212" s="278">
        <f>IF(C$118=0,0,C$118/NMM_fec!C$118)</f>
        <v>0.41375480188184788</v>
      </c>
      <c r="D212" s="278">
        <f>IF(D$118=0,0,D$118/NMM_fec!D$118)</f>
        <v>0.41428244743837406</v>
      </c>
      <c r="E212" s="278">
        <f>IF(E$118=0,0,E$118/NMM_fec!E$118)</f>
        <v>0.41428244743837395</v>
      </c>
      <c r="F212" s="278">
        <f>IF(F$118=0,0,F$118/NMM_fec!F$118)</f>
        <v>0.41576740626441244</v>
      </c>
      <c r="G212" s="278">
        <f>IF(G$118=0,0,G$118/NMM_fec!G$118)</f>
        <v>0.41576740626441255</v>
      </c>
      <c r="H212" s="278">
        <f>IF(H$118=0,0,H$118/NMM_fec!H$118)</f>
        <v>0.41636863254884476</v>
      </c>
      <c r="I212" s="278">
        <f>IF(I$118=0,0,I$118/NMM_fec!I$118)</f>
        <v>0.41842120979702602</v>
      </c>
      <c r="J212" s="278">
        <f>IF(J$118=0,0,J$118/NMM_fec!J$118)</f>
        <v>0.41842120979702602</v>
      </c>
      <c r="K212" s="278">
        <f>IF(K$118=0,0,K$118/NMM_fec!K$118)</f>
        <v>0.42372341790161994</v>
      </c>
      <c r="L212" s="278">
        <f>IF(L$118=0,0,L$118/NMM_fec!L$118)</f>
        <v>0.43518543989381525</v>
      </c>
      <c r="M212" s="278">
        <f>IF(M$118=0,0,M$118/NMM_fec!M$118)</f>
        <v>0.43798768635613766</v>
      </c>
      <c r="N212" s="278">
        <f>IF(N$118=0,0,N$118/NMM_fec!N$118)</f>
        <v>0.44910702610505338</v>
      </c>
      <c r="O212" s="278">
        <f>IF(O$118=0,0,O$118/NMM_fec!O$118)</f>
        <v>0.4502343000719356</v>
      </c>
      <c r="P212" s="278">
        <f>IF(P$118=0,0,P$118/NMM_fec!P$118)</f>
        <v>0.45578217140121774</v>
      </c>
      <c r="Q212" s="278">
        <f>IF(Q$118=0,0,Q$118/NMM_fec!Q$118)</f>
        <v>0.46309414066019383</v>
      </c>
      <c r="R212" s="278">
        <f>IF(R$118=0,0,R$118/NMM_fec!R$118)</f>
        <v>0.46481643698201314</v>
      </c>
      <c r="S212" s="278">
        <f>IF(S$118=0,0,S$118/NMM_fec!S$118)</f>
        <v>0.47130607150687459</v>
      </c>
      <c r="T212" s="278">
        <f>IF(T$118=0,0,T$118/NMM_fec!T$118)</f>
        <v>0.47130607150687459</v>
      </c>
      <c r="U212" s="278">
        <f>IF(U$118=0,0,U$118/NMM_fec!U$118)</f>
        <v>0.4740009587388323</v>
      </c>
      <c r="V212" s="278">
        <f>IF(V$118=0,0,V$118/NMM_fec!V$118)</f>
        <v>0.47618916571227904</v>
      </c>
      <c r="W212" s="278">
        <f>IF(W$118=0,0,W$118/NMM_fec!W$118)</f>
        <v>0.47694476299739147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0.34916342903342013</v>
      </c>
      <c r="C213" s="278">
        <f>IF(C$119=0,0,C$119/NMM_fec!C$119)</f>
        <v>0.36543931595404411</v>
      </c>
      <c r="D213" s="278">
        <f>IF(D$119=0,0,D$119/NMM_fec!D$119)</f>
        <v>0.36367164059311946</v>
      </c>
      <c r="E213" s="278">
        <f>IF(E$119=0,0,E$119/NMM_fec!E$119)</f>
        <v>0.36298101531200888</v>
      </c>
      <c r="F213" s="278">
        <f>IF(F$119=0,0,F$119/NMM_fec!F$119)</f>
        <v>0.36494055932414787</v>
      </c>
      <c r="G213" s="278">
        <f>IF(G$119=0,0,G$119/NMM_fec!G$119)</f>
        <v>0.35812836313896795</v>
      </c>
      <c r="H213" s="278">
        <f>IF(H$119=0,0,H$119/NMM_fec!H$119)</f>
        <v>0.35136138353579494</v>
      </c>
      <c r="I213" s="278">
        <f>IF(I$119=0,0,I$119/NMM_fec!I$119)</f>
        <v>0.35028040761521312</v>
      </c>
      <c r="J213" s="278">
        <f>IF(J$119=0,0,J$119/NMM_fec!J$119)</f>
        <v>0.35154526673916214</v>
      </c>
      <c r="K213" s="278">
        <f>IF(K$119=0,0,K$119/NMM_fec!K$119)</f>
        <v>0.36595653991877708</v>
      </c>
      <c r="L213" s="278">
        <f>IF(L$119=0,0,L$119/NMM_fec!L$119)</f>
        <v>0.36370573783209942</v>
      </c>
      <c r="M213" s="278">
        <f>IF(M$119=0,0,M$119/NMM_fec!M$119)</f>
        <v>0.36185565949123838</v>
      </c>
      <c r="N213" s="278">
        <f>IF(N$119=0,0,N$119/NMM_fec!N$119)</f>
        <v>0.37442418715333847</v>
      </c>
      <c r="O213" s="278">
        <f>IF(O$119=0,0,O$119/NMM_fec!O$119)</f>
        <v>0.38570792552291866</v>
      </c>
      <c r="P213" s="278">
        <f>IF(P$119=0,0,P$119/NMM_fec!P$119)</f>
        <v>0.39034736014188798</v>
      </c>
      <c r="Q213" s="278">
        <f>IF(Q$119=0,0,Q$119/NMM_fec!Q$119)</f>
        <v>0.3988522322019859</v>
      </c>
      <c r="R213" s="278">
        <f>IF(R$119=0,0,R$119/NMM_fec!R$119)</f>
        <v>0.40864769734025752</v>
      </c>
      <c r="S213" s="278">
        <f>IF(S$119=0,0,S$119/NMM_fec!S$119)</f>
        <v>0.41077096238451344</v>
      </c>
      <c r="T213" s="278">
        <f>IF(T$119=0,0,T$119/NMM_fec!T$119)</f>
        <v>0.40003939392472065</v>
      </c>
      <c r="U213" s="278">
        <f>IF(U$119=0,0,U$119/NMM_fec!U$119)</f>
        <v>0.40504110327261661</v>
      </c>
      <c r="V213" s="278">
        <f>IF(V$119=0,0,V$119/NMM_fec!V$119)</f>
        <v>0.40964009764004494</v>
      </c>
      <c r="W213" s="278">
        <f>IF(W$119=0,0,W$119/NMM_fec!W$119)</f>
        <v>0.41778354169233078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0.4236227704019801</v>
      </c>
      <c r="C214" s="279">
        <f>IF(C$127=0,0,C$127/NMM_fec!C$127)</f>
        <v>0.42524799082301024</v>
      </c>
      <c r="D214" s="279">
        <f>IF(D$127=0,0,D$127/NMM_fec!D$127)</f>
        <v>0.42579029320055101</v>
      </c>
      <c r="E214" s="279">
        <f>IF(E$127=0,0,E$127/NMM_fec!E$127)</f>
        <v>0.42579029320055095</v>
      </c>
      <c r="F214" s="279">
        <f>IF(F$127=0,0,F$127/NMM_fec!F$127)</f>
        <v>0.42731650088286832</v>
      </c>
      <c r="G214" s="279">
        <f>IF(G$127=0,0,G$127/NMM_fec!G$127)</f>
        <v>0.42731650088286854</v>
      </c>
      <c r="H214" s="279">
        <f>IF(H$127=0,0,H$127/NMM_fec!H$127)</f>
        <v>0.42793442789742386</v>
      </c>
      <c r="I214" s="279">
        <f>IF(I$127=0,0,I$127/NMM_fec!I$127)</f>
        <v>0.43004402118027668</v>
      </c>
      <c r="J214" s="279">
        <f>IF(J$127=0,0,J$127/NMM_fec!J$127)</f>
        <v>0.43004402118027674</v>
      </c>
      <c r="K214" s="279">
        <f>IF(K$127=0,0,K$127/NMM_fec!K$127)</f>
        <v>0.43549351284333182</v>
      </c>
      <c r="L214" s="279">
        <f>IF(L$127=0,0,L$127/NMM_fec!L$127)</f>
        <v>0.44727392433531027</v>
      </c>
      <c r="M214" s="279">
        <f>IF(M$127=0,0,M$127/NMM_fec!M$127)</f>
        <v>0.45015401097714164</v>
      </c>
      <c r="N214" s="279">
        <f>IF(N$127=0,0,N$127/NMM_fec!N$127)</f>
        <v>0.46158222127463844</v>
      </c>
      <c r="O214" s="279">
        <f>IF(O$127=0,0,O$127/NMM_fec!O$127)</f>
        <v>0.46274080840726717</v>
      </c>
      <c r="P214" s="279">
        <f>IF(P$127=0,0,P$127/NMM_fec!P$127)</f>
        <v>0.46844278727347394</v>
      </c>
      <c r="Q214" s="279">
        <f>IF(Q$127=0,0,Q$127/NMM_fec!Q$127)</f>
        <v>0.47595786678964358</v>
      </c>
      <c r="R214" s="279">
        <f>IF(R$127=0,0,R$127/NMM_fec!R$127)</f>
        <v>0.47772800467595827</v>
      </c>
      <c r="S214" s="279">
        <f>IF(S$127=0,0,S$127/NMM_fec!S$127)</f>
        <v>0.48439790682651002</v>
      </c>
      <c r="T214" s="279">
        <f>IF(T$127=0,0,T$127/NMM_fec!T$127)</f>
        <v>0.48439790682650996</v>
      </c>
      <c r="U214" s="279">
        <f>IF(U$127=0,0,U$127/NMM_fec!U$127)</f>
        <v>0.48716765203713325</v>
      </c>
      <c r="V214" s="279">
        <f>IF(V$127=0,0,V$127/NMM_fec!V$127)</f>
        <v>0.48941664253762002</v>
      </c>
      <c r="W214" s="279">
        <f>IF(W$127=0,0,W$127/NMM_fec!W$127)</f>
        <v>0.49019322863620779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LV: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218.08385501935655</v>
      </c>
      <c r="C5" s="225">
        <f t="shared" si="0"/>
        <v>242.25589225166766</v>
      </c>
      <c r="D5" s="225">
        <f t="shared" si="0"/>
        <v>216.07161445645306</v>
      </c>
      <c r="E5" s="225">
        <f t="shared" si="0"/>
        <v>259.76503882499276</v>
      </c>
      <c r="F5" s="225">
        <f t="shared" si="0"/>
        <v>273.98070662147711</v>
      </c>
      <c r="G5" s="225">
        <f t="shared" si="0"/>
        <v>253.65149277192384</v>
      </c>
      <c r="H5" s="225">
        <f t="shared" si="0"/>
        <v>288.66595825335332</v>
      </c>
      <c r="I5" s="225">
        <f t="shared" si="0"/>
        <v>298.85985012712075</v>
      </c>
      <c r="J5" s="225">
        <f t="shared" si="0"/>
        <v>295.63194386740201</v>
      </c>
      <c r="K5" s="225">
        <f t="shared" si="0"/>
        <v>313.49722918523912</v>
      </c>
      <c r="L5" s="225">
        <f t="shared" si="0"/>
        <v>645.39779242706777</v>
      </c>
      <c r="M5" s="225">
        <f t="shared" si="0"/>
        <v>794.33948824513277</v>
      </c>
      <c r="N5" s="225">
        <f t="shared" si="0"/>
        <v>830.72285686360169</v>
      </c>
      <c r="O5" s="225">
        <f t="shared" si="0"/>
        <v>799.81441745878112</v>
      </c>
      <c r="P5" s="225">
        <f t="shared" si="0"/>
        <v>849.12496161245599</v>
      </c>
      <c r="Q5" s="225">
        <f t="shared" si="0"/>
        <v>726.09157841013575</v>
      </c>
      <c r="R5" s="225">
        <f t="shared" si="0"/>
        <v>577.78027266209961</v>
      </c>
      <c r="S5" s="225">
        <f t="shared" si="0"/>
        <v>606.52399198146031</v>
      </c>
      <c r="T5" s="225">
        <f t="shared" si="0"/>
        <v>736.02086227002314</v>
      </c>
      <c r="U5" s="225">
        <f t="shared" si="0"/>
        <v>751.25113095388099</v>
      </c>
      <c r="V5" s="225">
        <f t="shared" si="0"/>
        <v>719.48949930315143</v>
      </c>
      <c r="W5" s="225">
        <f t="shared" si="0"/>
        <v>691.8090396891414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0.3186773190976539</v>
      </c>
      <c r="C10" s="262">
        <v>0.41799617415548879</v>
      </c>
      <c r="D10" s="262">
        <v>0.28819249047633022</v>
      </c>
      <c r="E10" s="262">
        <v>0.28114492785902612</v>
      </c>
      <c r="F10" s="262">
        <v>0.27670663777005511</v>
      </c>
      <c r="G10" s="262">
        <v>0.3126321868131417</v>
      </c>
      <c r="H10" s="262">
        <v>0.30322784588540641</v>
      </c>
      <c r="I10" s="262">
        <v>0.31231768323375497</v>
      </c>
      <c r="J10" s="262">
        <v>0.28913609221452707</v>
      </c>
      <c r="K10" s="262">
        <v>0.22774235750528851</v>
      </c>
      <c r="L10" s="262">
        <v>0.35458668244576719</v>
      </c>
      <c r="M10" s="262">
        <v>0.39742582279252608</v>
      </c>
      <c r="N10" s="262">
        <v>0.47037197650964668</v>
      </c>
      <c r="O10" s="262">
        <v>0.43180616362531138</v>
      </c>
      <c r="P10" s="262">
        <v>0.46003750481757472</v>
      </c>
      <c r="Q10" s="262">
        <v>0.40318977821086383</v>
      </c>
      <c r="R10" s="262">
        <v>0.35425152766598528</v>
      </c>
      <c r="S10" s="262">
        <v>0.35336775452524349</v>
      </c>
      <c r="T10" s="262">
        <v>0.38753633763352252</v>
      </c>
      <c r="U10" s="262">
        <v>0.38083470787585638</v>
      </c>
      <c r="V10" s="262">
        <v>0.33985295144423472</v>
      </c>
      <c r="W10" s="262">
        <v>0.31125116999774921</v>
      </c>
      <c r="DA10" s="68" t="s">
        <v>1698</v>
      </c>
    </row>
    <row r="11" spans="1:105" ht="12" customHeight="1" x14ac:dyDescent="0.25">
      <c r="A11" s="37" t="s">
        <v>160</v>
      </c>
      <c r="B11" s="228">
        <v>2.0693060657329392E-2</v>
      </c>
      <c r="C11" s="228">
        <v>1.249968198837401E-2</v>
      </c>
      <c r="D11" s="228">
        <v>6.7175071524997673E-3</v>
      </c>
      <c r="E11" s="228">
        <v>8.1342615336151246E-3</v>
      </c>
      <c r="F11" s="228">
        <v>8.1688202374166578E-3</v>
      </c>
      <c r="G11" s="228">
        <v>3.8730861466218659E-2</v>
      </c>
      <c r="H11" s="228">
        <v>3.9413606334285832E-2</v>
      </c>
      <c r="I11" s="228">
        <v>2.4527755075157989E-2</v>
      </c>
      <c r="J11" s="228">
        <v>2.5029323843711929E-2</v>
      </c>
      <c r="K11" s="228">
        <v>3.4551818133979222E-2</v>
      </c>
      <c r="L11" s="228">
        <v>8.8793117231213817E-2</v>
      </c>
      <c r="M11" s="228">
        <v>0.1140937264249728</v>
      </c>
      <c r="N11" s="228">
        <v>0.11059593543870359</v>
      </c>
      <c r="O11" s="228">
        <v>9.7940810455690655E-2</v>
      </c>
      <c r="P11" s="228">
        <v>9.1890819505314497E-2</v>
      </c>
      <c r="Q11" s="228">
        <v>9.9236372178064636E-2</v>
      </c>
      <c r="R11" s="228">
        <v>7.9219343872160772E-2</v>
      </c>
      <c r="S11" s="228">
        <v>8.0909258524635819E-2</v>
      </c>
      <c r="T11" s="228">
        <v>0.1143274031024057</v>
      </c>
      <c r="U11" s="228">
        <v>9.7690365562082132E-2</v>
      </c>
      <c r="V11" s="228">
        <v>8.6031945479176947E-2</v>
      </c>
      <c r="W11" s="228">
        <v>7.3424085562818764E-2</v>
      </c>
      <c r="DA11" s="69" t="s">
        <v>1699</v>
      </c>
    </row>
    <row r="12" spans="1:105" ht="12" customHeight="1" x14ac:dyDescent="0.25">
      <c r="A12" s="37" t="s">
        <v>162</v>
      </c>
      <c r="B12" s="228">
        <v>0.2979842584403245</v>
      </c>
      <c r="C12" s="228">
        <v>0.40549649216711492</v>
      </c>
      <c r="D12" s="228">
        <v>0.28147498332383047</v>
      </c>
      <c r="E12" s="228">
        <v>0.27301066632541088</v>
      </c>
      <c r="F12" s="228">
        <v>0.26853781753263839</v>
      </c>
      <c r="G12" s="228">
        <v>0.27390132534692302</v>
      </c>
      <c r="H12" s="228">
        <v>0.26381423955112049</v>
      </c>
      <c r="I12" s="228">
        <v>0.287789928158597</v>
      </c>
      <c r="J12" s="228">
        <v>0.2641067683708152</v>
      </c>
      <c r="K12" s="228">
        <v>0.19319053937130931</v>
      </c>
      <c r="L12" s="228">
        <v>0.26579356521455338</v>
      </c>
      <c r="M12" s="228">
        <v>0.28333209636755319</v>
      </c>
      <c r="N12" s="228">
        <v>0.35977604107094308</v>
      </c>
      <c r="O12" s="228">
        <v>0.33386535316962079</v>
      </c>
      <c r="P12" s="228">
        <v>0.36814668531226019</v>
      </c>
      <c r="Q12" s="228">
        <v>0.30395340603279908</v>
      </c>
      <c r="R12" s="228">
        <v>0.27503218379382449</v>
      </c>
      <c r="S12" s="228">
        <v>0.27245849600060768</v>
      </c>
      <c r="T12" s="228">
        <v>0.27320893453111678</v>
      </c>
      <c r="U12" s="228">
        <v>0.28314434231377428</v>
      </c>
      <c r="V12" s="228">
        <v>0.25382100596505769</v>
      </c>
      <c r="W12" s="228">
        <v>0.23782708443493039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17.799014085734228</v>
      </c>
      <c r="C17" s="263">
        <v>18.17787525712237</v>
      </c>
      <c r="D17" s="263">
        <v>13.024838987920001</v>
      </c>
      <c r="E17" s="263">
        <v>18.063129791074399</v>
      </c>
      <c r="F17" s="263">
        <v>18.58444501913181</v>
      </c>
      <c r="G17" s="263">
        <v>16.15741905195512</v>
      </c>
      <c r="H17" s="263">
        <v>16.856123398753692</v>
      </c>
      <c r="I17" s="263">
        <v>17.93203443057519</v>
      </c>
      <c r="J17" s="263">
        <v>17.826730352547301</v>
      </c>
      <c r="K17" s="263">
        <v>19.787429140557109</v>
      </c>
      <c r="L17" s="263">
        <v>31.152218133434861</v>
      </c>
      <c r="M17" s="263">
        <v>36.510884025417297</v>
      </c>
      <c r="N17" s="263">
        <v>39.277017299051167</v>
      </c>
      <c r="O17" s="263">
        <v>39.853879203420483</v>
      </c>
      <c r="P17" s="263">
        <v>44.631385577817767</v>
      </c>
      <c r="Q17" s="263">
        <v>39.285686174930127</v>
      </c>
      <c r="R17" s="263">
        <v>35.621799560344627</v>
      </c>
      <c r="S17" s="263">
        <v>26.060920581604979</v>
      </c>
      <c r="T17" s="263">
        <v>28.463792920828951</v>
      </c>
      <c r="U17" s="263">
        <v>29.190320546857851</v>
      </c>
      <c r="V17" s="263">
        <v>25.939444156798078</v>
      </c>
      <c r="W17" s="263">
        <v>23.571417878706111</v>
      </c>
      <c r="DA17" s="70" t="s">
        <v>1705</v>
      </c>
    </row>
    <row r="18" spans="1:105" ht="12" customHeight="1" x14ac:dyDescent="0.25">
      <c r="A18" s="18" t="s">
        <v>30</v>
      </c>
      <c r="B18" s="232">
        <v>0.24722785256923771</v>
      </c>
      <c r="C18" s="232">
        <v>0.28179987355499408</v>
      </c>
      <c r="D18" s="232">
        <v>0.136625873051434</v>
      </c>
      <c r="E18" s="232">
        <v>9.7242652426606152E-2</v>
      </c>
      <c r="F18" s="232">
        <v>0.1034759103794826</v>
      </c>
      <c r="G18" s="232">
        <v>3.0452719945838869</v>
      </c>
      <c r="H18" s="232">
        <v>4.8763995155655371</v>
      </c>
      <c r="I18" s="232">
        <v>8.2787384889137137</v>
      </c>
      <c r="J18" s="232">
        <v>9.1239177617486611</v>
      </c>
      <c r="K18" s="232">
        <v>10.89379358351399</v>
      </c>
      <c r="L18" s="232">
        <v>10.28215956895046</v>
      </c>
      <c r="M18" s="232">
        <v>11.71174597131037</v>
      </c>
      <c r="N18" s="232">
        <v>11.23238086846229</v>
      </c>
      <c r="O18" s="232">
        <v>8.8462832892928933</v>
      </c>
      <c r="P18" s="232">
        <v>8.3631129097237338</v>
      </c>
      <c r="Q18" s="232">
        <v>6.2596094516407614</v>
      </c>
      <c r="R18" s="232">
        <v>5.4003268442777426</v>
      </c>
      <c r="S18" s="232">
        <v>6.1045179436328727</v>
      </c>
      <c r="T18" s="232">
        <v>6.0609842525428226</v>
      </c>
      <c r="U18" s="232">
        <v>6.0495767169078531</v>
      </c>
      <c r="V18" s="232">
        <v>2.7233407177888451</v>
      </c>
      <c r="W18" s="232">
        <v>1.7556564983847001</v>
      </c>
      <c r="DA18" s="71" t="s">
        <v>1706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6.6598441139594251E-3</v>
      </c>
      <c r="T19" s="232">
        <v>4.7822822696334401E-2</v>
      </c>
      <c r="U19" s="232">
        <v>2.0988560876922129E-2</v>
      </c>
      <c r="V19" s="232">
        <v>2.1874209053765171E-3</v>
      </c>
      <c r="W19" s="232">
        <v>2.5998183014219198E-3</v>
      </c>
      <c r="DA19" s="71" t="s">
        <v>1707</v>
      </c>
    </row>
    <row r="20" spans="1:105" ht="12" customHeight="1" x14ac:dyDescent="0.25">
      <c r="A20" s="18" t="s">
        <v>160</v>
      </c>
      <c r="B20" s="297">
        <v>0.29437119422952662</v>
      </c>
      <c r="C20" s="297">
        <v>0.33762990322436992</v>
      </c>
      <c r="D20" s="297">
        <v>0.16328554536658471</v>
      </c>
      <c r="E20" s="297">
        <v>0.1224389436998955</v>
      </c>
      <c r="F20" s="297">
        <v>0.1303684317396494</v>
      </c>
      <c r="G20" s="297">
        <v>0.88646201733043417</v>
      </c>
      <c r="H20" s="297">
        <v>0.71333632262638669</v>
      </c>
      <c r="I20" s="297">
        <v>0.45259773180616358</v>
      </c>
      <c r="J20" s="297">
        <v>0.47825025043951658</v>
      </c>
      <c r="K20" s="297">
        <v>0.84304944248042746</v>
      </c>
      <c r="L20" s="297">
        <v>1.155194575270261</v>
      </c>
      <c r="M20" s="297">
        <v>1.266060662769283</v>
      </c>
      <c r="N20" s="297">
        <v>1.3505528779072431</v>
      </c>
      <c r="O20" s="297">
        <v>1.533798477187726</v>
      </c>
      <c r="P20" s="297">
        <v>1.284276745053279</v>
      </c>
      <c r="Q20" s="297">
        <v>1.475205890412671</v>
      </c>
      <c r="R20" s="297">
        <v>1.5762171323815619</v>
      </c>
      <c r="S20" s="297">
        <v>1.486519274269845</v>
      </c>
      <c r="T20" s="297">
        <v>1.3860491859601001</v>
      </c>
      <c r="U20" s="297">
        <v>1.2595022827376201</v>
      </c>
      <c r="V20" s="297">
        <v>0.86766743397784607</v>
      </c>
      <c r="W20" s="297">
        <v>0.8272478083083068</v>
      </c>
      <c r="DA20" s="122" t="s">
        <v>1708</v>
      </c>
    </row>
    <row r="21" spans="1:105" ht="12" customHeight="1" x14ac:dyDescent="0.25">
      <c r="A21" s="18" t="s">
        <v>70</v>
      </c>
      <c r="B21" s="297">
        <v>5.3600167400662908</v>
      </c>
      <c r="C21" s="297">
        <v>1.3576754341131549</v>
      </c>
      <c r="D21" s="297">
        <v>0</v>
      </c>
      <c r="E21" s="297">
        <v>0</v>
      </c>
      <c r="F21" s="297">
        <v>0</v>
      </c>
      <c r="G21" s="297">
        <v>0.14911179220275669</v>
      </c>
      <c r="H21" s="297">
        <v>0</v>
      </c>
      <c r="I21" s="297">
        <v>0.3054956868920457</v>
      </c>
      <c r="J21" s="297">
        <v>0.16132767674639259</v>
      </c>
      <c r="K21" s="297">
        <v>0</v>
      </c>
      <c r="L21" s="297">
        <v>0</v>
      </c>
      <c r="M21" s="297">
        <v>0</v>
      </c>
      <c r="N21" s="297">
        <v>0</v>
      </c>
      <c r="O21" s="297">
        <v>0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1709</v>
      </c>
    </row>
    <row r="22" spans="1:105" ht="12" customHeight="1" x14ac:dyDescent="0.25">
      <c r="A22" s="18" t="s">
        <v>34</v>
      </c>
      <c r="B22" s="297">
        <v>7.6583935681886537</v>
      </c>
      <c r="C22" s="297">
        <v>5.2478720816622078</v>
      </c>
      <c r="D22" s="297">
        <v>5.8829852960235387</v>
      </c>
      <c r="E22" s="297">
        <v>10.60341006021519</v>
      </c>
      <c r="F22" s="297">
        <v>10.465142421625041</v>
      </c>
      <c r="G22" s="297">
        <v>4.0061105054834787</v>
      </c>
      <c r="H22" s="297">
        <v>5.2357844692746589</v>
      </c>
      <c r="I22" s="297">
        <v>1.5997625159190021</v>
      </c>
      <c r="J22" s="297">
        <v>0.95410160263843791</v>
      </c>
      <c r="K22" s="297">
        <v>2.2309399594055881</v>
      </c>
      <c r="L22" s="297">
        <v>5.6827045125533671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1.8188225950286929</v>
      </c>
      <c r="S22" s="297">
        <v>0.52036129840857581</v>
      </c>
      <c r="T22" s="297">
        <v>4.3599880788241632E-2</v>
      </c>
      <c r="U22" s="297">
        <v>3.040114702739116E-3</v>
      </c>
      <c r="V22" s="297">
        <v>0.50792032150406019</v>
      </c>
      <c r="W22" s="297">
        <v>5.4365253369248359E-4</v>
      </c>
      <c r="DA22" s="122" t="s">
        <v>1710</v>
      </c>
    </row>
    <row r="23" spans="1:105" ht="12" customHeight="1" x14ac:dyDescent="0.25">
      <c r="A23" s="18" t="s">
        <v>162</v>
      </c>
      <c r="B23" s="297">
        <v>4.2390047306805201</v>
      </c>
      <c r="C23" s="297">
        <v>10.95289796456764</v>
      </c>
      <c r="D23" s="297">
        <v>6.8419422734784412</v>
      </c>
      <c r="E23" s="297">
        <v>4.1094249878183913</v>
      </c>
      <c r="F23" s="297">
        <v>4.2856683238251234</v>
      </c>
      <c r="G23" s="297">
        <v>6.268983240362151</v>
      </c>
      <c r="H23" s="297">
        <v>4.7747033829322127</v>
      </c>
      <c r="I23" s="297">
        <v>5.3104358031184713</v>
      </c>
      <c r="J23" s="297">
        <v>5.046445877036593</v>
      </c>
      <c r="K23" s="297">
        <v>4.7137657381133646</v>
      </c>
      <c r="L23" s="297">
        <v>3.457962669314397</v>
      </c>
      <c r="M23" s="297">
        <v>3.1440433488409512</v>
      </c>
      <c r="N23" s="297">
        <v>4.3934396480577584</v>
      </c>
      <c r="O23" s="297">
        <v>5.2284861427502438</v>
      </c>
      <c r="P23" s="297">
        <v>5.1452607481385977</v>
      </c>
      <c r="Q23" s="297">
        <v>4.5184426349847291</v>
      </c>
      <c r="R23" s="297">
        <v>5.4722801131970096</v>
      </c>
      <c r="S23" s="297">
        <v>5.0057905996030749</v>
      </c>
      <c r="T23" s="297">
        <v>3.3122507030504962</v>
      </c>
      <c r="U23" s="297">
        <v>3.6505231957782809</v>
      </c>
      <c r="V23" s="297">
        <v>2.5598888843991312</v>
      </c>
      <c r="W23" s="297">
        <v>2.6795285613305468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3.130613146914309</v>
      </c>
      <c r="F24" s="297">
        <v>3.5997899315625208</v>
      </c>
      <c r="G24" s="297">
        <v>1.801479501992417</v>
      </c>
      <c r="H24" s="297">
        <v>1.2558997083548911</v>
      </c>
      <c r="I24" s="297">
        <v>1.9850042039257929</v>
      </c>
      <c r="J24" s="297">
        <v>2.062687183937701</v>
      </c>
      <c r="K24" s="297">
        <v>1.105880417043742</v>
      </c>
      <c r="L24" s="297">
        <v>10.574196807346381</v>
      </c>
      <c r="M24" s="297">
        <v>20.389034042496689</v>
      </c>
      <c r="N24" s="297">
        <v>22.300643904623868</v>
      </c>
      <c r="O24" s="297">
        <v>24.245311294189609</v>
      </c>
      <c r="P24" s="297">
        <v>29.838735174902151</v>
      </c>
      <c r="Q24" s="297">
        <v>27.032428197891981</v>
      </c>
      <c r="R24" s="297">
        <v>21.354152875459619</v>
      </c>
      <c r="S24" s="297">
        <v>12.937071621576649</v>
      </c>
      <c r="T24" s="297">
        <v>17.61308607579096</v>
      </c>
      <c r="U24" s="297">
        <v>18.206689675854442</v>
      </c>
      <c r="V24" s="297">
        <v>19.278439378222821</v>
      </c>
      <c r="W24" s="297">
        <v>18.305841539847449</v>
      </c>
      <c r="DA24" s="122" t="s">
        <v>1712</v>
      </c>
    </row>
    <row r="25" spans="1:105" ht="12" customHeight="1" x14ac:dyDescent="0.25">
      <c r="A25" s="57" t="s">
        <v>1463</v>
      </c>
      <c r="B25" s="263">
        <v>97.580584010839004</v>
      </c>
      <c r="C25" s="263">
        <v>99.657636941131202</v>
      </c>
      <c r="D25" s="263">
        <v>71.406842478261353</v>
      </c>
      <c r="E25" s="263">
        <v>99.028561109423677</v>
      </c>
      <c r="F25" s="263">
        <v>101.8865983109538</v>
      </c>
      <c r="G25" s="263">
        <v>88.580770800182194</v>
      </c>
      <c r="H25" s="263">
        <v>92.411318822848344</v>
      </c>
      <c r="I25" s="263">
        <v>98.309849287689843</v>
      </c>
      <c r="J25" s="263">
        <v>97.732534534008067</v>
      </c>
      <c r="K25" s="263">
        <v>108.4817890647232</v>
      </c>
      <c r="L25" s="263">
        <v>170.7876416104441</v>
      </c>
      <c r="M25" s="263">
        <v>200.16577147426119</v>
      </c>
      <c r="N25" s="263">
        <v>215.33070695848821</v>
      </c>
      <c r="O25" s="263">
        <v>218.49327097752999</v>
      </c>
      <c r="P25" s="263">
        <v>244.6852757640672</v>
      </c>
      <c r="Q25" s="263">
        <v>215.3782328476702</v>
      </c>
      <c r="R25" s="263">
        <v>195.29149130801929</v>
      </c>
      <c r="S25" s="263">
        <v>142.87532095675661</v>
      </c>
      <c r="T25" s="263">
        <v>156.04872960936811</v>
      </c>
      <c r="U25" s="263">
        <v>160.03181483568579</v>
      </c>
      <c r="V25" s="263">
        <v>142.2093435931167</v>
      </c>
      <c r="W25" s="263">
        <v>129.2269735553048</v>
      </c>
      <c r="DA25" s="70" t="s">
        <v>1713</v>
      </c>
    </row>
    <row r="26" spans="1:105" ht="12" customHeight="1" x14ac:dyDescent="0.25">
      <c r="A26" s="18" t="s">
        <v>30</v>
      </c>
      <c r="B26" s="232">
        <v>1.3553918279545349</v>
      </c>
      <c r="C26" s="232">
        <v>1.5449280563082719</v>
      </c>
      <c r="D26" s="232">
        <v>0.74903207667188765</v>
      </c>
      <c r="E26" s="232">
        <v>0.53311912496078184</v>
      </c>
      <c r="F26" s="232">
        <v>0.56729208242921803</v>
      </c>
      <c r="G26" s="232">
        <v>16.695274146758461</v>
      </c>
      <c r="H26" s="232">
        <v>26.734172483207448</v>
      </c>
      <c r="I26" s="232">
        <v>45.387015973468557</v>
      </c>
      <c r="J26" s="232">
        <v>50.020592116497298</v>
      </c>
      <c r="K26" s="232">
        <v>59.723686652106778</v>
      </c>
      <c r="L26" s="232">
        <v>56.370489443850232</v>
      </c>
      <c r="M26" s="232">
        <v>64.207995238513462</v>
      </c>
      <c r="N26" s="232">
        <v>61.579943680993608</v>
      </c>
      <c r="O26" s="232">
        <v>48.498500284147482</v>
      </c>
      <c r="P26" s="232">
        <v>45.849586833773493</v>
      </c>
      <c r="Q26" s="232">
        <v>34.317425843290827</v>
      </c>
      <c r="R26" s="232">
        <v>29.606530158116659</v>
      </c>
      <c r="S26" s="232">
        <v>33.467158527717373</v>
      </c>
      <c r="T26" s="232">
        <v>33.228491207142618</v>
      </c>
      <c r="U26" s="232">
        <v>33.165951002161442</v>
      </c>
      <c r="V26" s="232">
        <v>14.930331333089169</v>
      </c>
      <c r="W26" s="232">
        <v>9.6251391009412011</v>
      </c>
      <c r="DA26" s="71" t="s">
        <v>1714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3.6511655922682629E-2</v>
      </c>
      <c r="T27" s="297">
        <v>0.26218187958485561</v>
      </c>
      <c r="U27" s="297">
        <v>0.1150668243786956</v>
      </c>
      <c r="V27" s="297">
        <v>1.1992226557943859E-2</v>
      </c>
      <c r="W27" s="297">
        <v>1.425313710932734E-2</v>
      </c>
      <c r="DA27" s="122" t="s">
        <v>1715</v>
      </c>
    </row>
    <row r="28" spans="1:105" ht="12" customHeight="1" x14ac:dyDescent="0.25">
      <c r="A28" s="18" t="s">
        <v>160</v>
      </c>
      <c r="B28" s="297">
        <v>1.613848548606303</v>
      </c>
      <c r="C28" s="297">
        <v>1.851008318632837</v>
      </c>
      <c r="D28" s="297">
        <v>0.89518996954838392</v>
      </c>
      <c r="E28" s="297">
        <v>0.67125423769859249</v>
      </c>
      <c r="F28" s="297">
        <v>0.71472653734952218</v>
      </c>
      <c r="G28" s="297">
        <v>4.8599029664154569</v>
      </c>
      <c r="H28" s="297">
        <v>3.9107657661677582</v>
      </c>
      <c r="I28" s="297">
        <v>2.481303221565752</v>
      </c>
      <c r="J28" s="297">
        <v>2.6219395364500588</v>
      </c>
      <c r="K28" s="297">
        <v>4.6218996485421799</v>
      </c>
      <c r="L28" s="297">
        <v>6.3331913081283018</v>
      </c>
      <c r="M28" s="297">
        <v>6.9409989941631274</v>
      </c>
      <c r="N28" s="297">
        <v>7.4042156452550376</v>
      </c>
      <c r="O28" s="297">
        <v>8.4088337948376779</v>
      </c>
      <c r="P28" s="297">
        <v>7.0408660957396387</v>
      </c>
      <c r="Q28" s="297">
        <v>8.0876082028652458</v>
      </c>
      <c r="R28" s="297">
        <v>8.6413880883974876</v>
      </c>
      <c r="S28" s="297">
        <v>8.149632234005642</v>
      </c>
      <c r="T28" s="297">
        <v>7.5988191470749857</v>
      </c>
      <c r="U28" s="297">
        <v>6.9050436007591909</v>
      </c>
      <c r="V28" s="297">
        <v>4.7568643143332707</v>
      </c>
      <c r="W28" s="297">
        <v>4.5352694181589701</v>
      </c>
      <c r="DA28" s="122" t="s">
        <v>1716</v>
      </c>
    </row>
    <row r="29" spans="1:105" ht="12" customHeight="1" x14ac:dyDescent="0.25">
      <c r="A29" s="18" t="s">
        <v>70</v>
      </c>
      <c r="B29" s="297">
        <v>29.38553569788731</v>
      </c>
      <c r="C29" s="297">
        <v>7.4432640549520626</v>
      </c>
      <c r="D29" s="297">
        <v>0</v>
      </c>
      <c r="E29" s="297">
        <v>0</v>
      </c>
      <c r="F29" s="297">
        <v>0</v>
      </c>
      <c r="G29" s="297">
        <v>0.81748436716558992</v>
      </c>
      <c r="H29" s="297">
        <v>0</v>
      </c>
      <c r="I29" s="297">
        <v>1.674837010416834</v>
      </c>
      <c r="J29" s="297">
        <v>0.88445623101350879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1717</v>
      </c>
    </row>
    <row r="30" spans="1:105" ht="12" customHeight="1" x14ac:dyDescent="0.25">
      <c r="A30" s="18" t="s">
        <v>34</v>
      </c>
      <c r="B30" s="297">
        <v>41.986062450934597</v>
      </c>
      <c r="C30" s="297">
        <v>28.770718427219659</v>
      </c>
      <c r="D30" s="297">
        <v>32.252637036411151</v>
      </c>
      <c r="E30" s="297">
        <v>58.131699946880673</v>
      </c>
      <c r="F30" s="297">
        <v>57.373667122228838</v>
      </c>
      <c r="G30" s="297">
        <v>21.962935747680181</v>
      </c>
      <c r="H30" s="297">
        <v>28.70444979737351</v>
      </c>
      <c r="I30" s="297">
        <v>8.7704723323491809</v>
      </c>
      <c r="J30" s="297">
        <v>5.2307274516826539</v>
      </c>
      <c r="K30" s="297">
        <v>12.23081363289648</v>
      </c>
      <c r="L30" s="297">
        <v>31.154625892477529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9.9714383156345665</v>
      </c>
      <c r="S30" s="297">
        <v>2.8528074167908439</v>
      </c>
      <c r="T30" s="297">
        <v>0.23903019625842811</v>
      </c>
      <c r="U30" s="297">
        <v>1.6667000021702821E-2</v>
      </c>
      <c r="V30" s="297">
        <v>2.784601515825746</v>
      </c>
      <c r="W30" s="297">
        <v>2.9804983287924922E-3</v>
      </c>
      <c r="DA30" s="122" t="s">
        <v>1718</v>
      </c>
    </row>
    <row r="31" spans="1:105" ht="12" customHeight="1" x14ac:dyDescent="0.25">
      <c r="A31" s="18" t="s">
        <v>162</v>
      </c>
      <c r="B31" s="297">
        <v>23.239745485456261</v>
      </c>
      <c r="C31" s="297">
        <v>60.047718084018371</v>
      </c>
      <c r="D31" s="297">
        <v>37.509983395629931</v>
      </c>
      <c r="E31" s="297">
        <v>22.529342823625949</v>
      </c>
      <c r="F31" s="297">
        <v>23.495572052543729</v>
      </c>
      <c r="G31" s="297">
        <v>34.368816317696961</v>
      </c>
      <c r="H31" s="297">
        <v>26.176637781217568</v>
      </c>
      <c r="I31" s="297">
        <v>29.11371520491684</v>
      </c>
      <c r="J31" s="297">
        <v>27.66642767337347</v>
      </c>
      <c r="K31" s="297">
        <v>25.84255573931198</v>
      </c>
      <c r="L31" s="297">
        <v>18.957792557163391</v>
      </c>
      <c r="M31" s="297">
        <v>17.23677416386731</v>
      </c>
      <c r="N31" s="297">
        <v>24.086413135515329</v>
      </c>
      <c r="O31" s="297">
        <v>28.6644377516993</v>
      </c>
      <c r="P31" s="297">
        <v>28.208166265446259</v>
      </c>
      <c r="Q31" s="297">
        <v>24.771724378524539</v>
      </c>
      <c r="R31" s="297">
        <v>30.00100380529797</v>
      </c>
      <c r="S31" s="297">
        <v>27.443540849643998</v>
      </c>
      <c r="T31" s="297">
        <v>18.15894725613094</v>
      </c>
      <c r="U31" s="297">
        <v>20.013478481073111</v>
      </c>
      <c r="V31" s="297">
        <v>14.034229712910429</v>
      </c>
      <c r="W31" s="297">
        <v>14.690137365413079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17.163144976257669</v>
      </c>
      <c r="F32" s="297">
        <v>19.73534051640247</v>
      </c>
      <c r="G32" s="297">
        <v>9.8763572544655389</v>
      </c>
      <c r="H32" s="297">
        <v>6.8852929948820467</v>
      </c>
      <c r="I32" s="297">
        <v>10.88250554497268</v>
      </c>
      <c r="J32" s="297">
        <v>11.30839152499108</v>
      </c>
      <c r="K32" s="297">
        <v>6.0628333918657642</v>
      </c>
      <c r="L32" s="297">
        <v>57.971542408824682</v>
      </c>
      <c r="M32" s="297">
        <v>111.7800030777173</v>
      </c>
      <c r="N32" s="297">
        <v>122.26013449672421</v>
      </c>
      <c r="O32" s="297">
        <v>132.92149914684549</v>
      </c>
      <c r="P32" s="297">
        <v>163.58665656910779</v>
      </c>
      <c r="Q32" s="297">
        <v>148.20147442298961</v>
      </c>
      <c r="R32" s="297">
        <v>117.0711309405726</v>
      </c>
      <c r="S32" s="297">
        <v>70.925670272676015</v>
      </c>
      <c r="T32" s="297">
        <v>96.561259923176294</v>
      </c>
      <c r="U32" s="297">
        <v>99.81560792729168</v>
      </c>
      <c r="V32" s="297">
        <v>105.69132449040021</v>
      </c>
      <c r="W32" s="297">
        <v>100.3591940353534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4.8493890329070317E-2</v>
      </c>
      <c r="C33" s="263">
        <f t="shared" si="1"/>
        <v>9.645323198921385E-2</v>
      </c>
      <c r="D33" s="263">
        <f t="shared" si="1"/>
        <v>8.9167440113386162E-2</v>
      </c>
      <c r="E33" s="263">
        <f t="shared" si="1"/>
        <v>0.12514545061587171</v>
      </c>
      <c r="F33" s="263">
        <f t="shared" si="1"/>
        <v>0.10181675914063081</v>
      </c>
      <c r="G33" s="263">
        <f t="shared" si="1"/>
        <v>9.9117325289876365E-2</v>
      </c>
      <c r="H33" s="263">
        <f t="shared" si="1"/>
        <v>0.1150873621259552</v>
      </c>
      <c r="I33" s="263">
        <f t="shared" si="1"/>
        <v>0.1228765103952867</v>
      </c>
      <c r="J33" s="263">
        <f t="shared" si="1"/>
        <v>0.1216295925031024</v>
      </c>
      <c r="K33" s="263">
        <f t="shared" si="1"/>
        <v>0.14162160062067619</v>
      </c>
      <c r="L33" s="263">
        <f t="shared" si="1"/>
        <v>0.22296110139436179</v>
      </c>
      <c r="M33" s="263">
        <f t="shared" si="1"/>
        <v>0.21706913060203459</v>
      </c>
      <c r="N33" s="263">
        <f t="shared" si="1"/>
        <v>0.28111150862425821</v>
      </c>
      <c r="O33" s="263">
        <f t="shared" si="1"/>
        <v>0.2852401958657162</v>
      </c>
      <c r="P33" s="263">
        <f t="shared" si="1"/>
        <v>0.29908189369682359</v>
      </c>
      <c r="Q33" s="263">
        <f t="shared" si="1"/>
        <v>0.25175401680391579</v>
      </c>
      <c r="R33" s="263">
        <f t="shared" si="1"/>
        <v>0.17301437976144721</v>
      </c>
      <c r="S33" s="263">
        <f t="shared" si="1"/>
        <v>0.15806729313496229</v>
      </c>
      <c r="T33" s="263">
        <f t="shared" si="1"/>
        <v>0.18831613734009151</v>
      </c>
      <c r="U33" s="263">
        <f t="shared" si="1"/>
        <v>0.19036390549142251</v>
      </c>
      <c r="V33" s="263">
        <f t="shared" si="1"/>
        <v>0.1693372099337894</v>
      </c>
      <c r="W33" s="263">
        <f t="shared" si="1"/>
        <v>0.14837222442083189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4.8493890329070317E-2</v>
      </c>
      <c r="C35" s="264">
        <v>9.645323198921385E-2</v>
      </c>
      <c r="D35" s="264">
        <v>8.9167440113386162E-2</v>
      </c>
      <c r="E35" s="264">
        <v>0.12514545061587171</v>
      </c>
      <c r="F35" s="264">
        <v>0.10181675914063081</v>
      </c>
      <c r="G35" s="264">
        <v>9.9117325289876365E-2</v>
      </c>
      <c r="H35" s="264">
        <v>0.1150873621259552</v>
      </c>
      <c r="I35" s="264">
        <v>0.1228765103952867</v>
      </c>
      <c r="J35" s="264">
        <v>0.1216295925031024</v>
      </c>
      <c r="K35" s="264">
        <v>0.14162160062067619</v>
      </c>
      <c r="L35" s="264">
        <v>0.22296110139436179</v>
      </c>
      <c r="M35" s="264">
        <v>0.21706913060203459</v>
      </c>
      <c r="N35" s="264">
        <v>0.28111150862425821</v>
      </c>
      <c r="O35" s="264">
        <v>0.2852401958657162</v>
      </c>
      <c r="P35" s="264">
        <v>0.29908189369682359</v>
      </c>
      <c r="Q35" s="264">
        <v>0.25175401680391579</v>
      </c>
      <c r="R35" s="264">
        <v>0.17301437976144721</v>
      </c>
      <c r="S35" s="264">
        <v>0.15806729313496229</v>
      </c>
      <c r="T35" s="264">
        <v>0.18831613734009151</v>
      </c>
      <c r="U35" s="264">
        <v>0.19036390549142251</v>
      </c>
      <c r="V35" s="264">
        <v>0.1693372099337894</v>
      </c>
      <c r="W35" s="264">
        <v>0.14837222442083189</v>
      </c>
      <c r="DA35" s="72" t="s">
        <v>1722</v>
      </c>
    </row>
    <row r="36" spans="1:105" ht="12" customHeight="1" x14ac:dyDescent="0.25">
      <c r="A36" s="64" t="s">
        <v>30</v>
      </c>
      <c r="B36" s="231">
        <v>6.7357890223781049E-4</v>
      </c>
      <c r="C36" s="231">
        <v>1.4952522335018919E-3</v>
      </c>
      <c r="D36" s="231">
        <v>9.3533435342668626E-4</v>
      </c>
      <c r="E36" s="231">
        <v>6.7371910060811063E-4</v>
      </c>
      <c r="F36" s="231">
        <v>5.6690322649502814E-4</v>
      </c>
      <c r="G36" s="231">
        <v>1.86811528445688E-2</v>
      </c>
      <c r="H36" s="231">
        <v>3.329424824691414E-2</v>
      </c>
      <c r="I36" s="231">
        <v>5.6728783336394507E-2</v>
      </c>
      <c r="J36" s="231">
        <v>6.2251370691470319E-2</v>
      </c>
      <c r="K36" s="231">
        <v>7.796851592844499E-2</v>
      </c>
      <c r="L36" s="231">
        <v>7.3590959474736928E-2</v>
      </c>
      <c r="M36" s="231">
        <v>6.9630155053337306E-2</v>
      </c>
      <c r="N36" s="231">
        <v>8.0391835951656332E-2</v>
      </c>
      <c r="O36" s="231">
        <v>6.3314177403964028E-2</v>
      </c>
      <c r="P36" s="231">
        <v>5.604252733492715E-2</v>
      </c>
      <c r="Q36" s="231">
        <v>4.0113384199458237E-2</v>
      </c>
      <c r="R36" s="231">
        <v>2.6229281254839771E-2</v>
      </c>
      <c r="S36" s="231">
        <v>3.7025730699818148E-2</v>
      </c>
      <c r="T36" s="231">
        <v>4.0099404393950489E-2</v>
      </c>
      <c r="U36" s="231">
        <v>3.9452154989251087E-2</v>
      </c>
      <c r="V36" s="231">
        <v>1.777844259351977E-2</v>
      </c>
      <c r="W36" s="231">
        <v>1.1051123921550259E-2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4.0393950340243353E-5</v>
      </c>
      <c r="T38" s="231">
        <v>3.1639526298983062E-4</v>
      </c>
      <c r="U38" s="231">
        <v>1.368763461422645E-4</v>
      </c>
      <c r="V38" s="231">
        <v>1.427986470443421E-5</v>
      </c>
      <c r="W38" s="231">
        <v>1.6364769673886641E-5</v>
      </c>
      <c r="DA38" s="73" t="s">
        <v>1725</v>
      </c>
    </row>
    <row r="39" spans="1:105" ht="12" customHeight="1" x14ac:dyDescent="0.25">
      <c r="A39" s="64" t="s">
        <v>160</v>
      </c>
      <c r="B39" s="231">
        <v>8.0202219854669341E-4</v>
      </c>
      <c r="C39" s="231">
        <v>1.791490750242458E-3</v>
      </c>
      <c r="D39" s="231">
        <v>1.11784522644465E-3</v>
      </c>
      <c r="E39" s="231">
        <v>8.4828470810336613E-4</v>
      </c>
      <c r="F39" s="231">
        <v>7.1423662101897597E-4</v>
      </c>
      <c r="G39" s="231">
        <v>5.4379813908601174E-3</v>
      </c>
      <c r="H39" s="231">
        <v>4.870395982374584E-3</v>
      </c>
      <c r="I39" s="231">
        <v>3.1013564084139121E-3</v>
      </c>
      <c r="J39" s="231">
        <v>3.2630427411582579E-3</v>
      </c>
      <c r="K39" s="231">
        <v>6.033831408736777E-3</v>
      </c>
      <c r="L39" s="231">
        <v>8.2679009797576239E-3</v>
      </c>
      <c r="M39" s="231">
        <v>7.5271441569435601E-3</v>
      </c>
      <c r="N39" s="231">
        <v>9.6661096766762437E-3</v>
      </c>
      <c r="O39" s="231">
        <v>1.0977625937452421E-2</v>
      </c>
      <c r="P39" s="231">
        <v>8.6061392889453733E-3</v>
      </c>
      <c r="Q39" s="231">
        <v>9.453545163255573E-3</v>
      </c>
      <c r="R39" s="231">
        <v>7.6556556067973276E-3</v>
      </c>
      <c r="S39" s="231">
        <v>9.0161848711758849E-3</v>
      </c>
      <c r="T39" s="231">
        <v>9.1700859962475668E-3</v>
      </c>
      <c r="U39" s="231">
        <v>8.2138109149028915E-3</v>
      </c>
      <c r="V39" s="231">
        <v>5.6642841508888946E-3</v>
      </c>
      <c r="W39" s="231">
        <v>5.2071792243283972E-3</v>
      </c>
      <c r="DA39" s="73" t="s">
        <v>1726</v>
      </c>
    </row>
    <row r="40" spans="1:105" ht="12" customHeight="1" x14ac:dyDescent="0.25">
      <c r="A40" s="64" t="s">
        <v>70</v>
      </c>
      <c r="B40" s="231">
        <v>1.4603509087791899E-2</v>
      </c>
      <c r="C40" s="231">
        <v>7.2039323496437572E-3</v>
      </c>
      <c r="D40" s="231">
        <v>0</v>
      </c>
      <c r="E40" s="231">
        <v>0</v>
      </c>
      <c r="F40" s="231">
        <v>0</v>
      </c>
      <c r="G40" s="231">
        <v>9.1472294954983435E-4</v>
      </c>
      <c r="H40" s="231">
        <v>0</v>
      </c>
      <c r="I40" s="231">
        <v>2.093362250191801E-3</v>
      </c>
      <c r="J40" s="231">
        <v>1.1007189312947729E-3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1727</v>
      </c>
    </row>
    <row r="41" spans="1:105" ht="12" customHeight="1" x14ac:dyDescent="0.25">
      <c r="A41" s="64" t="s">
        <v>34</v>
      </c>
      <c r="B41" s="231">
        <v>2.0865498280057009E-2</v>
      </c>
      <c r="C41" s="231">
        <v>2.7845620909075001E-2</v>
      </c>
      <c r="D41" s="231">
        <v>4.0274642900202287E-2</v>
      </c>
      <c r="E41" s="231">
        <v>7.3462824294502793E-2</v>
      </c>
      <c r="F41" s="231">
        <v>5.7334339778136227E-2</v>
      </c>
      <c r="G41" s="231">
        <v>2.457539516938808E-2</v>
      </c>
      <c r="H41" s="231">
        <v>3.5747995489485901E-2</v>
      </c>
      <c r="I41" s="231">
        <v>1.096212681156479E-2</v>
      </c>
      <c r="J41" s="231">
        <v>6.5097180941477532E-3</v>
      </c>
      <c r="K41" s="231">
        <v>1.5967172172561991E-2</v>
      </c>
      <c r="L41" s="231">
        <v>4.0671969218710191E-2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8.8339855666727789E-3</v>
      </c>
      <c r="S41" s="231">
        <v>3.156147214143131E-3</v>
      </c>
      <c r="T41" s="231">
        <v>2.8845632630083832E-4</v>
      </c>
      <c r="U41" s="231">
        <v>1.982602784461746E-5</v>
      </c>
      <c r="V41" s="231">
        <v>3.3157923351117701E-3</v>
      </c>
      <c r="W41" s="231">
        <v>3.4220654926678851E-6</v>
      </c>
      <c r="DA41" s="73" t="s">
        <v>1728</v>
      </c>
    </row>
    <row r="42" spans="1:105" ht="12" customHeight="1" x14ac:dyDescent="0.25">
      <c r="A42" s="64" t="s">
        <v>162</v>
      </c>
      <c r="B42" s="231">
        <v>1.1549281860436911E-2</v>
      </c>
      <c r="C42" s="231">
        <v>5.8116935746750753E-2</v>
      </c>
      <c r="D42" s="231">
        <v>4.6839617633312541E-2</v>
      </c>
      <c r="E42" s="231">
        <v>2.8471026218655451E-2</v>
      </c>
      <c r="F42" s="231">
        <v>2.3479466781726799E-2</v>
      </c>
      <c r="G42" s="231">
        <v>3.8456937279012421E-2</v>
      </c>
      <c r="H42" s="231">
        <v>3.2599904751300798E-2</v>
      </c>
      <c r="I42" s="231">
        <v>3.6388945308558573E-2</v>
      </c>
      <c r="J42" s="231">
        <v>3.4431280637237827E-2</v>
      </c>
      <c r="K42" s="231">
        <v>3.3737128964077392E-2</v>
      </c>
      <c r="L42" s="231">
        <v>2.4749157893942719E-2</v>
      </c>
      <c r="M42" s="231">
        <v>1.869236460648022E-2</v>
      </c>
      <c r="N42" s="231">
        <v>3.144450705387402E-2</v>
      </c>
      <c r="O42" s="231">
        <v>3.7421060163981841E-2</v>
      </c>
      <c r="P42" s="231">
        <v>3.447919682964206E-2</v>
      </c>
      <c r="Q42" s="231">
        <v>2.8955484651338109E-2</v>
      </c>
      <c r="R42" s="231">
        <v>2.6578756866614709E-2</v>
      </c>
      <c r="S42" s="231">
        <v>3.0361620097112008E-2</v>
      </c>
      <c r="T42" s="231">
        <v>2.191381380673375E-2</v>
      </c>
      <c r="U42" s="231">
        <v>2.3806790731189371E-2</v>
      </c>
      <c r="V42" s="231">
        <v>1.6711400552932219E-2</v>
      </c>
      <c r="W42" s="231">
        <v>1.6866512446963092E-2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2.1689596294001939E-2</v>
      </c>
      <c r="F44" s="231">
        <v>1.97218127332538E-2</v>
      </c>
      <c r="G44" s="231">
        <v>1.105113565649711E-2</v>
      </c>
      <c r="H44" s="231">
        <v>8.5748176558797483E-3</v>
      </c>
      <c r="I44" s="231">
        <v>1.360193628016316E-2</v>
      </c>
      <c r="J44" s="231">
        <v>1.407346140779344E-2</v>
      </c>
      <c r="K44" s="231">
        <v>7.9149521468551039E-3</v>
      </c>
      <c r="L44" s="231">
        <v>7.5681113827214277E-2</v>
      </c>
      <c r="M44" s="231">
        <v>0.1212194667852735</v>
      </c>
      <c r="N44" s="231">
        <v>0.15960905594205149</v>
      </c>
      <c r="O44" s="231">
        <v>0.17352733236031789</v>
      </c>
      <c r="P44" s="231">
        <v>0.19995403024330899</v>
      </c>
      <c r="Q44" s="231">
        <v>0.17323160278986391</v>
      </c>
      <c r="R44" s="231">
        <v>0.10371670046652259</v>
      </c>
      <c r="S44" s="231">
        <v>7.8467216302372841E-2</v>
      </c>
      <c r="T44" s="231">
        <v>0.116527981553869</v>
      </c>
      <c r="U44" s="231">
        <v>0.1187344464820923</v>
      </c>
      <c r="V44" s="231">
        <v>0.1258530104366323</v>
      </c>
      <c r="W44" s="231">
        <v>0.1152276219928236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102.3370857133566</v>
      </c>
      <c r="C46" s="281">
        <v>123.9059306472694</v>
      </c>
      <c r="D46" s="281">
        <v>131.26257305968201</v>
      </c>
      <c r="E46" s="281">
        <v>142.2670575460198</v>
      </c>
      <c r="F46" s="281">
        <v>153.13113989448081</v>
      </c>
      <c r="G46" s="281">
        <v>148.5015534076835</v>
      </c>
      <c r="H46" s="281">
        <v>178.98020082373989</v>
      </c>
      <c r="I46" s="281">
        <v>182.18277221522669</v>
      </c>
      <c r="J46" s="281">
        <v>179.661913296129</v>
      </c>
      <c r="K46" s="281">
        <v>184.85864702183281</v>
      </c>
      <c r="L46" s="281">
        <v>442.88038489934871</v>
      </c>
      <c r="M46" s="281">
        <v>557.04833779205978</v>
      </c>
      <c r="N46" s="281">
        <v>575.36364912092847</v>
      </c>
      <c r="O46" s="281">
        <v>540.75022091833966</v>
      </c>
      <c r="P46" s="281">
        <v>559.04918087205658</v>
      </c>
      <c r="Q46" s="281">
        <v>470.77271559252063</v>
      </c>
      <c r="R46" s="281">
        <v>346.33971588630828</v>
      </c>
      <c r="S46" s="281">
        <v>437.07631539543848</v>
      </c>
      <c r="T46" s="281">
        <v>550.93248726485251</v>
      </c>
      <c r="U46" s="281">
        <v>561.45779695797012</v>
      </c>
      <c r="V46" s="281">
        <v>550.83152139185859</v>
      </c>
      <c r="W46" s="281">
        <v>538.55102486071189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35.105459513088547</v>
      </c>
      <c r="C48" s="225">
        <f t="shared" si="2"/>
        <v>24.333580115348461</v>
      </c>
      <c r="D48" s="225">
        <f t="shared" si="2"/>
        <v>107.34496238489882</v>
      </c>
      <c r="E48" s="225">
        <f t="shared" si="2"/>
        <v>160.74658373918206</v>
      </c>
      <c r="F48" s="225">
        <f t="shared" si="2"/>
        <v>146.95084886377529</v>
      </c>
      <c r="G48" s="225">
        <f t="shared" si="2"/>
        <v>176.74517315900451</v>
      </c>
      <c r="H48" s="225">
        <f t="shared" si="2"/>
        <v>193.22142250396851</v>
      </c>
      <c r="I48" s="225">
        <f t="shared" si="2"/>
        <v>214.64056610922594</v>
      </c>
      <c r="J48" s="225">
        <f t="shared" si="2"/>
        <v>202.33229244167185</v>
      </c>
      <c r="K48" s="225">
        <f t="shared" si="2"/>
        <v>55.555961812057582</v>
      </c>
      <c r="L48" s="225">
        <f t="shared" si="2"/>
        <v>173.26046695775239</v>
      </c>
      <c r="M48" s="225">
        <f t="shared" si="2"/>
        <v>229.82131499488264</v>
      </c>
      <c r="N48" s="225">
        <f t="shared" si="2"/>
        <v>198.15175780685811</v>
      </c>
      <c r="O48" s="225">
        <f t="shared" si="2"/>
        <v>144.30957921396757</v>
      </c>
      <c r="P48" s="225">
        <f t="shared" si="2"/>
        <v>151.28744479809345</v>
      </c>
      <c r="Q48" s="225">
        <f t="shared" si="2"/>
        <v>100.07546822717715</v>
      </c>
      <c r="R48" s="225">
        <f t="shared" si="2"/>
        <v>34.781416287536302</v>
      </c>
      <c r="S48" s="225">
        <f t="shared" si="2"/>
        <v>72.014506809224642</v>
      </c>
      <c r="T48" s="225">
        <f t="shared" si="2"/>
        <v>173.91667562470667</v>
      </c>
      <c r="U48" s="225">
        <f t="shared" si="2"/>
        <v>142.59275491474503</v>
      </c>
      <c r="V48" s="225">
        <f t="shared" si="2"/>
        <v>177.84660169363929</v>
      </c>
      <c r="W48" s="225">
        <f t="shared" si="2"/>
        <v>145.02981447144484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0.12705087549253921</v>
      </c>
      <c r="C53" s="262">
        <v>7.0396553485753424E-2</v>
      </c>
      <c r="D53" s="262">
        <v>0.69246496686280368</v>
      </c>
      <c r="E53" s="262">
        <v>0.83046324047006626</v>
      </c>
      <c r="F53" s="262">
        <v>0.72496112310249738</v>
      </c>
      <c r="G53" s="262">
        <v>1.095904701167314</v>
      </c>
      <c r="H53" s="262">
        <v>1.110119065584819</v>
      </c>
      <c r="I53" s="262">
        <v>1.172039382407033</v>
      </c>
      <c r="J53" s="262">
        <v>1.013655664037832</v>
      </c>
      <c r="K53" s="262">
        <v>0.1988470670209895</v>
      </c>
      <c r="L53" s="262">
        <v>0.65529911082541059</v>
      </c>
      <c r="M53" s="262">
        <v>0.84145392069460967</v>
      </c>
      <c r="N53" s="262">
        <v>0.78908469542186033</v>
      </c>
      <c r="O53" s="262">
        <v>0.50956050641867523</v>
      </c>
      <c r="P53" s="262">
        <v>0.50776802113088326</v>
      </c>
      <c r="Q53" s="262">
        <v>0.33499421623687031</v>
      </c>
      <c r="R53" s="262">
        <v>9.0933624060883358E-2</v>
      </c>
      <c r="S53" s="262">
        <v>0.27986141053635438</v>
      </c>
      <c r="T53" s="262">
        <v>0.74565829748522916</v>
      </c>
      <c r="U53" s="262">
        <v>0.58383589748494003</v>
      </c>
      <c r="V53" s="262">
        <v>0.75462197842206902</v>
      </c>
      <c r="W53" s="262">
        <v>0.61366506464291437</v>
      </c>
      <c r="DA53" s="68" t="s">
        <v>1738</v>
      </c>
    </row>
    <row r="54" spans="1:105" ht="12" customHeight="1" x14ac:dyDescent="0.25">
      <c r="A54" s="37" t="s">
        <v>160</v>
      </c>
      <c r="B54" s="228">
        <v>8.2499485077200587E-3</v>
      </c>
      <c r="C54" s="228">
        <v>2.1051258027116669E-3</v>
      </c>
      <c r="D54" s="228">
        <v>1.6140734132482359E-2</v>
      </c>
      <c r="E54" s="228">
        <v>2.402748377315303E-2</v>
      </c>
      <c r="F54" s="228">
        <v>2.140200589861263E-2</v>
      </c>
      <c r="G54" s="228">
        <v>0.13576763670356909</v>
      </c>
      <c r="H54" s="228">
        <v>0.14429346258549211</v>
      </c>
      <c r="I54" s="228">
        <v>9.2045684421278806E-2</v>
      </c>
      <c r="J54" s="228">
        <v>8.7748007130121361E-2</v>
      </c>
      <c r="K54" s="228">
        <v>3.0167983555825201E-2</v>
      </c>
      <c r="L54" s="228">
        <v>0.16409542052648921</v>
      </c>
      <c r="M54" s="228">
        <v>0.24156611855860771</v>
      </c>
      <c r="N54" s="228">
        <v>0.1855330767749413</v>
      </c>
      <c r="O54" s="228">
        <v>0.1155767869449925</v>
      </c>
      <c r="P54" s="228">
        <v>0.1014248166544838</v>
      </c>
      <c r="Q54" s="228">
        <v>8.245152163206651E-2</v>
      </c>
      <c r="R54" s="228">
        <v>2.033499214945686E-2</v>
      </c>
      <c r="S54" s="228">
        <v>6.4078793059590161E-2</v>
      </c>
      <c r="T54" s="228">
        <v>0.21997724722749501</v>
      </c>
      <c r="U54" s="228">
        <v>0.14976350913940939</v>
      </c>
      <c r="V54" s="228">
        <v>0.19102849226145049</v>
      </c>
      <c r="W54" s="228">
        <v>0.1447634597279743</v>
      </c>
      <c r="DA54" s="69" t="s">
        <v>1739</v>
      </c>
    </row>
    <row r="55" spans="1:105" ht="12" customHeight="1" x14ac:dyDescent="0.25">
      <c r="A55" s="37" t="s">
        <v>162</v>
      </c>
      <c r="B55" s="228">
        <v>0.1188009269848192</v>
      </c>
      <c r="C55" s="228">
        <v>6.8291427683041764E-2</v>
      </c>
      <c r="D55" s="228">
        <v>0.67632423273032127</v>
      </c>
      <c r="E55" s="228">
        <v>0.80643575669691325</v>
      </c>
      <c r="F55" s="228">
        <v>0.70355911720388475</v>
      </c>
      <c r="G55" s="228">
        <v>0.96013706446374469</v>
      </c>
      <c r="H55" s="228">
        <v>0.96582560299932652</v>
      </c>
      <c r="I55" s="228">
        <v>1.0799936979857541</v>
      </c>
      <c r="J55" s="228">
        <v>0.92590765690771049</v>
      </c>
      <c r="K55" s="228">
        <v>0.1686790834651643</v>
      </c>
      <c r="L55" s="228">
        <v>0.49120369029892141</v>
      </c>
      <c r="M55" s="228">
        <v>0.5998878021360019</v>
      </c>
      <c r="N55" s="228">
        <v>0.60355161864691897</v>
      </c>
      <c r="O55" s="228">
        <v>0.39398371947368271</v>
      </c>
      <c r="P55" s="228">
        <v>0.40634320447639949</v>
      </c>
      <c r="Q55" s="228">
        <v>0.25254269460480377</v>
      </c>
      <c r="R55" s="228">
        <v>7.0598631911426499E-2</v>
      </c>
      <c r="S55" s="228">
        <v>0.21578261747676419</v>
      </c>
      <c r="T55" s="228">
        <v>0.52568105025773415</v>
      </c>
      <c r="U55" s="228">
        <v>0.43407238834553069</v>
      </c>
      <c r="V55" s="228">
        <v>0.56359348616061855</v>
      </c>
      <c r="W55" s="228">
        <v>0.46890160491493998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3.2490261789427195</v>
      </c>
      <c r="C60" s="263">
        <f t="shared" si="3"/>
        <v>1.5099813696999063</v>
      </c>
      <c r="D60" s="263">
        <f t="shared" si="3"/>
        <v>14.589260600320559</v>
      </c>
      <c r="E60" s="263">
        <f t="shared" si="3"/>
        <v>19.297744161106458</v>
      </c>
      <c r="F60" s="263">
        <f t="shared" si="3"/>
        <v>16.205642902275375</v>
      </c>
      <c r="G60" s="263">
        <f t="shared" si="3"/>
        <v>27.000014475134456</v>
      </c>
      <c r="H60" s="263">
        <f t="shared" si="3"/>
        <v>30.560705186473299</v>
      </c>
      <c r="I60" s="263">
        <f t="shared" si="3"/>
        <v>35.588394095652923</v>
      </c>
      <c r="J60" s="263">
        <f t="shared" si="3"/>
        <v>33.060254691655011</v>
      </c>
      <c r="K60" s="263">
        <f t="shared" si="3"/>
        <v>9.4215918348690195</v>
      </c>
      <c r="L60" s="263">
        <f t="shared" si="3"/>
        <v>27.592470858770383</v>
      </c>
      <c r="M60" s="263">
        <f t="shared" si="3"/>
        <v>34.748778033555752</v>
      </c>
      <c r="N60" s="263">
        <f t="shared" si="3"/>
        <v>30.530335147554929</v>
      </c>
      <c r="O60" s="263">
        <f t="shared" si="3"/>
        <v>20.983890428434208</v>
      </c>
      <c r="P60" s="263">
        <f t="shared" si="3"/>
        <v>21.133010388548261</v>
      </c>
      <c r="Q60" s="263">
        <f t="shared" si="3"/>
        <v>13.405015398464373</v>
      </c>
      <c r="R60" s="263">
        <f t="shared" si="3"/>
        <v>3.6404676270581033</v>
      </c>
      <c r="S60" s="263">
        <f t="shared" si="3"/>
        <v>11.364431375408733</v>
      </c>
      <c r="T60" s="263">
        <f t="shared" si="3"/>
        <v>28.955865346383906</v>
      </c>
      <c r="U60" s="263">
        <f t="shared" si="3"/>
        <v>23.535287254841837</v>
      </c>
      <c r="V60" s="263">
        <f t="shared" si="3"/>
        <v>28.065878359143323</v>
      </c>
      <c r="W60" s="263">
        <f t="shared" si="3"/>
        <v>22.852783182275836</v>
      </c>
      <c r="DA60" s="70"/>
    </row>
    <row r="61" spans="1:105" ht="12" customHeight="1" x14ac:dyDescent="0.25">
      <c r="A61" s="60" t="s">
        <v>1501</v>
      </c>
      <c r="B61" s="264">
        <v>3.0030797754230201</v>
      </c>
      <c r="C61" s="264">
        <v>1.3033373609008909</v>
      </c>
      <c r="D61" s="264">
        <v>11.863746781131869</v>
      </c>
      <c r="E61" s="264">
        <v>14.59520771164487</v>
      </c>
      <c r="F61" s="264">
        <v>12.81219369826594</v>
      </c>
      <c r="G61" s="264">
        <v>22.58008216155465</v>
      </c>
      <c r="H61" s="264">
        <v>25.200825270274962</v>
      </c>
      <c r="I61" s="264">
        <v>29.72240241237451</v>
      </c>
      <c r="J61" s="264">
        <v>27.635821817609521</v>
      </c>
      <c r="K61" s="264">
        <v>7.8485806188839682</v>
      </c>
      <c r="L61" s="264">
        <v>22.35075829011306</v>
      </c>
      <c r="M61" s="264">
        <v>28.902233442891621</v>
      </c>
      <c r="N61" s="264">
        <v>24.531212380952869</v>
      </c>
      <c r="O61" s="264">
        <v>16.70191084190542</v>
      </c>
      <c r="P61" s="264">
        <v>16.93359174856031</v>
      </c>
      <c r="Q61" s="264">
        <v>10.744099505619619</v>
      </c>
      <c r="R61" s="264">
        <v>3.0755021488644432</v>
      </c>
      <c r="S61" s="264">
        <v>9.7719107665327414</v>
      </c>
      <c r="T61" s="264">
        <v>24.346491800865319</v>
      </c>
      <c r="U61" s="264">
        <v>19.822792727210668</v>
      </c>
      <c r="V61" s="264">
        <v>23.28268709654801</v>
      </c>
      <c r="W61" s="264">
        <v>19.131437979240371</v>
      </c>
      <c r="DA61" s="72" t="s">
        <v>1745</v>
      </c>
    </row>
    <row r="62" spans="1:105" ht="12" customHeight="1" x14ac:dyDescent="0.25">
      <c r="A62" s="59" t="s">
        <v>30</v>
      </c>
      <c r="B62" s="232">
        <v>7.3214944064551452E-2</v>
      </c>
      <c r="C62" s="232">
        <v>2.840527558403326E-2</v>
      </c>
      <c r="D62" s="232">
        <v>0.22695715028052699</v>
      </c>
      <c r="E62" s="232">
        <v>0.32784517615278702</v>
      </c>
      <c r="F62" s="232">
        <v>0.29333990296702722</v>
      </c>
      <c r="G62" s="232">
        <v>6.6438287576029698</v>
      </c>
      <c r="H62" s="232">
        <v>11.856820182741339</v>
      </c>
      <c r="I62" s="232">
        <v>17.15058238233571</v>
      </c>
      <c r="J62" s="232">
        <v>17.025520622010241</v>
      </c>
      <c r="K62" s="232">
        <v>5.1974257251948979</v>
      </c>
      <c r="L62" s="232">
        <v>15.428611965954071</v>
      </c>
      <c r="M62" s="232">
        <v>20.996077773038341</v>
      </c>
      <c r="N62" s="232">
        <v>16.231023801494079</v>
      </c>
      <c r="O62" s="232">
        <v>9.4659443223249742</v>
      </c>
      <c r="P62" s="232">
        <v>9.5735068363721609</v>
      </c>
      <c r="Q62" s="232">
        <v>5.4886518296419533</v>
      </c>
      <c r="R62" s="232">
        <v>1.3341594912309691</v>
      </c>
      <c r="S62" s="232">
        <v>4.7330394744252899</v>
      </c>
      <c r="T62" s="232">
        <v>13.65432061492988</v>
      </c>
      <c r="U62" s="232">
        <v>10.921043139488109</v>
      </c>
      <c r="V62" s="232">
        <v>10.30486258265128</v>
      </c>
      <c r="W62" s="232">
        <v>6.3794919068473979</v>
      </c>
      <c r="DA62" s="71" t="s">
        <v>1746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5.163602658874349E-3</v>
      </c>
      <c r="T63" s="297">
        <v>0.1077363224517109</v>
      </c>
      <c r="U63" s="297">
        <v>3.7889754853757687E-2</v>
      </c>
      <c r="V63" s="297">
        <v>8.2769929201607084E-3</v>
      </c>
      <c r="W63" s="297">
        <v>9.4469048065236455E-3</v>
      </c>
      <c r="DA63" s="122" t="s">
        <v>1747</v>
      </c>
    </row>
    <row r="64" spans="1:105" ht="12" customHeight="1" x14ac:dyDescent="0.25">
      <c r="A64" s="59" t="s">
        <v>160</v>
      </c>
      <c r="B64" s="297">
        <v>8.7176142557376768E-2</v>
      </c>
      <c r="C64" s="297">
        <v>3.4032912525871283E-2</v>
      </c>
      <c r="D64" s="297">
        <v>0.27124307593226232</v>
      </c>
      <c r="E64" s="297">
        <v>0.41279228881122748</v>
      </c>
      <c r="F64" s="297">
        <v>0.36957648380405073</v>
      </c>
      <c r="G64" s="297">
        <v>1.9339822038022709</v>
      </c>
      <c r="H64" s="297">
        <v>1.7344560223585641</v>
      </c>
      <c r="I64" s="297">
        <v>0.93762047149992966</v>
      </c>
      <c r="J64" s="297">
        <v>0.8924301724283622</v>
      </c>
      <c r="K64" s="297">
        <v>0.40221864186870321</v>
      </c>
      <c r="L64" s="297">
        <v>1.733395472760519</v>
      </c>
      <c r="M64" s="297">
        <v>2.2697135171822862</v>
      </c>
      <c r="N64" s="297">
        <v>1.951576977596716</v>
      </c>
      <c r="O64" s="297">
        <v>1.641237400151853</v>
      </c>
      <c r="P64" s="297">
        <v>1.4701502097700969</v>
      </c>
      <c r="Q64" s="297">
        <v>1.293513848118711</v>
      </c>
      <c r="R64" s="297">
        <v>0.38940699480736229</v>
      </c>
      <c r="S64" s="297">
        <v>1.1525487302321129</v>
      </c>
      <c r="T64" s="297">
        <v>3.1225225449516332</v>
      </c>
      <c r="U64" s="297">
        <v>2.2737258171497299</v>
      </c>
      <c r="V64" s="297">
        <v>3.2831711493826399</v>
      </c>
      <c r="W64" s="297">
        <v>3.005952874560375</v>
      </c>
      <c r="DA64" s="122" t="s">
        <v>1748</v>
      </c>
    </row>
    <row r="65" spans="1:105" ht="12" customHeight="1" x14ac:dyDescent="0.25">
      <c r="A65" s="59" t="s">
        <v>70</v>
      </c>
      <c r="B65" s="297">
        <v>1.58733460542885</v>
      </c>
      <c r="C65" s="297">
        <v>0.13685295303061951</v>
      </c>
      <c r="D65" s="297">
        <v>0</v>
      </c>
      <c r="E65" s="297">
        <v>0</v>
      </c>
      <c r="F65" s="297">
        <v>0</v>
      </c>
      <c r="G65" s="297">
        <v>0.3253151819923924</v>
      </c>
      <c r="H65" s="297">
        <v>0</v>
      </c>
      <c r="I65" s="297">
        <v>0.63287769658463411</v>
      </c>
      <c r="J65" s="297">
        <v>0.30104257393265749</v>
      </c>
      <c r="K65" s="297">
        <v>0</v>
      </c>
      <c r="L65" s="297">
        <v>0</v>
      </c>
      <c r="M65" s="297">
        <v>0</v>
      </c>
      <c r="N65" s="297">
        <v>0</v>
      </c>
      <c r="O65" s="297">
        <v>0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1749</v>
      </c>
    </row>
    <row r="66" spans="1:105" ht="12" customHeight="1" x14ac:dyDescent="0.25">
      <c r="A66" s="59" t="s">
        <v>162</v>
      </c>
      <c r="B66" s="297">
        <v>1.255354083372241</v>
      </c>
      <c r="C66" s="297">
        <v>1.1040462197603671</v>
      </c>
      <c r="D66" s="297">
        <v>11.36554655491908</v>
      </c>
      <c r="E66" s="297">
        <v>13.85457024668086</v>
      </c>
      <c r="F66" s="297">
        <v>12.14927731149486</v>
      </c>
      <c r="G66" s="297">
        <v>13.67695601815702</v>
      </c>
      <c r="H66" s="297">
        <v>11.609549065175059</v>
      </c>
      <c r="I66" s="297">
        <v>11.00132186195424</v>
      </c>
      <c r="J66" s="297">
        <v>9.4168284492382615</v>
      </c>
      <c r="K66" s="297">
        <v>2.2489362518203668</v>
      </c>
      <c r="L66" s="297">
        <v>5.188750851398467</v>
      </c>
      <c r="M66" s="297">
        <v>5.6364421526709974</v>
      </c>
      <c r="N66" s="297">
        <v>6.3486116018620731</v>
      </c>
      <c r="O66" s="297">
        <v>5.5947291194285889</v>
      </c>
      <c r="P66" s="297">
        <v>5.8899347024180484</v>
      </c>
      <c r="Q66" s="297">
        <v>3.96193382785895</v>
      </c>
      <c r="R66" s="297">
        <v>1.351935662826111</v>
      </c>
      <c r="S66" s="297">
        <v>3.881158959216465</v>
      </c>
      <c r="T66" s="297">
        <v>7.4619123185321019</v>
      </c>
      <c r="U66" s="297">
        <v>6.5901340157190784</v>
      </c>
      <c r="V66" s="297">
        <v>9.6863763715939282</v>
      </c>
      <c r="W66" s="297">
        <v>9.7365462930260716</v>
      </c>
      <c r="DA66" s="122" t="s">
        <v>1750</v>
      </c>
    </row>
    <row r="67" spans="1:105" ht="12" customHeight="1" x14ac:dyDescent="0.25">
      <c r="A67" s="60" t="s">
        <v>1508</v>
      </c>
      <c r="B67" s="264">
        <v>0.2459464035196994</v>
      </c>
      <c r="C67" s="264">
        <v>0.20664400879901529</v>
      </c>
      <c r="D67" s="264">
        <v>2.7255138191886901</v>
      </c>
      <c r="E67" s="264">
        <v>4.70253644946159</v>
      </c>
      <c r="F67" s="264">
        <v>3.3934492040094359</v>
      </c>
      <c r="G67" s="264">
        <v>4.4199323135798059</v>
      </c>
      <c r="H67" s="264">
        <v>5.3598799161983379</v>
      </c>
      <c r="I67" s="264">
        <v>5.8659916832784118</v>
      </c>
      <c r="J67" s="264">
        <v>5.4244328740454906</v>
      </c>
      <c r="K67" s="264">
        <v>1.573011215985052</v>
      </c>
      <c r="L67" s="264">
        <v>5.2417125686573218</v>
      </c>
      <c r="M67" s="264">
        <v>5.8465445906641289</v>
      </c>
      <c r="N67" s="264">
        <v>5.9991227666020617</v>
      </c>
      <c r="O67" s="264">
        <v>4.2819795865287862</v>
      </c>
      <c r="P67" s="264">
        <v>4.1994186399879512</v>
      </c>
      <c r="Q67" s="264">
        <v>2.6609158928447538</v>
      </c>
      <c r="R67" s="264">
        <v>0.56496547819365994</v>
      </c>
      <c r="S67" s="264">
        <v>1.592520608875992</v>
      </c>
      <c r="T67" s="264">
        <v>4.6093735455185856</v>
      </c>
      <c r="U67" s="264">
        <v>3.7124945276311698</v>
      </c>
      <c r="V67" s="264">
        <v>4.783191262595313</v>
      </c>
      <c r="W67" s="264">
        <v>3.721345203035467</v>
      </c>
      <c r="DA67" s="72" t="s">
        <v>1751</v>
      </c>
    </row>
    <row r="68" spans="1:105" ht="12" customHeight="1" x14ac:dyDescent="0.25">
      <c r="A68" s="147" t="s">
        <v>30</v>
      </c>
      <c r="B68" s="231">
        <v>3.4161892842164282E-3</v>
      </c>
      <c r="C68" s="231">
        <v>3.203468762260504E-3</v>
      </c>
      <c r="D68" s="231">
        <v>2.8589658989701609E-2</v>
      </c>
      <c r="E68" s="231">
        <v>2.5316051136630869E-2</v>
      </c>
      <c r="F68" s="231">
        <v>1.8894308942232318E-2</v>
      </c>
      <c r="G68" s="231">
        <v>0.83304740993718518</v>
      </c>
      <c r="H68" s="231">
        <v>1.5505887806191281</v>
      </c>
      <c r="I68" s="231">
        <v>2.7081707495052481</v>
      </c>
      <c r="J68" s="231">
        <v>2.7762847402830082</v>
      </c>
      <c r="K68" s="231">
        <v>0.86600737113295501</v>
      </c>
      <c r="L68" s="231">
        <v>1.730089485591475</v>
      </c>
      <c r="M68" s="231">
        <v>1.875420080437628</v>
      </c>
      <c r="N68" s="231">
        <v>1.7156198821840121</v>
      </c>
      <c r="O68" s="231">
        <v>0.95046216876554035</v>
      </c>
      <c r="P68" s="231">
        <v>0.78689495714138891</v>
      </c>
      <c r="Q68" s="231">
        <v>0.4239787030498966</v>
      </c>
      <c r="R68" s="231">
        <v>8.5649750311208472E-2</v>
      </c>
      <c r="S68" s="231">
        <v>0.37303251057641401</v>
      </c>
      <c r="T68" s="231">
        <v>0.98150448716312544</v>
      </c>
      <c r="U68" s="231">
        <v>0.76939958298686495</v>
      </c>
      <c r="V68" s="231">
        <v>0.50217959365886411</v>
      </c>
      <c r="W68" s="231">
        <v>0.27717483615375021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4.0696716641959419E-4</v>
      </c>
      <c r="T70" s="231">
        <v>7.7443387261015113E-3</v>
      </c>
      <c r="U70" s="231">
        <v>2.669375188030084E-3</v>
      </c>
      <c r="V70" s="231">
        <v>4.0335685294448517E-4</v>
      </c>
      <c r="W70" s="231">
        <v>4.1044715318123878E-4</v>
      </c>
      <c r="DA70" s="73" t="s">
        <v>1754</v>
      </c>
    </row>
    <row r="71" spans="1:105" ht="12" customHeight="1" x14ac:dyDescent="0.25">
      <c r="A71" s="147" t="s">
        <v>160</v>
      </c>
      <c r="B71" s="231">
        <v>4.0676149910223777E-3</v>
      </c>
      <c r="C71" s="231">
        <v>3.8381381600344489E-3</v>
      </c>
      <c r="D71" s="231">
        <v>3.4168331046790033E-2</v>
      </c>
      <c r="E71" s="231">
        <v>3.1875627437878633E-2</v>
      </c>
      <c r="F71" s="231">
        <v>2.380478138892192E-2</v>
      </c>
      <c r="G71" s="231">
        <v>0.24249554353706149</v>
      </c>
      <c r="H71" s="231">
        <v>0.22682540574083859</v>
      </c>
      <c r="I71" s="231">
        <v>0.14805540001188081</v>
      </c>
      <c r="J71" s="231">
        <v>0.1455250811113496</v>
      </c>
      <c r="K71" s="231">
        <v>6.7018621733612463E-2</v>
      </c>
      <c r="L71" s="231">
        <v>0.19437453533814331</v>
      </c>
      <c r="M71" s="231">
        <v>0.2027362611711451</v>
      </c>
      <c r="N71" s="231">
        <v>0.2062817666541345</v>
      </c>
      <c r="O71" s="231">
        <v>0.16479434123951231</v>
      </c>
      <c r="P71" s="231">
        <v>0.12083908290672191</v>
      </c>
      <c r="Q71" s="231">
        <v>9.9919313653791739E-2</v>
      </c>
      <c r="R71" s="231">
        <v>2.4998969084210228E-2</v>
      </c>
      <c r="S71" s="231">
        <v>9.0837642221935674E-2</v>
      </c>
      <c r="T71" s="231">
        <v>0.224454220430929</v>
      </c>
      <c r="U71" s="231">
        <v>0.1601865017102633</v>
      </c>
      <c r="V71" s="231">
        <v>0.1599964619116043</v>
      </c>
      <c r="W71" s="231">
        <v>0.130602014652277</v>
      </c>
      <c r="DA71" s="73" t="s">
        <v>1755</v>
      </c>
    </row>
    <row r="72" spans="1:105" ht="12" customHeight="1" x14ac:dyDescent="0.25">
      <c r="A72" s="147" t="s">
        <v>70</v>
      </c>
      <c r="B72" s="231">
        <v>7.4064598953336253E-2</v>
      </c>
      <c r="C72" s="231">
        <v>1.543389919804624E-2</v>
      </c>
      <c r="D72" s="231">
        <v>0</v>
      </c>
      <c r="E72" s="231">
        <v>0</v>
      </c>
      <c r="F72" s="231">
        <v>0</v>
      </c>
      <c r="G72" s="231">
        <v>4.0790179828443067E-2</v>
      </c>
      <c r="H72" s="231">
        <v>0</v>
      </c>
      <c r="I72" s="231">
        <v>9.9934849306927462E-2</v>
      </c>
      <c r="J72" s="231">
        <v>4.9089829482469823E-2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1756</v>
      </c>
    </row>
    <row r="73" spans="1:105" ht="12" customHeight="1" x14ac:dyDescent="0.25">
      <c r="A73" s="147" t="s">
        <v>34</v>
      </c>
      <c r="B73" s="231">
        <v>0.1058235217839426</v>
      </c>
      <c r="C73" s="231">
        <v>5.9657210167850173E-2</v>
      </c>
      <c r="D73" s="231">
        <v>1.231044601569895</v>
      </c>
      <c r="E73" s="231">
        <v>2.7604807623864058</v>
      </c>
      <c r="F73" s="231">
        <v>1.9108953312272701</v>
      </c>
      <c r="G73" s="231">
        <v>1.0958889670448551</v>
      </c>
      <c r="H73" s="231">
        <v>1.6648653642677631</v>
      </c>
      <c r="I73" s="231">
        <v>0.52332007558499893</v>
      </c>
      <c r="J73" s="231">
        <v>0.29032020994202667</v>
      </c>
      <c r="K73" s="231">
        <v>0.17734964726374869</v>
      </c>
      <c r="L73" s="231">
        <v>0.95617922100535546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2.8846717174102188E-2</v>
      </c>
      <c r="S73" s="231">
        <v>3.1798036035689883E-2</v>
      </c>
      <c r="T73" s="231">
        <v>7.0604833885656382E-3</v>
      </c>
      <c r="U73" s="231">
        <v>3.8664903248227401E-4</v>
      </c>
      <c r="V73" s="231">
        <v>9.3659680185402799E-2</v>
      </c>
      <c r="W73" s="231">
        <v>8.5829319168883808E-5</v>
      </c>
      <c r="DA73" s="73" t="s">
        <v>1757</v>
      </c>
    </row>
    <row r="74" spans="1:105" ht="12" customHeight="1" x14ac:dyDescent="0.25">
      <c r="A74" s="147" t="s">
        <v>162</v>
      </c>
      <c r="B74" s="231">
        <v>5.8574478507181803E-2</v>
      </c>
      <c r="C74" s="231">
        <v>0.124511292510824</v>
      </c>
      <c r="D74" s="231">
        <v>1.431711227582303</v>
      </c>
      <c r="E74" s="231">
        <v>1.0698434332843709</v>
      </c>
      <c r="F74" s="231">
        <v>0.78254678830394342</v>
      </c>
      <c r="G74" s="231">
        <v>1.714907653769991</v>
      </c>
      <c r="H74" s="231">
        <v>1.518251626579505</v>
      </c>
      <c r="I74" s="231">
        <v>1.7371688848958819</v>
      </c>
      <c r="J74" s="231">
        <v>1.535565208601311</v>
      </c>
      <c r="K74" s="231">
        <v>0.37472307912808611</v>
      </c>
      <c r="L74" s="231">
        <v>0.5818412771782473</v>
      </c>
      <c r="M74" s="231">
        <v>0.50346054675594765</v>
      </c>
      <c r="N74" s="231">
        <v>0.67104850695961993</v>
      </c>
      <c r="O74" s="231">
        <v>0.56175888970385823</v>
      </c>
      <c r="P74" s="231">
        <v>0.48412352907256639</v>
      </c>
      <c r="Q74" s="231">
        <v>0.30604520345658892</v>
      </c>
      <c r="R74" s="231">
        <v>8.6790936705054375E-2</v>
      </c>
      <c r="S74" s="231">
        <v>0.30589190695022861</v>
      </c>
      <c r="T74" s="231">
        <v>0.53637970207386076</v>
      </c>
      <c r="U74" s="231">
        <v>0.46428223922934492</v>
      </c>
      <c r="V74" s="231">
        <v>0.47203934174756917</v>
      </c>
      <c r="W74" s="231">
        <v>0.42303143618322342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0.81502057521630289</v>
      </c>
      <c r="F76" s="231">
        <v>0.65730799414706875</v>
      </c>
      <c r="G76" s="231">
        <v>0.49280255946227092</v>
      </c>
      <c r="H76" s="231">
        <v>0.39934873899110418</v>
      </c>
      <c r="I76" s="231">
        <v>0.64934172397347378</v>
      </c>
      <c r="J76" s="231">
        <v>0.62764780462532632</v>
      </c>
      <c r="K76" s="231">
        <v>8.7912496726649358E-2</v>
      </c>
      <c r="L76" s="231">
        <v>1.7792280495441</v>
      </c>
      <c r="M76" s="231">
        <v>3.2649277022994081</v>
      </c>
      <c r="N76" s="231">
        <v>3.4061726108042949</v>
      </c>
      <c r="O76" s="231">
        <v>2.604964186819875</v>
      </c>
      <c r="P76" s="231">
        <v>2.807561070867274</v>
      </c>
      <c r="Q76" s="231">
        <v>1.8309726726844771</v>
      </c>
      <c r="R76" s="231">
        <v>0.33867910491908471</v>
      </c>
      <c r="S76" s="231">
        <v>0.79055354592530469</v>
      </c>
      <c r="T76" s="231">
        <v>2.8522303137360039</v>
      </c>
      <c r="U76" s="231">
        <v>2.315570179484185</v>
      </c>
      <c r="V76" s="231">
        <v>3.554912828238928</v>
      </c>
      <c r="W76" s="231">
        <v>2.8900406395738658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15.717478884756099</v>
      </c>
      <c r="C79" s="263">
        <f t="shared" si="4"/>
        <v>6.7808266360357923</v>
      </c>
      <c r="D79" s="263">
        <f t="shared" si="4"/>
        <v>69.318306088413209</v>
      </c>
      <c r="E79" s="263">
        <f t="shared" si="4"/>
        <v>118.17989372689129</v>
      </c>
      <c r="F79" s="263">
        <f t="shared" si="4"/>
        <v>107.84627978633441</v>
      </c>
      <c r="G79" s="263">
        <f t="shared" si="4"/>
        <v>125.4502473756739</v>
      </c>
      <c r="H79" s="263">
        <f t="shared" si="4"/>
        <v>136.6842941575585</v>
      </c>
      <c r="I79" s="263">
        <f t="shared" si="4"/>
        <v>149.05125129194349</v>
      </c>
      <c r="J79" s="263">
        <f t="shared" si="4"/>
        <v>138.42682933254801</v>
      </c>
      <c r="K79" s="263">
        <f t="shared" si="4"/>
        <v>38.267067456468119</v>
      </c>
      <c r="L79" s="263">
        <f t="shared" si="4"/>
        <v>127.51655322852621</v>
      </c>
      <c r="M79" s="263">
        <f t="shared" si="4"/>
        <v>171.22100289994751</v>
      </c>
      <c r="N79" s="263">
        <f t="shared" si="4"/>
        <v>145.94227508125809</v>
      </c>
      <c r="O79" s="263">
        <f t="shared" si="4"/>
        <v>104.16887052029369</v>
      </c>
      <c r="P79" s="263">
        <f t="shared" si="4"/>
        <v>109.1120983999698</v>
      </c>
      <c r="Q79" s="263">
        <f t="shared" si="4"/>
        <v>72.29738189432166</v>
      </c>
      <c r="R79" s="263">
        <f t="shared" si="4"/>
        <v>20.25298566545769</v>
      </c>
      <c r="S79" s="263">
        <f t="shared" si="4"/>
        <v>45.715796034825757</v>
      </c>
      <c r="T79" s="263">
        <f t="shared" si="4"/>
        <v>121.30553767784581</v>
      </c>
      <c r="U79" s="263">
        <f t="shared" si="4"/>
        <v>99.118236985978399</v>
      </c>
      <c r="V79" s="263">
        <f t="shared" si="4"/>
        <v>127.5732152654175</v>
      </c>
      <c r="W79" s="263">
        <f t="shared" si="4"/>
        <v>102.9358242193729</v>
      </c>
      <c r="DA79" s="70"/>
    </row>
    <row r="80" spans="1:105" ht="12" customHeight="1" x14ac:dyDescent="0.25">
      <c r="A80" s="60" t="s">
        <v>1523</v>
      </c>
      <c r="B80" s="264">
        <v>15.717478884756099</v>
      </c>
      <c r="C80" s="264">
        <v>6.7808266360357923</v>
      </c>
      <c r="D80" s="264">
        <v>69.318306088413209</v>
      </c>
      <c r="E80" s="264">
        <v>118.17989372689129</v>
      </c>
      <c r="F80" s="264">
        <v>107.84627978633441</v>
      </c>
      <c r="G80" s="264">
        <v>125.4502473756739</v>
      </c>
      <c r="H80" s="264">
        <v>136.6842941575585</v>
      </c>
      <c r="I80" s="264">
        <v>149.05125129194349</v>
      </c>
      <c r="J80" s="264">
        <v>138.42682933254801</v>
      </c>
      <c r="K80" s="264">
        <v>38.267067456468119</v>
      </c>
      <c r="L80" s="264">
        <v>127.51655322852621</v>
      </c>
      <c r="M80" s="264">
        <v>171.22100289994751</v>
      </c>
      <c r="N80" s="264">
        <v>145.94227508125809</v>
      </c>
      <c r="O80" s="264">
        <v>104.16887052029369</v>
      </c>
      <c r="P80" s="264">
        <v>109.1120983999698</v>
      </c>
      <c r="Q80" s="264">
        <v>72.29738189432166</v>
      </c>
      <c r="R80" s="264">
        <v>20.25298566545769</v>
      </c>
      <c r="S80" s="264">
        <v>45.715796034825757</v>
      </c>
      <c r="T80" s="264">
        <v>121.30553767784581</v>
      </c>
      <c r="U80" s="264">
        <v>99.118236985978399</v>
      </c>
      <c r="V80" s="264">
        <v>127.5732152654175</v>
      </c>
      <c r="W80" s="264">
        <v>102.9358242193729</v>
      </c>
      <c r="DA80" s="72" t="s">
        <v>1763</v>
      </c>
    </row>
    <row r="81" spans="1:105" ht="12" customHeight="1" x14ac:dyDescent="0.25">
      <c r="A81" s="59" t="s">
        <v>30</v>
      </c>
      <c r="B81" s="232">
        <v>0.2183153816140313</v>
      </c>
      <c r="C81" s="232">
        <v>0.10511878102390031</v>
      </c>
      <c r="D81" s="232">
        <v>0.72712408165349662</v>
      </c>
      <c r="E81" s="232">
        <v>0.63622010484450997</v>
      </c>
      <c r="F81" s="232">
        <v>0.60047485789557753</v>
      </c>
      <c r="G81" s="232">
        <v>23.644254309325039</v>
      </c>
      <c r="H81" s="232">
        <v>39.542142048189881</v>
      </c>
      <c r="I81" s="232">
        <v>68.812957931164405</v>
      </c>
      <c r="J81" s="232">
        <v>70.848382281684835</v>
      </c>
      <c r="K81" s="232">
        <v>21.06759452963642</v>
      </c>
      <c r="L81" s="232">
        <v>42.088352821690513</v>
      </c>
      <c r="M81" s="232">
        <v>54.923263143154259</v>
      </c>
      <c r="N81" s="232">
        <v>41.736346882994752</v>
      </c>
      <c r="O81" s="232">
        <v>23.122149134960509</v>
      </c>
      <c r="P81" s="232">
        <v>20.44563006328362</v>
      </c>
      <c r="Q81" s="232">
        <v>11.519548698206799</v>
      </c>
      <c r="R81" s="232">
        <v>3.0703878949366961</v>
      </c>
      <c r="S81" s="232">
        <v>10.708481932869139</v>
      </c>
      <c r="T81" s="232">
        <v>25.830392866357709</v>
      </c>
      <c r="U81" s="232">
        <v>20.541856596907952</v>
      </c>
      <c r="V81" s="232">
        <v>13.393707649687689</v>
      </c>
      <c r="W81" s="232">
        <v>7.666910392801852</v>
      </c>
      <c r="DA81" s="71" t="s">
        <v>1764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1.1682629329387779E-2</v>
      </c>
      <c r="T82" s="297">
        <v>0.20380886119382949</v>
      </c>
      <c r="U82" s="297">
        <v>7.1268458585575151E-2</v>
      </c>
      <c r="V82" s="297">
        <v>1.0757991433850341E-2</v>
      </c>
      <c r="W82" s="297">
        <v>1.13533450153303E-2</v>
      </c>
      <c r="DA82" s="122" t="s">
        <v>1765</v>
      </c>
    </row>
    <row r="83" spans="1:105" ht="12" customHeight="1" x14ac:dyDescent="0.25">
      <c r="A83" s="59" t="s">
        <v>160</v>
      </c>
      <c r="B83" s="297">
        <v>0.25994546705209609</v>
      </c>
      <c r="C83" s="297">
        <v>0.12594485375891051</v>
      </c>
      <c r="D83" s="297">
        <v>0.86900708899603307</v>
      </c>
      <c r="E83" s="297">
        <v>0.80106944487751508</v>
      </c>
      <c r="F83" s="297">
        <v>0.75653323788932192</v>
      </c>
      <c r="G83" s="297">
        <v>6.8827130747583931</v>
      </c>
      <c r="H83" s="297">
        <v>5.7843591583071348</v>
      </c>
      <c r="I83" s="297">
        <v>3.7619969177942441</v>
      </c>
      <c r="J83" s="297">
        <v>3.713674043786694</v>
      </c>
      <c r="K83" s="297">
        <v>1.6303800587420849</v>
      </c>
      <c r="L83" s="297">
        <v>4.7286016654029144</v>
      </c>
      <c r="M83" s="297">
        <v>5.9373028672934538</v>
      </c>
      <c r="N83" s="297">
        <v>5.0182720881935516</v>
      </c>
      <c r="O83" s="297">
        <v>4.0089963177456314</v>
      </c>
      <c r="P83" s="297">
        <v>3.1397217174609171</v>
      </c>
      <c r="Q83" s="297">
        <v>2.7148189077572451</v>
      </c>
      <c r="R83" s="297">
        <v>0.89616761033348979</v>
      </c>
      <c r="S83" s="297">
        <v>2.6076366616275641</v>
      </c>
      <c r="T83" s="297">
        <v>5.9069935696375149</v>
      </c>
      <c r="U83" s="297">
        <v>4.2767480248930099</v>
      </c>
      <c r="V83" s="297">
        <v>4.2672897562702312</v>
      </c>
      <c r="W83" s="297">
        <v>3.612571607701677</v>
      </c>
      <c r="DA83" s="122" t="s">
        <v>1766</v>
      </c>
    </row>
    <row r="84" spans="1:105" ht="12" customHeight="1" x14ac:dyDescent="0.25">
      <c r="A84" s="59" t="s">
        <v>70</v>
      </c>
      <c r="B84" s="297">
        <v>4.7331806991182512</v>
      </c>
      <c r="C84" s="297">
        <v>0.50644872497509397</v>
      </c>
      <c r="D84" s="297">
        <v>0</v>
      </c>
      <c r="E84" s="297">
        <v>0</v>
      </c>
      <c r="F84" s="297">
        <v>0</v>
      </c>
      <c r="G84" s="297">
        <v>1.157741292610863</v>
      </c>
      <c r="H84" s="297">
        <v>0</v>
      </c>
      <c r="I84" s="297">
        <v>2.539283234807542</v>
      </c>
      <c r="J84" s="297">
        <v>1.2527299361095841</v>
      </c>
      <c r="K84" s="297">
        <v>0</v>
      </c>
      <c r="L84" s="297">
        <v>0</v>
      </c>
      <c r="M84" s="297">
        <v>0</v>
      </c>
      <c r="N84" s="297">
        <v>0</v>
      </c>
      <c r="O84" s="297">
        <v>0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1767</v>
      </c>
    </row>
    <row r="85" spans="1:105" ht="12" customHeight="1" x14ac:dyDescent="0.25">
      <c r="A85" s="59" t="s">
        <v>34</v>
      </c>
      <c r="B85" s="297">
        <v>6.7627700399222217</v>
      </c>
      <c r="C85" s="297">
        <v>1.9575946193106919</v>
      </c>
      <c r="D85" s="297">
        <v>31.309298782242919</v>
      </c>
      <c r="E85" s="297">
        <v>69.373906324810122</v>
      </c>
      <c r="F85" s="297">
        <v>60.729641183502842</v>
      </c>
      <c r="G85" s="297">
        <v>31.10444510420588</v>
      </c>
      <c r="H85" s="297">
        <v>42.456351772841643</v>
      </c>
      <c r="I85" s="297">
        <v>13.29724218915781</v>
      </c>
      <c r="J85" s="297">
        <v>7.4087203375165958</v>
      </c>
      <c r="K85" s="297">
        <v>4.3144326284874968</v>
      </c>
      <c r="L85" s="297">
        <v>23.26122940437623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1.034102386734397</v>
      </c>
      <c r="S85" s="297">
        <v>0.91281238158773081</v>
      </c>
      <c r="T85" s="297">
        <v>0.1858117432352934</v>
      </c>
      <c r="U85" s="297">
        <v>1.0322970214970429E-2</v>
      </c>
      <c r="V85" s="297">
        <v>2.4980114501002459</v>
      </c>
      <c r="W85" s="297">
        <v>2.3741177528035081E-3</v>
      </c>
      <c r="DA85" s="122" t="s">
        <v>1768</v>
      </c>
    </row>
    <row r="86" spans="1:105" ht="12" customHeight="1" x14ac:dyDescent="0.25">
      <c r="A86" s="59" t="s">
        <v>162</v>
      </c>
      <c r="B86" s="297">
        <v>3.743267297049496</v>
      </c>
      <c r="C86" s="297">
        <v>4.0857196569671954</v>
      </c>
      <c r="D86" s="297">
        <v>36.412876135520747</v>
      </c>
      <c r="E86" s="297">
        <v>26.886337747458679</v>
      </c>
      <c r="F86" s="297">
        <v>24.869905162455421</v>
      </c>
      <c r="G86" s="297">
        <v>48.673955646537607</v>
      </c>
      <c r="H86" s="297">
        <v>38.717500238284337</v>
      </c>
      <c r="I86" s="297">
        <v>44.140396028391727</v>
      </c>
      <c r="J86" s="297">
        <v>39.186294308684921</v>
      </c>
      <c r="K86" s="297">
        <v>9.1159892572731547</v>
      </c>
      <c r="L86" s="297">
        <v>14.15460943728525</v>
      </c>
      <c r="M86" s="297">
        <v>14.744267900352609</v>
      </c>
      <c r="N86" s="297">
        <v>16.32477773930254</v>
      </c>
      <c r="O86" s="297">
        <v>13.66605978909465</v>
      </c>
      <c r="P86" s="297">
        <v>12.578820706015181</v>
      </c>
      <c r="Q86" s="297">
        <v>8.3152823472264839</v>
      </c>
      <c r="R86" s="297">
        <v>3.1112973532456758</v>
      </c>
      <c r="S86" s="297">
        <v>8.7811058449727586</v>
      </c>
      <c r="T86" s="297">
        <v>14.115980732959249</v>
      </c>
      <c r="U86" s="297">
        <v>12.395664606050779</v>
      </c>
      <c r="V86" s="297">
        <v>12.589832447100189</v>
      </c>
      <c r="W86" s="297">
        <v>11.701437834551291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20.482360104900501</v>
      </c>
      <c r="F87" s="297">
        <v>20.889725344591291</v>
      </c>
      <c r="G87" s="297">
        <v>13.987137948236111</v>
      </c>
      <c r="H87" s="297">
        <v>10.18394093993547</v>
      </c>
      <c r="I87" s="297">
        <v>16.499374990627722</v>
      </c>
      <c r="J87" s="297">
        <v>16.0170284247654</v>
      </c>
      <c r="K87" s="297">
        <v>2.1386709823289611</v>
      </c>
      <c r="L87" s="297">
        <v>43.283759899771333</v>
      </c>
      <c r="M87" s="297">
        <v>95.616168989147212</v>
      </c>
      <c r="N87" s="297">
        <v>82.862878370767291</v>
      </c>
      <c r="O87" s="297">
        <v>63.371665278492927</v>
      </c>
      <c r="P87" s="297">
        <v>72.947925913210128</v>
      </c>
      <c r="Q87" s="297">
        <v>49.747731941131143</v>
      </c>
      <c r="R87" s="297">
        <v>12.14103042020743</v>
      </c>
      <c r="S87" s="297">
        <v>22.694076584439181</v>
      </c>
      <c r="T87" s="297">
        <v>75.062549904462202</v>
      </c>
      <c r="U87" s="297">
        <v>61.822376329326111</v>
      </c>
      <c r="V87" s="297">
        <v>94.813615970825253</v>
      </c>
      <c r="W87" s="297">
        <v>79.941176921549967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1.5999678186471911</v>
      </c>
      <c r="C89" s="263">
        <f t="shared" si="5"/>
        <v>0.69438642667700901</v>
      </c>
      <c r="D89" s="263">
        <f t="shared" si="5"/>
        <v>6.3207155579862659</v>
      </c>
      <c r="E89" s="263">
        <f t="shared" si="5"/>
        <v>7.7759714664302262</v>
      </c>
      <c r="F89" s="263">
        <f t="shared" si="5"/>
        <v>6.8260249931629904</v>
      </c>
      <c r="G89" s="263">
        <f t="shared" si="5"/>
        <v>12.030118246128829</v>
      </c>
      <c r="H89" s="263">
        <f t="shared" si="5"/>
        <v>13.426386393651899</v>
      </c>
      <c r="I89" s="263">
        <f t="shared" si="5"/>
        <v>15.835372653722519</v>
      </c>
      <c r="J89" s="263">
        <f t="shared" si="5"/>
        <v>14.723693293766971</v>
      </c>
      <c r="K89" s="263">
        <f t="shared" si="5"/>
        <v>4.1815327434994707</v>
      </c>
      <c r="L89" s="263">
        <f t="shared" si="5"/>
        <v>11.907940068460389</v>
      </c>
      <c r="M89" s="263">
        <f t="shared" si="5"/>
        <v>15.3984065871648</v>
      </c>
      <c r="N89" s="263">
        <f t="shared" si="5"/>
        <v>13.06963294253327</v>
      </c>
      <c r="O89" s="263">
        <f t="shared" si="5"/>
        <v>8.8983716235773578</v>
      </c>
      <c r="P89" s="263">
        <f t="shared" si="5"/>
        <v>9.0218055722444817</v>
      </c>
      <c r="Q89" s="263">
        <f t="shared" si="5"/>
        <v>5.7241947383542691</v>
      </c>
      <c r="R89" s="263">
        <f t="shared" si="5"/>
        <v>1.6385526966796109</v>
      </c>
      <c r="S89" s="263">
        <f t="shared" si="5"/>
        <v>5.2062362382438039</v>
      </c>
      <c r="T89" s="263">
        <f t="shared" si="5"/>
        <v>12.97121831299174</v>
      </c>
      <c r="U89" s="263">
        <f t="shared" si="5"/>
        <v>10.56110153942983</v>
      </c>
      <c r="V89" s="263">
        <f t="shared" si="5"/>
        <v>12.40444905625648</v>
      </c>
      <c r="W89" s="263">
        <f t="shared" si="5"/>
        <v>10.192764555153209</v>
      </c>
      <c r="DA89" s="70"/>
    </row>
    <row r="90" spans="1:105" ht="12" customHeight="1" x14ac:dyDescent="0.25">
      <c r="A90" s="60" t="s">
        <v>1535</v>
      </c>
      <c r="B90" s="264">
        <v>1.5999678186471911</v>
      </c>
      <c r="C90" s="264">
        <v>0.69438642667700901</v>
      </c>
      <c r="D90" s="264">
        <v>6.3207155579862659</v>
      </c>
      <c r="E90" s="264">
        <v>7.7759714664302262</v>
      </c>
      <c r="F90" s="264">
        <v>6.8260249931629904</v>
      </c>
      <c r="G90" s="264">
        <v>12.030118246128829</v>
      </c>
      <c r="H90" s="264">
        <v>13.426386393651899</v>
      </c>
      <c r="I90" s="264">
        <v>15.835372653722519</v>
      </c>
      <c r="J90" s="264">
        <v>14.723693293766971</v>
      </c>
      <c r="K90" s="264">
        <v>4.1815327434994707</v>
      </c>
      <c r="L90" s="264">
        <v>11.907940068460389</v>
      </c>
      <c r="M90" s="264">
        <v>15.3984065871648</v>
      </c>
      <c r="N90" s="264">
        <v>13.06963294253327</v>
      </c>
      <c r="O90" s="264">
        <v>8.8983716235773578</v>
      </c>
      <c r="P90" s="264">
        <v>9.0218055722444817</v>
      </c>
      <c r="Q90" s="264">
        <v>5.7241947383542691</v>
      </c>
      <c r="R90" s="264">
        <v>1.6385526966796109</v>
      </c>
      <c r="S90" s="264">
        <v>5.2062362382438039</v>
      </c>
      <c r="T90" s="264">
        <v>12.97121831299174</v>
      </c>
      <c r="U90" s="264">
        <v>10.56110153942983</v>
      </c>
      <c r="V90" s="264">
        <v>12.40444905625648</v>
      </c>
      <c r="W90" s="264">
        <v>10.192764555153209</v>
      </c>
      <c r="DA90" s="72" t="s">
        <v>1772</v>
      </c>
    </row>
    <row r="91" spans="1:105" ht="12" customHeight="1" x14ac:dyDescent="0.25">
      <c r="A91" s="59" t="s">
        <v>30</v>
      </c>
      <c r="B91" s="232">
        <v>3.9007140371699132E-2</v>
      </c>
      <c r="C91" s="232">
        <v>1.513363953438639E-2</v>
      </c>
      <c r="D91" s="232">
        <v>0.12091724623251709</v>
      </c>
      <c r="E91" s="232">
        <v>0.17466793111391471</v>
      </c>
      <c r="F91" s="232">
        <v>0.15628436131245349</v>
      </c>
      <c r="G91" s="232">
        <v>3.539670271752986</v>
      </c>
      <c r="H91" s="232">
        <v>6.3170252349358327</v>
      </c>
      <c r="I91" s="232">
        <v>9.1374129010373331</v>
      </c>
      <c r="J91" s="232">
        <v>9.0707830387533921</v>
      </c>
      <c r="K91" s="232">
        <v>2.769061937074083</v>
      </c>
      <c r="L91" s="232">
        <v>8.2199889706374041</v>
      </c>
      <c r="M91" s="232">
        <v>11.18619925770801</v>
      </c>
      <c r="N91" s="232">
        <v>8.6474944683842274</v>
      </c>
      <c r="O91" s="232">
        <v>5.0432247630493467</v>
      </c>
      <c r="P91" s="232">
        <v>5.1005314527938941</v>
      </c>
      <c r="Q91" s="232">
        <v>2.924220117978432</v>
      </c>
      <c r="R91" s="232">
        <v>0.7108077076012983</v>
      </c>
      <c r="S91" s="232">
        <v>2.5216482443928978</v>
      </c>
      <c r="T91" s="232">
        <v>7.2746897195900777</v>
      </c>
      <c r="U91" s="232">
        <v>5.8184660002171684</v>
      </c>
      <c r="V91" s="232">
        <v>5.49017999546854</v>
      </c>
      <c r="W91" s="232">
        <v>3.398838030813971</v>
      </c>
      <c r="DA91" s="71" t="s">
        <v>1773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2.7510418304875972E-3</v>
      </c>
      <c r="T92" s="297">
        <v>5.7399290632515143E-2</v>
      </c>
      <c r="U92" s="297">
        <v>2.0186739266326709E-2</v>
      </c>
      <c r="V92" s="297">
        <v>4.4097803913858208E-3</v>
      </c>
      <c r="W92" s="297">
        <v>5.033080972393484E-3</v>
      </c>
      <c r="DA92" s="122" t="s">
        <v>1774</v>
      </c>
    </row>
    <row r="93" spans="1:105" ht="12" customHeight="1" x14ac:dyDescent="0.25">
      <c r="A93" s="59" t="s">
        <v>160</v>
      </c>
      <c r="B93" s="297">
        <v>4.644532715617098E-2</v>
      </c>
      <c r="C93" s="297">
        <v>1.8131907537673981E-2</v>
      </c>
      <c r="D93" s="297">
        <v>0.14451170963693921</v>
      </c>
      <c r="E93" s="297">
        <v>0.21992568538764429</v>
      </c>
      <c r="F93" s="297">
        <v>0.19690135621920751</v>
      </c>
      <c r="G93" s="297">
        <v>1.030378651024725</v>
      </c>
      <c r="H93" s="297">
        <v>0.92407595740330017</v>
      </c>
      <c r="I93" s="297">
        <v>0.49954136842514513</v>
      </c>
      <c r="J93" s="297">
        <v>0.4754650768722955</v>
      </c>
      <c r="K93" s="297">
        <v>0.21429230362661769</v>
      </c>
      <c r="L93" s="297">
        <v>0.92351092238796784</v>
      </c>
      <c r="M93" s="297">
        <v>1.209248124129054</v>
      </c>
      <c r="N93" s="297">
        <v>1.0397527182998849</v>
      </c>
      <c r="O93" s="297">
        <v>0.87441134414527899</v>
      </c>
      <c r="P93" s="297">
        <v>0.78326025284434486</v>
      </c>
      <c r="Q93" s="297">
        <v>0.68915269814066182</v>
      </c>
      <c r="R93" s="297">
        <v>0.20746656986830489</v>
      </c>
      <c r="S93" s="297">
        <v>0.61404991398681952</v>
      </c>
      <c r="T93" s="297">
        <v>1.663604019383468</v>
      </c>
      <c r="U93" s="297">
        <v>1.2113857799047021</v>
      </c>
      <c r="V93" s="297">
        <v>1.749193686132827</v>
      </c>
      <c r="W93" s="297">
        <v>1.601498535945203</v>
      </c>
      <c r="DA93" s="122" t="s">
        <v>1775</v>
      </c>
    </row>
    <row r="94" spans="1:105" ht="12" customHeight="1" x14ac:dyDescent="0.25">
      <c r="A94" s="59" t="s">
        <v>70</v>
      </c>
      <c r="B94" s="297">
        <v>0.84569324694461412</v>
      </c>
      <c r="C94" s="297">
        <v>7.2911922795984865E-2</v>
      </c>
      <c r="D94" s="297">
        <v>0</v>
      </c>
      <c r="E94" s="297">
        <v>0</v>
      </c>
      <c r="F94" s="297">
        <v>0</v>
      </c>
      <c r="G94" s="297">
        <v>0.17332001179751019</v>
      </c>
      <c r="H94" s="297">
        <v>0</v>
      </c>
      <c r="I94" s="297">
        <v>0.33718183444938321</v>
      </c>
      <c r="J94" s="297">
        <v>0.1603881569436903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1776</v>
      </c>
    </row>
    <row r="95" spans="1:105" ht="12" customHeight="1" x14ac:dyDescent="0.25">
      <c r="A95" s="59" t="s">
        <v>162</v>
      </c>
      <c r="B95" s="297">
        <v>0.66882210417470656</v>
      </c>
      <c r="C95" s="297">
        <v>0.58820895680896379</v>
      </c>
      <c r="D95" s="297">
        <v>6.0552866021168086</v>
      </c>
      <c r="E95" s="297">
        <v>7.3813778499286666</v>
      </c>
      <c r="F95" s="297">
        <v>6.4728392756313289</v>
      </c>
      <c r="G95" s="297">
        <v>7.2867493115536073</v>
      </c>
      <c r="H95" s="297">
        <v>6.1852852013127677</v>
      </c>
      <c r="I95" s="297">
        <v>5.8612365498106529</v>
      </c>
      <c r="J95" s="297">
        <v>5.0170570211975898</v>
      </c>
      <c r="K95" s="297">
        <v>1.1981785027987699</v>
      </c>
      <c r="L95" s="297">
        <v>2.764440175435015</v>
      </c>
      <c r="M95" s="297">
        <v>3.0029592053277319</v>
      </c>
      <c r="N95" s="297">
        <v>3.3823857558491568</v>
      </c>
      <c r="O95" s="297">
        <v>2.9807355163827332</v>
      </c>
      <c r="P95" s="297">
        <v>3.1380138666062432</v>
      </c>
      <c r="Q95" s="297">
        <v>2.110821922235175</v>
      </c>
      <c r="R95" s="297">
        <v>0.72027841921000757</v>
      </c>
      <c r="S95" s="297">
        <v>2.0677870380335981</v>
      </c>
      <c r="T95" s="297">
        <v>3.9755252833856809</v>
      </c>
      <c r="U95" s="297">
        <v>3.5110630200416342</v>
      </c>
      <c r="V95" s="297">
        <v>5.1606655942637296</v>
      </c>
      <c r="W95" s="297">
        <v>5.1873949074216474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14.411935755249999</v>
      </c>
      <c r="C97" s="281">
        <v>15.277989129450001</v>
      </c>
      <c r="D97" s="281">
        <v>16.424215171315989</v>
      </c>
      <c r="E97" s="281">
        <v>14.662511144284</v>
      </c>
      <c r="F97" s="281">
        <v>15.347940058900001</v>
      </c>
      <c r="G97" s="281">
        <v>11.1688883609</v>
      </c>
      <c r="H97" s="281">
        <v>11.439917700700001</v>
      </c>
      <c r="I97" s="281">
        <v>12.9935086855</v>
      </c>
      <c r="J97" s="281">
        <v>15.107859459664009</v>
      </c>
      <c r="K97" s="281">
        <v>3.4869227101999858</v>
      </c>
      <c r="L97" s="281">
        <v>5.5882036911700119</v>
      </c>
      <c r="M97" s="281">
        <v>7.6116735535199886</v>
      </c>
      <c r="N97" s="281">
        <v>7.8204299400899444</v>
      </c>
      <c r="O97" s="281">
        <v>9.7488861352436285</v>
      </c>
      <c r="P97" s="281">
        <v>11.512762416200021</v>
      </c>
      <c r="Q97" s="281">
        <v>8.313881979799973</v>
      </c>
      <c r="R97" s="281">
        <v>9.1584766742800188</v>
      </c>
      <c r="S97" s="281">
        <v>9.4481817502099918</v>
      </c>
      <c r="T97" s="281">
        <v>9.9383959900000018</v>
      </c>
      <c r="U97" s="281">
        <v>8.794293237010006</v>
      </c>
      <c r="V97" s="281">
        <v>9.0484370343999245</v>
      </c>
      <c r="W97" s="281">
        <v>8.4347774499999595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33.68994174133978</v>
      </c>
      <c r="C99" s="225">
        <f t="shared" si="6"/>
        <v>35.107255327470995</v>
      </c>
      <c r="D99" s="225">
        <f t="shared" si="6"/>
        <v>39.917364131520038</v>
      </c>
      <c r="E99" s="225">
        <f t="shared" si="6"/>
        <v>36.725176259255171</v>
      </c>
      <c r="F99" s="225">
        <f t="shared" si="6"/>
        <v>38.133058026878729</v>
      </c>
      <c r="G99" s="225">
        <f t="shared" si="6"/>
        <v>39.152648519320906</v>
      </c>
      <c r="H99" s="225">
        <f t="shared" si="6"/>
        <v>35.304271387397456</v>
      </c>
      <c r="I99" s="225">
        <f t="shared" si="6"/>
        <v>37.234089815156267</v>
      </c>
      <c r="J99" s="225">
        <f t="shared" si="6"/>
        <v>34.747956505602794</v>
      </c>
      <c r="K99" s="225">
        <f t="shared" si="6"/>
        <v>33.49716545522989</v>
      </c>
      <c r="L99" s="225">
        <f t="shared" si="6"/>
        <v>49.903460558599875</v>
      </c>
      <c r="M99" s="225">
        <f t="shared" si="6"/>
        <v>52.724861109687566</v>
      </c>
      <c r="N99" s="225">
        <f t="shared" si="6"/>
        <v>63.000748267117721</v>
      </c>
      <c r="O99" s="225">
        <f t="shared" si="6"/>
        <v>55.677653353248473</v>
      </c>
      <c r="P99" s="225">
        <f t="shared" si="6"/>
        <v>56.440615663518557</v>
      </c>
      <c r="Q99" s="225">
        <f t="shared" si="6"/>
        <v>62.328404453672199</v>
      </c>
      <c r="R99" s="225">
        <f t="shared" si="6"/>
        <v>56.065504391469396</v>
      </c>
      <c r="S99" s="225">
        <f t="shared" si="6"/>
        <v>60.657451120760705</v>
      </c>
      <c r="T99" s="225">
        <f t="shared" si="6"/>
        <v>68.593821707126125</v>
      </c>
      <c r="U99" s="225">
        <f t="shared" si="6"/>
        <v>68.101301728963364</v>
      </c>
      <c r="V99" s="225">
        <f t="shared" si="6"/>
        <v>63.999290044132721</v>
      </c>
      <c r="W99" s="225">
        <f t="shared" si="6"/>
        <v>59.100531429739867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0.20242868718014459</v>
      </c>
      <c r="C104" s="262">
        <v>0.2706626783092369</v>
      </c>
      <c r="D104" s="262">
        <v>0.32786921159851162</v>
      </c>
      <c r="E104" s="262">
        <v>0.29613830037130379</v>
      </c>
      <c r="F104" s="262">
        <v>0.31242638806588441</v>
      </c>
      <c r="G104" s="262">
        <v>0.27953368359861841</v>
      </c>
      <c r="H104" s="262">
        <v>0.24763783718562751</v>
      </c>
      <c r="I104" s="262">
        <v>0.22296726663244509</v>
      </c>
      <c r="J104" s="262">
        <v>0.19434687264804329</v>
      </c>
      <c r="K104" s="262">
        <v>0.13524450789825709</v>
      </c>
      <c r="L104" s="262">
        <v>0.23004732490380461</v>
      </c>
      <c r="M104" s="262">
        <v>0.24338064578093249</v>
      </c>
      <c r="N104" s="262">
        <v>0.32900631094807908</v>
      </c>
      <c r="O104" s="262">
        <v>0.27606659032609943</v>
      </c>
      <c r="P104" s="262">
        <v>0.2874618050055831</v>
      </c>
      <c r="Q104" s="262">
        <v>0.33308368256147253</v>
      </c>
      <c r="R104" s="262">
        <v>0.28325728572238218</v>
      </c>
      <c r="S104" s="262">
        <v>0.29657209064348378</v>
      </c>
      <c r="T104" s="262">
        <v>0.35893779728807063</v>
      </c>
      <c r="U104" s="262">
        <v>0.34362232414942012</v>
      </c>
      <c r="V104" s="262">
        <v>0.35437499187661831</v>
      </c>
      <c r="W104" s="262">
        <v>0.32341398395309362</v>
      </c>
      <c r="DA104" s="68" t="s">
        <v>1784</v>
      </c>
    </row>
    <row r="105" spans="1:105" ht="12" customHeight="1" x14ac:dyDescent="0.25">
      <c r="A105" s="37" t="s">
        <v>160</v>
      </c>
      <c r="B105" s="228">
        <v>1.314454732600117E-2</v>
      </c>
      <c r="C105" s="228">
        <v>8.0938477770098743E-3</v>
      </c>
      <c r="D105" s="228">
        <v>7.6423357539857698E-3</v>
      </c>
      <c r="E105" s="228">
        <v>8.5680591988070015E-3</v>
      </c>
      <c r="F105" s="228">
        <v>9.2233241027504451E-3</v>
      </c>
      <c r="G105" s="228">
        <v>3.4630408611992548E-2</v>
      </c>
      <c r="H105" s="228">
        <v>3.2188007667332867E-2</v>
      </c>
      <c r="I105" s="228">
        <v>1.751065277224428E-2</v>
      </c>
      <c r="J105" s="228">
        <v>1.6823810463314111E-2</v>
      </c>
      <c r="K105" s="228">
        <v>2.0518553033822811E-2</v>
      </c>
      <c r="L105" s="228">
        <v>5.7606842276246073E-2</v>
      </c>
      <c r="M105" s="228">
        <v>6.9870157459192492E-2</v>
      </c>
      <c r="N105" s="228">
        <v>7.7357416133810752E-2</v>
      </c>
      <c r="O105" s="228">
        <v>6.2616488308719437E-2</v>
      </c>
      <c r="P105" s="228">
        <v>5.7419450722642082E-2</v>
      </c>
      <c r="Q105" s="228">
        <v>8.1981285427885367E-2</v>
      </c>
      <c r="R105" s="228">
        <v>6.3343287380524388E-2</v>
      </c>
      <c r="S105" s="228">
        <v>6.790497334796064E-2</v>
      </c>
      <c r="T105" s="228">
        <v>0.1058905249758781</v>
      </c>
      <c r="U105" s="228">
        <v>8.8144777162463231E-2</v>
      </c>
      <c r="V105" s="228">
        <v>8.9708121853152717E-2</v>
      </c>
      <c r="W105" s="228">
        <v>7.6293290817688361E-2</v>
      </c>
      <c r="DA105" s="69" t="s">
        <v>1785</v>
      </c>
    </row>
    <row r="106" spans="1:105" ht="12" customHeight="1" x14ac:dyDescent="0.25">
      <c r="A106" s="37" t="s">
        <v>162</v>
      </c>
      <c r="B106" s="228">
        <v>0.18928413985414341</v>
      </c>
      <c r="C106" s="228">
        <v>0.26256883053222702</v>
      </c>
      <c r="D106" s="228">
        <v>0.32022687584452592</v>
      </c>
      <c r="E106" s="228">
        <v>0.28757024117249691</v>
      </c>
      <c r="F106" s="228">
        <v>0.3032030639631339</v>
      </c>
      <c r="G106" s="228">
        <v>0.2449032749866259</v>
      </c>
      <c r="H106" s="228">
        <v>0.21544982951829461</v>
      </c>
      <c r="I106" s="228">
        <v>0.20545661386020081</v>
      </c>
      <c r="J106" s="228">
        <v>0.17752306218472921</v>
      </c>
      <c r="K106" s="228">
        <v>0.11472595486443431</v>
      </c>
      <c r="L106" s="228">
        <v>0.17244048262755859</v>
      </c>
      <c r="M106" s="228">
        <v>0.17351048832173999</v>
      </c>
      <c r="N106" s="228">
        <v>0.25164889481426839</v>
      </c>
      <c r="O106" s="228">
        <v>0.21345010201737991</v>
      </c>
      <c r="P106" s="228">
        <v>0.23004235428294101</v>
      </c>
      <c r="Q106" s="228">
        <v>0.25110239713358712</v>
      </c>
      <c r="R106" s="228">
        <v>0.21991399834185779</v>
      </c>
      <c r="S106" s="228">
        <v>0.22866711729552319</v>
      </c>
      <c r="T106" s="228">
        <v>0.25304727231219248</v>
      </c>
      <c r="U106" s="228">
        <v>0.2554775469869569</v>
      </c>
      <c r="V106" s="228">
        <v>0.26466687002346551</v>
      </c>
      <c r="W106" s="228">
        <v>0.24712069313540519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25.426388295481321</v>
      </c>
      <c r="C110" s="263">
        <f t="shared" si="7"/>
        <v>26.629145571905081</v>
      </c>
      <c r="D110" s="263">
        <f t="shared" si="7"/>
        <v>29.850259277084039</v>
      </c>
      <c r="E110" s="263">
        <f t="shared" si="7"/>
        <v>27.65717738690768</v>
      </c>
      <c r="F110" s="263">
        <f t="shared" si="7"/>
        <v>29.341336728109439</v>
      </c>
      <c r="G110" s="263">
        <f t="shared" si="7"/>
        <v>30.606261512026119</v>
      </c>
      <c r="H110" s="263">
        <f t="shared" si="7"/>
        <v>29.87346598641323</v>
      </c>
      <c r="I110" s="263">
        <f t="shared" si="7"/>
        <v>30.04735333605942</v>
      </c>
      <c r="J110" s="263">
        <f t="shared" si="7"/>
        <v>28.156774212935009</v>
      </c>
      <c r="K110" s="263">
        <f t="shared" si="7"/>
        <v>28.367102722797281</v>
      </c>
      <c r="L110" s="263">
        <f t="shared" si="7"/>
        <v>41.69589304597099</v>
      </c>
      <c r="M110" s="263">
        <f t="shared" si="7"/>
        <v>44.423269052608397</v>
      </c>
      <c r="N110" s="263">
        <f t="shared" si="7"/>
        <v>54.352938711526072</v>
      </c>
      <c r="O110" s="263">
        <f t="shared" si="7"/>
        <v>48.084783067652253</v>
      </c>
      <c r="P110" s="263">
        <f t="shared" si="7"/>
        <v>50.943326114495648</v>
      </c>
      <c r="Q110" s="263">
        <f t="shared" si="7"/>
        <v>56.768769382639981</v>
      </c>
      <c r="R110" s="263">
        <f t="shared" si="7"/>
        <v>50.909171996310057</v>
      </c>
      <c r="S110" s="263">
        <f t="shared" si="7"/>
        <v>55.028815131744643</v>
      </c>
      <c r="T110" s="263">
        <f t="shared" si="7"/>
        <v>62.27864259088301</v>
      </c>
      <c r="U110" s="263">
        <f t="shared" si="7"/>
        <v>61.998163600373978</v>
      </c>
      <c r="V110" s="263">
        <f t="shared" si="7"/>
        <v>58.101872262967092</v>
      </c>
      <c r="W110" s="263">
        <f t="shared" si="7"/>
        <v>53.579470540940413</v>
      </c>
      <c r="DA110" s="70"/>
    </row>
    <row r="111" spans="1:105" ht="12" customHeight="1" x14ac:dyDescent="0.25">
      <c r="A111" s="60" t="s">
        <v>1556</v>
      </c>
      <c r="B111" s="264">
        <v>25.426388295481321</v>
      </c>
      <c r="C111" s="264">
        <v>26.629145571905081</v>
      </c>
      <c r="D111" s="264">
        <v>29.850259277084039</v>
      </c>
      <c r="E111" s="264">
        <v>27.65717738690768</v>
      </c>
      <c r="F111" s="264">
        <v>29.341336728109439</v>
      </c>
      <c r="G111" s="264">
        <v>30.606261512026119</v>
      </c>
      <c r="H111" s="264">
        <v>29.87346598641323</v>
      </c>
      <c r="I111" s="264">
        <v>30.04735333605942</v>
      </c>
      <c r="J111" s="264">
        <v>28.156774212935009</v>
      </c>
      <c r="K111" s="264">
        <v>28.367102722797281</v>
      </c>
      <c r="L111" s="264">
        <v>41.69589304597099</v>
      </c>
      <c r="M111" s="264">
        <v>44.423269052608397</v>
      </c>
      <c r="N111" s="264">
        <v>54.352938711526072</v>
      </c>
      <c r="O111" s="264">
        <v>48.084783067652253</v>
      </c>
      <c r="P111" s="264">
        <v>50.943326114495648</v>
      </c>
      <c r="Q111" s="264">
        <v>56.768769382639981</v>
      </c>
      <c r="R111" s="264">
        <v>50.909171996310057</v>
      </c>
      <c r="S111" s="264">
        <v>55.028815131744643</v>
      </c>
      <c r="T111" s="264">
        <v>62.27864259088301</v>
      </c>
      <c r="U111" s="264">
        <v>61.998163600373978</v>
      </c>
      <c r="V111" s="264">
        <v>58.101872262967092</v>
      </c>
      <c r="W111" s="264">
        <v>53.579470540940413</v>
      </c>
      <c r="DA111" s="72" t="s">
        <v>1790</v>
      </c>
    </row>
    <row r="112" spans="1:105" ht="12" customHeight="1" x14ac:dyDescent="0.25">
      <c r="A112" s="59" t="s">
        <v>30</v>
      </c>
      <c r="B112" s="232">
        <v>0.61989415401227665</v>
      </c>
      <c r="C112" s="232">
        <v>0.58036256860960345</v>
      </c>
      <c r="D112" s="232">
        <v>0.5710447049861519</v>
      </c>
      <c r="E112" s="232">
        <v>0.62124995898929558</v>
      </c>
      <c r="F112" s="232">
        <v>0.67178073259315518</v>
      </c>
      <c r="G112" s="232">
        <v>9.0054039193237276</v>
      </c>
      <c r="H112" s="232">
        <v>14.05526646994115</v>
      </c>
      <c r="I112" s="232">
        <v>17.33808733262714</v>
      </c>
      <c r="J112" s="232">
        <v>17.34646225378933</v>
      </c>
      <c r="K112" s="232">
        <v>18.785041092140489</v>
      </c>
      <c r="L112" s="232">
        <v>28.782457670117601</v>
      </c>
      <c r="M112" s="232">
        <v>32.27136109754764</v>
      </c>
      <c r="N112" s="232">
        <v>35.962504755489022</v>
      </c>
      <c r="O112" s="232">
        <v>27.252443362794509</v>
      </c>
      <c r="P112" s="232">
        <v>28.801112490864512</v>
      </c>
      <c r="Q112" s="232">
        <v>29.00047693858173</v>
      </c>
      <c r="R112" s="232">
        <v>22.08450904014655</v>
      </c>
      <c r="S112" s="232">
        <v>26.65328823318891</v>
      </c>
      <c r="T112" s="232">
        <v>34.927929672739133</v>
      </c>
      <c r="U112" s="232">
        <v>34.156873280488583</v>
      </c>
      <c r="V112" s="232">
        <v>25.715752094327819</v>
      </c>
      <c r="W112" s="232">
        <v>17.866393475492941</v>
      </c>
      <c r="DA112" s="71" t="s">
        <v>1791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2.9077929886766891E-2</v>
      </c>
      <c r="T113" s="297">
        <v>0.27559091366862759</v>
      </c>
      <c r="U113" s="297">
        <v>0.11850475624338939</v>
      </c>
      <c r="V113" s="297">
        <v>2.065520974337889E-2</v>
      </c>
      <c r="W113" s="297">
        <v>2.645698448456615E-2</v>
      </c>
      <c r="DA113" s="122" t="s">
        <v>1792</v>
      </c>
    </row>
    <row r="114" spans="1:105" ht="12" customHeight="1" x14ac:dyDescent="0.25">
      <c r="A114" s="59" t="s">
        <v>160</v>
      </c>
      <c r="B114" s="297">
        <v>0.73810042240848062</v>
      </c>
      <c r="C114" s="297">
        <v>0.69534366855018204</v>
      </c>
      <c r="D114" s="297">
        <v>0.68247209697435529</v>
      </c>
      <c r="E114" s="297">
        <v>0.78222042338533415</v>
      </c>
      <c r="F114" s="297">
        <v>0.84637091145078458</v>
      </c>
      <c r="G114" s="297">
        <v>2.6214238135040291</v>
      </c>
      <c r="H114" s="297">
        <v>2.056052229764648</v>
      </c>
      <c r="I114" s="297">
        <v>0.94787134671696571</v>
      </c>
      <c r="J114" s="297">
        <v>0.90925303512647992</v>
      </c>
      <c r="K114" s="297">
        <v>1.4537376992040041</v>
      </c>
      <c r="L114" s="297">
        <v>3.2336921772611311</v>
      </c>
      <c r="M114" s="297">
        <v>3.4885917880830428</v>
      </c>
      <c r="N114" s="297">
        <v>4.3240400110228592</v>
      </c>
      <c r="O114" s="297">
        <v>4.7251206820486233</v>
      </c>
      <c r="P114" s="297">
        <v>4.4228266918020953</v>
      </c>
      <c r="Q114" s="297">
        <v>6.8345596854063677</v>
      </c>
      <c r="R114" s="297">
        <v>6.4459027227582713</v>
      </c>
      <c r="S114" s="297">
        <v>6.4903776263988302</v>
      </c>
      <c r="T114" s="297">
        <v>7.9874532704586807</v>
      </c>
      <c r="U114" s="297">
        <v>7.1113504103051177</v>
      </c>
      <c r="V114" s="297">
        <v>8.1931432548080636</v>
      </c>
      <c r="W114" s="297">
        <v>8.4184661740914102</v>
      </c>
      <c r="DA114" s="122" t="s">
        <v>1793</v>
      </c>
    </row>
    <row r="115" spans="1:105" ht="12" customHeight="1" x14ac:dyDescent="0.25">
      <c r="A115" s="59" t="s">
        <v>70</v>
      </c>
      <c r="B115" s="297">
        <v>13.439598362585411</v>
      </c>
      <c r="C115" s="297">
        <v>2.796111979540326</v>
      </c>
      <c r="D115" s="297">
        <v>0</v>
      </c>
      <c r="E115" s="297">
        <v>0</v>
      </c>
      <c r="F115" s="297">
        <v>0</v>
      </c>
      <c r="G115" s="297">
        <v>0.44094974777567458</v>
      </c>
      <c r="H115" s="297">
        <v>0</v>
      </c>
      <c r="I115" s="297">
        <v>0.63979686110005485</v>
      </c>
      <c r="J115" s="297">
        <v>0.30671741331395791</v>
      </c>
      <c r="K115" s="297">
        <v>0</v>
      </c>
      <c r="L115" s="297">
        <v>0</v>
      </c>
      <c r="M115" s="297">
        <v>0</v>
      </c>
      <c r="N115" s="297">
        <v>0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1794</v>
      </c>
    </row>
    <row r="116" spans="1:105" ht="12" customHeight="1" x14ac:dyDescent="0.25">
      <c r="A116" s="59" t="s">
        <v>162</v>
      </c>
      <c r="B116" s="297">
        <v>10.628795356475161</v>
      </c>
      <c r="C116" s="297">
        <v>22.557327355204968</v>
      </c>
      <c r="D116" s="297">
        <v>28.596742475123531</v>
      </c>
      <c r="E116" s="297">
        <v>26.253707004533052</v>
      </c>
      <c r="F116" s="297">
        <v>27.8231850840655</v>
      </c>
      <c r="G116" s="297">
        <v>18.538484031422691</v>
      </c>
      <c r="H116" s="297">
        <v>13.76214728670743</v>
      </c>
      <c r="I116" s="297">
        <v>11.12159779561526</v>
      </c>
      <c r="J116" s="297">
        <v>9.5943415107052434</v>
      </c>
      <c r="K116" s="297">
        <v>8.1283239314527815</v>
      </c>
      <c r="L116" s="297">
        <v>9.6797431985922593</v>
      </c>
      <c r="M116" s="297">
        <v>8.6633161669777135</v>
      </c>
      <c r="N116" s="297">
        <v>14.066393945014189</v>
      </c>
      <c r="O116" s="297">
        <v>16.107219022809119</v>
      </c>
      <c r="P116" s="297">
        <v>17.719386931829039</v>
      </c>
      <c r="Q116" s="297">
        <v>20.933732758651882</v>
      </c>
      <c r="R116" s="297">
        <v>22.378760233405242</v>
      </c>
      <c r="S116" s="297">
        <v>21.856071342270141</v>
      </c>
      <c r="T116" s="297">
        <v>19.087668734016571</v>
      </c>
      <c r="U116" s="297">
        <v>20.611435153336888</v>
      </c>
      <c r="V116" s="297">
        <v>24.172321704087839</v>
      </c>
      <c r="W116" s="297">
        <v>27.2681539068715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2.126293311457105</v>
      </c>
      <c r="C119" s="263">
        <f t="shared" si="8"/>
        <v>2.2268744369573672</v>
      </c>
      <c r="D119" s="263">
        <f t="shared" si="8"/>
        <v>2.4962415388505601</v>
      </c>
      <c r="E119" s="263">
        <f t="shared" si="8"/>
        <v>2.3128440661002352</v>
      </c>
      <c r="F119" s="263">
        <f t="shared" si="8"/>
        <v>2.4536826587076539</v>
      </c>
      <c r="G119" s="263">
        <f t="shared" si="8"/>
        <v>2.5594625703601599</v>
      </c>
      <c r="H119" s="263">
        <f t="shared" si="8"/>
        <v>2.498182210496652</v>
      </c>
      <c r="I119" s="263">
        <f t="shared" si="8"/>
        <v>2.5127236193748228</v>
      </c>
      <c r="J119" s="263">
        <f t="shared" si="8"/>
        <v>2.354623078410683</v>
      </c>
      <c r="K119" s="263">
        <f t="shared" si="8"/>
        <v>2.3722118959230918</v>
      </c>
      <c r="L119" s="263">
        <f t="shared" si="8"/>
        <v>3.486838062432752</v>
      </c>
      <c r="M119" s="263">
        <f t="shared" si="8"/>
        <v>3.714916124222293</v>
      </c>
      <c r="N119" s="263">
        <f t="shared" si="8"/>
        <v>4.5452892757440706</v>
      </c>
      <c r="O119" s="263">
        <f t="shared" si="8"/>
        <v>4.0211119027779869</v>
      </c>
      <c r="P119" s="263">
        <f t="shared" si="8"/>
        <v>4.2601588680953331</v>
      </c>
      <c r="Q119" s="263">
        <f t="shared" si="8"/>
        <v>4.747314216837073</v>
      </c>
      <c r="R119" s="263">
        <f t="shared" si="8"/>
        <v>4.2573027143934077</v>
      </c>
      <c r="S119" s="263">
        <f t="shared" si="8"/>
        <v>4.6018097494732348</v>
      </c>
      <c r="T119" s="263">
        <f t="shared" si="8"/>
        <v>5.2080798754715687</v>
      </c>
      <c r="U119" s="263">
        <f t="shared" si="8"/>
        <v>5.1846246920379997</v>
      </c>
      <c r="V119" s="263">
        <f t="shared" si="8"/>
        <v>4.858795552879891</v>
      </c>
      <c r="W119" s="263">
        <f t="shared" si="8"/>
        <v>4.4806076474046836</v>
      </c>
      <c r="DA119" s="70"/>
    </row>
    <row r="120" spans="1:105" ht="12" customHeight="1" x14ac:dyDescent="0.25">
      <c r="A120" s="60" t="s">
        <v>1568</v>
      </c>
      <c r="B120" s="264">
        <v>2.126293311457105</v>
      </c>
      <c r="C120" s="264">
        <v>2.2268744369573672</v>
      </c>
      <c r="D120" s="264">
        <v>2.4962415388505601</v>
      </c>
      <c r="E120" s="264">
        <v>2.3128440661002352</v>
      </c>
      <c r="F120" s="264">
        <v>2.4536826587076539</v>
      </c>
      <c r="G120" s="264">
        <v>2.5594625703601599</v>
      </c>
      <c r="H120" s="264">
        <v>2.498182210496652</v>
      </c>
      <c r="I120" s="264">
        <v>2.5127236193748228</v>
      </c>
      <c r="J120" s="264">
        <v>2.354623078410683</v>
      </c>
      <c r="K120" s="264">
        <v>2.3722118959230918</v>
      </c>
      <c r="L120" s="264">
        <v>3.486838062432752</v>
      </c>
      <c r="M120" s="264">
        <v>3.714916124222293</v>
      </c>
      <c r="N120" s="264">
        <v>4.5452892757440706</v>
      </c>
      <c r="O120" s="264">
        <v>4.0211119027779869</v>
      </c>
      <c r="P120" s="264">
        <v>4.2601588680953331</v>
      </c>
      <c r="Q120" s="264">
        <v>4.747314216837073</v>
      </c>
      <c r="R120" s="264">
        <v>4.2573027143934077</v>
      </c>
      <c r="S120" s="264">
        <v>4.6018097494732348</v>
      </c>
      <c r="T120" s="264">
        <v>5.2080798754715687</v>
      </c>
      <c r="U120" s="264">
        <v>5.1846246920379997</v>
      </c>
      <c r="V120" s="264">
        <v>4.858795552879891</v>
      </c>
      <c r="W120" s="264">
        <v>4.4806076474046836</v>
      </c>
      <c r="DA120" s="72" t="s">
        <v>1798</v>
      </c>
    </row>
    <row r="121" spans="1:105" ht="12" customHeight="1" x14ac:dyDescent="0.25">
      <c r="A121" s="59" t="s">
        <v>30</v>
      </c>
      <c r="B121" s="232">
        <v>5.1838931198966522E-2</v>
      </c>
      <c r="C121" s="232">
        <v>4.8533084349772548E-2</v>
      </c>
      <c r="D121" s="232">
        <v>4.7753873756849467E-2</v>
      </c>
      <c r="E121" s="232">
        <v>5.1952311008193607E-2</v>
      </c>
      <c r="F121" s="232">
        <v>5.6177969984530958E-2</v>
      </c>
      <c r="G121" s="232">
        <v>0.75308100773520259</v>
      </c>
      <c r="H121" s="232">
        <v>1.1753780654366199</v>
      </c>
      <c r="I121" s="232">
        <v>1.4499054565046461</v>
      </c>
      <c r="J121" s="232">
        <v>1.4506058131044199</v>
      </c>
      <c r="K121" s="232">
        <v>1.5709076242166731</v>
      </c>
      <c r="L121" s="232">
        <v>2.4069461427262362</v>
      </c>
      <c r="M121" s="232">
        <v>2.6987072822107061</v>
      </c>
      <c r="N121" s="232">
        <v>3.007380853159944</v>
      </c>
      <c r="O121" s="232">
        <v>2.2789979988416831</v>
      </c>
      <c r="P121" s="232">
        <v>2.4085061606147238</v>
      </c>
      <c r="Q121" s="232">
        <v>2.425178103432446</v>
      </c>
      <c r="R121" s="232">
        <v>1.84682713538292</v>
      </c>
      <c r="S121" s="232">
        <v>2.2288933780123048</v>
      </c>
      <c r="T121" s="232">
        <v>2.9208640402690529</v>
      </c>
      <c r="U121" s="232">
        <v>2.8563840979923141</v>
      </c>
      <c r="V121" s="232">
        <v>2.1504914910378998</v>
      </c>
      <c r="W121" s="232">
        <v>1.494085298522432</v>
      </c>
      <c r="DA121" s="71" t="s">
        <v>1799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2.4316551415302251E-3</v>
      </c>
      <c r="T122" s="297">
        <v>2.3046415779629022E-2</v>
      </c>
      <c r="U122" s="297">
        <v>9.9100142595145314E-3</v>
      </c>
      <c r="V122" s="297">
        <v>1.7273013301655289E-3</v>
      </c>
      <c r="W122" s="297">
        <v>2.212477387551533E-3</v>
      </c>
      <c r="DA122" s="122" t="s">
        <v>1800</v>
      </c>
    </row>
    <row r="123" spans="1:105" ht="12" customHeight="1" x14ac:dyDescent="0.25">
      <c r="A123" s="59" t="s">
        <v>160</v>
      </c>
      <c r="B123" s="297">
        <v>6.1723984276198858E-2</v>
      </c>
      <c r="C123" s="297">
        <v>5.8148431244757312E-2</v>
      </c>
      <c r="D123" s="297">
        <v>5.7072040204411013E-2</v>
      </c>
      <c r="E123" s="297">
        <v>6.5413539469345805E-2</v>
      </c>
      <c r="F123" s="297">
        <v>7.0778153275881481E-2</v>
      </c>
      <c r="G123" s="297">
        <v>0.21921776134200571</v>
      </c>
      <c r="H123" s="297">
        <v>0.17193830493542689</v>
      </c>
      <c r="I123" s="297">
        <v>7.9266173442505833E-2</v>
      </c>
      <c r="J123" s="297">
        <v>7.6036699532158539E-2</v>
      </c>
      <c r="K123" s="297">
        <v>0.12156947776101749</v>
      </c>
      <c r="L123" s="297">
        <v>0.27041898235477818</v>
      </c>
      <c r="M123" s="297">
        <v>0.29173507850202252</v>
      </c>
      <c r="N123" s="297">
        <v>0.36159981697222648</v>
      </c>
      <c r="O123" s="297">
        <v>0.39514037091351789</v>
      </c>
      <c r="P123" s="297">
        <v>0.36986089818285478</v>
      </c>
      <c r="Q123" s="297">
        <v>0.5715431691262477</v>
      </c>
      <c r="R123" s="297">
        <v>0.53904155346120497</v>
      </c>
      <c r="S123" s="297">
        <v>0.54276078755138135</v>
      </c>
      <c r="T123" s="297">
        <v>0.66795442070593791</v>
      </c>
      <c r="U123" s="297">
        <v>0.5946899196669122</v>
      </c>
      <c r="V123" s="297">
        <v>0.68515533940792794</v>
      </c>
      <c r="W123" s="297">
        <v>0.70399807124315761</v>
      </c>
      <c r="DA123" s="122" t="s">
        <v>1801</v>
      </c>
    </row>
    <row r="124" spans="1:105" ht="12" customHeight="1" x14ac:dyDescent="0.25">
      <c r="A124" s="59" t="s">
        <v>70</v>
      </c>
      <c r="B124" s="297">
        <v>1.1238925393156891</v>
      </c>
      <c r="C124" s="297">
        <v>0.23382613885583839</v>
      </c>
      <c r="D124" s="297">
        <v>0</v>
      </c>
      <c r="E124" s="297">
        <v>0</v>
      </c>
      <c r="F124" s="297">
        <v>0</v>
      </c>
      <c r="G124" s="297">
        <v>3.6874623658238487E-2</v>
      </c>
      <c r="H124" s="297">
        <v>0</v>
      </c>
      <c r="I124" s="297">
        <v>5.3503304151540101E-2</v>
      </c>
      <c r="J124" s="297">
        <v>2.5649383501029691E-2</v>
      </c>
      <c r="K124" s="297">
        <v>0</v>
      </c>
      <c r="L124" s="297">
        <v>0</v>
      </c>
      <c r="M124" s="297">
        <v>0</v>
      </c>
      <c r="N124" s="297">
        <v>0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1802</v>
      </c>
    </row>
    <row r="125" spans="1:105" ht="12" customHeight="1" x14ac:dyDescent="0.25">
      <c r="A125" s="59" t="s">
        <v>162</v>
      </c>
      <c r="B125" s="297">
        <v>0.88883785666625037</v>
      </c>
      <c r="C125" s="297">
        <v>1.886366782506999</v>
      </c>
      <c r="D125" s="297">
        <v>2.3914156248893002</v>
      </c>
      <c r="E125" s="297">
        <v>2.1954782156226962</v>
      </c>
      <c r="F125" s="297">
        <v>2.326726535447242</v>
      </c>
      <c r="G125" s="297">
        <v>1.5502891776247141</v>
      </c>
      <c r="H125" s="297">
        <v>1.150865840124605</v>
      </c>
      <c r="I125" s="297">
        <v>0.93004868527613105</v>
      </c>
      <c r="J125" s="297">
        <v>0.80233118227307532</v>
      </c>
      <c r="K125" s="297">
        <v>0.67973479394540137</v>
      </c>
      <c r="L125" s="297">
        <v>0.80947293735173809</v>
      </c>
      <c r="M125" s="297">
        <v>0.72447376350956483</v>
      </c>
      <c r="N125" s="297">
        <v>1.176308605611901</v>
      </c>
      <c r="O125" s="297">
        <v>1.3469735330227861</v>
      </c>
      <c r="P125" s="297">
        <v>1.481791809297754</v>
      </c>
      <c r="Q125" s="297">
        <v>1.750592944278379</v>
      </c>
      <c r="R125" s="297">
        <v>1.871434025549283</v>
      </c>
      <c r="S125" s="297">
        <v>1.827723928768018</v>
      </c>
      <c r="T125" s="297">
        <v>1.5962149987169481</v>
      </c>
      <c r="U125" s="297">
        <v>1.72364066011926</v>
      </c>
      <c r="V125" s="297">
        <v>2.0214214211038972</v>
      </c>
      <c r="W125" s="297">
        <v>2.280311800251543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5.9348314472212103</v>
      </c>
      <c r="C128" s="281">
        <v>5.98057264029931</v>
      </c>
      <c r="D128" s="281">
        <v>7.2429941039869297</v>
      </c>
      <c r="E128" s="281">
        <v>6.4590165058759501</v>
      </c>
      <c r="F128" s="281">
        <v>6.0256122519957502</v>
      </c>
      <c r="G128" s="281">
        <v>5.7073907533360098</v>
      </c>
      <c r="H128" s="281">
        <v>2.6849853533019501</v>
      </c>
      <c r="I128" s="281">
        <v>4.4510455930895798</v>
      </c>
      <c r="J128" s="281">
        <v>4.0422123416090603</v>
      </c>
      <c r="K128" s="281">
        <v>2.6226063286112602</v>
      </c>
      <c r="L128" s="281">
        <v>4.4906821252923201</v>
      </c>
      <c r="M128" s="281">
        <v>4.34329528707595</v>
      </c>
      <c r="N128" s="281">
        <v>3.7735139688995001</v>
      </c>
      <c r="O128" s="281">
        <v>3.2956917924921298</v>
      </c>
      <c r="P128" s="281">
        <v>0.94966887592199001</v>
      </c>
      <c r="Q128" s="281">
        <v>0.47923717163367002</v>
      </c>
      <c r="R128" s="281">
        <v>0.61577239504353998</v>
      </c>
      <c r="S128" s="281">
        <v>0.73025414889934004</v>
      </c>
      <c r="T128" s="281">
        <v>0.74816144348347002</v>
      </c>
      <c r="U128" s="281">
        <v>0.57489111240196</v>
      </c>
      <c r="V128" s="281">
        <v>0.68424723640912</v>
      </c>
      <c r="W128" s="281">
        <v>0.71703925744167996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0.99999999999999989</v>
      </c>
      <c r="I132" s="234">
        <f t="shared" si="9"/>
        <v>1</v>
      </c>
      <c r="J132" s="234">
        <f t="shared" si="9"/>
        <v>0.99999999999999989</v>
      </c>
      <c r="K132" s="234">
        <f t="shared" si="9"/>
        <v>0.99999999999999989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1.4612604819800575E-3</v>
      </c>
      <c r="C137" s="270">
        <f t="shared" si="14"/>
        <v>1.7254324353904807E-3</v>
      </c>
      <c r="D137" s="270">
        <f t="shared" si="14"/>
        <v>1.3337822795525618E-3</v>
      </c>
      <c r="E137" s="270">
        <f t="shared" si="14"/>
        <v>1.0823047209537588E-3</v>
      </c>
      <c r="F137" s="270">
        <f t="shared" si="14"/>
        <v>1.0099493543986805E-3</v>
      </c>
      <c r="G137" s="270">
        <f t="shared" si="14"/>
        <v>1.232526500816818E-3</v>
      </c>
      <c r="H137" s="270">
        <f t="shared" si="14"/>
        <v>1.0504454620148614E-3</v>
      </c>
      <c r="I137" s="270">
        <f t="shared" si="14"/>
        <v>1.0450305823981037E-3</v>
      </c>
      <c r="J137" s="270">
        <f t="shared" si="14"/>
        <v>9.7802723356651706E-4</v>
      </c>
      <c r="K137" s="270">
        <f t="shared" si="14"/>
        <v>7.2645732179891197E-4</v>
      </c>
      <c r="L137" s="270">
        <f t="shared" si="14"/>
        <v>5.4940795677703956E-4</v>
      </c>
      <c r="M137" s="270">
        <f t="shared" si="14"/>
        <v>5.0032237937777137E-4</v>
      </c>
      <c r="N137" s="270">
        <f t="shared" si="14"/>
        <v>5.6622009689914928E-4</v>
      </c>
      <c r="O137" s="270">
        <f t="shared" si="14"/>
        <v>5.3988294559289402E-4</v>
      </c>
      <c r="P137" s="270">
        <f t="shared" si="14"/>
        <v>5.4177833135888621E-4</v>
      </c>
      <c r="Q137" s="270">
        <f t="shared" si="14"/>
        <v>5.5528777663789463E-4</v>
      </c>
      <c r="R137" s="270">
        <f t="shared" si="14"/>
        <v>6.1312499652123027E-4</v>
      </c>
      <c r="S137" s="270">
        <f t="shared" si="14"/>
        <v>5.8261133804587387E-4</v>
      </c>
      <c r="T137" s="270">
        <f t="shared" si="14"/>
        <v>5.2652901228681141E-4</v>
      </c>
      <c r="U137" s="270">
        <f t="shared" si="14"/>
        <v>5.0693395614899342E-4</v>
      </c>
      <c r="V137" s="270">
        <f t="shared" si="14"/>
        <v>4.7235289990110095E-4</v>
      </c>
      <c r="W137" s="270">
        <f t="shared" si="14"/>
        <v>4.499090820461197E-4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8.1615459723758249E-2</v>
      </c>
      <c r="C139" s="271">
        <f t="shared" si="16"/>
        <v>7.5035843661702462E-2</v>
      </c>
      <c r="D139" s="271">
        <f t="shared" si="16"/>
        <v>6.0280194696953213E-2</v>
      </c>
      <c r="E139" s="271">
        <f t="shared" si="16"/>
        <v>6.9536415957975675E-2</v>
      </c>
      <c r="F139" s="271">
        <f t="shared" si="16"/>
        <v>6.7831217928813789E-2</v>
      </c>
      <c r="G139" s="271">
        <f t="shared" si="16"/>
        <v>6.3699286274192787E-2</v>
      </c>
      <c r="H139" s="271">
        <f t="shared" si="16"/>
        <v>5.8393180480115998E-2</v>
      </c>
      <c r="I139" s="271">
        <f t="shared" si="16"/>
        <v>6.0001483715352716E-2</v>
      </c>
      <c r="J139" s="271">
        <f t="shared" si="16"/>
        <v>6.0300419905039135E-2</v>
      </c>
      <c r="K139" s="271">
        <f t="shared" si="16"/>
        <v>6.3118354162119625E-2</v>
      </c>
      <c r="L139" s="271">
        <f t="shared" si="16"/>
        <v>4.8268244017824362E-2</v>
      </c>
      <c r="M139" s="271">
        <f t="shared" si="16"/>
        <v>4.596382852132621E-2</v>
      </c>
      <c r="N139" s="271">
        <f t="shared" si="16"/>
        <v>4.7280530413406151E-2</v>
      </c>
      <c r="O139" s="271">
        <f t="shared" si="16"/>
        <v>4.9828908223543467E-2</v>
      </c>
      <c r="P139" s="271">
        <f t="shared" si="16"/>
        <v>5.256162237071027E-2</v>
      </c>
      <c r="Q139" s="271">
        <f t="shared" si="16"/>
        <v>5.4105690443278287E-2</v>
      </c>
      <c r="R139" s="271">
        <f t="shared" si="16"/>
        <v>6.1652848402418803E-2</v>
      </c>
      <c r="S139" s="271">
        <f t="shared" si="16"/>
        <v>4.2967666450367863E-2</v>
      </c>
      <c r="T139" s="271">
        <f t="shared" si="16"/>
        <v>3.8672535494498624E-2</v>
      </c>
      <c r="U139" s="271">
        <f t="shared" si="16"/>
        <v>3.8855609454849303E-2</v>
      </c>
      <c r="V139" s="271">
        <f t="shared" si="16"/>
        <v>3.6052568080453234E-2</v>
      </c>
      <c r="W139" s="271">
        <f t="shared" si="16"/>
        <v>3.4072144951008056E-2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0.44744524532628976</v>
      </c>
      <c r="C140" s="271">
        <f t="shared" si="17"/>
        <v>0.41137342838126645</v>
      </c>
      <c r="D140" s="271">
        <f t="shared" si="17"/>
        <v>0.3304776643516617</v>
      </c>
      <c r="E140" s="271">
        <f t="shared" si="17"/>
        <v>0.38122359174030562</v>
      </c>
      <c r="F140" s="271">
        <f t="shared" si="17"/>
        <v>0.3718750840792488</v>
      </c>
      <c r="G140" s="271">
        <f t="shared" si="17"/>
        <v>0.34922235162964915</v>
      </c>
      <c r="H140" s="271">
        <f t="shared" si="17"/>
        <v>0.32013237508851577</v>
      </c>
      <c r="I140" s="271">
        <f t="shared" si="17"/>
        <v>0.32894967070977754</v>
      </c>
      <c r="J140" s="271">
        <f t="shared" si="17"/>
        <v>0.33058854620204181</v>
      </c>
      <c r="K140" s="271">
        <f t="shared" si="17"/>
        <v>0.34603747327101103</v>
      </c>
      <c r="L140" s="271">
        <f t="shared" si="17"/>
        <v>0.26462383914916116</v>
      </c>
      <c r="M140" s="271">
        <f t="shared" si="17"/>
        <v>0.25199020624855317</v>
      </c>
      <c r="N140" s="271">
        <f t="shared" si="17"/>
        <v>0.25920883863900213</v>
      </c>
      <c r="O140" s="271">
        <f t="shared" si="17"/>
        <v>0.27317996051101462</v>
      </c>
      <c r="P140" s="271">
        <f t="shared" si="17"/>
        <v>0.28816168034846035</v>
      </c>
      <c r="Q140" s="271">
        <f t="shared" si="17"/>
        <v>0.29662681575134997</v>
      </c>
      <c r="R140" s="271">
        <f t="shared" si="17"/>
        <v>0.33800304466648112</v>
      </c>
      <c r="S140" s="271">
        <f t="shared" si="17"/>
        <v>0.23556417033066665</v>
      </c>
      <c r="T140" s="271">
        <f t="shared" si="17"/>
        <v>0.21201672073273201</v>
      </c>
      <c r="U140" s="271">
        <f t="shared" si="17"/>
        <v>0.21302039789609326</v>
      </c>
      <c r="V140" s="271">
        <f t="shared" si="17"/>
        <v>0.1976531189556637</v>
      </c>
      <c r="W140" s="271">
        <f t="shared" si="17"/>
        <v>0.18679572850532836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2.2236350473888187E-4</v>
      </c>
      <c r="C141" s="271">
        <f t="shared" si="18"/>
        <v>3.9814607229042489E-4</v>
      </c>
      <c r="D141" s="271">
        <f t="shared" si="18"/>
        <v>4.1267540087435648E-4</v>
      </c>
      <c r="E141" s="271">
        <f t="shared" si="18"/>
        <v>4.8176402483547409E-4</v>
      </c>
      <c r="F141" s="271">
        <f t="shared" si="18"/>
        <v>3.7162017864746056E-4</v>
      </c>
      <c r="G141" s="271">
        <f t="shared" si="18"/>
        <v>3.9076184494999137E-4</v>
      </c>
      <c r="H141" s="271">
        <f t="shared" si="18"/>
        <v>3.9868699039651408E-4</v>
      </c>
      <c r="I141" s="271">
        <f t="shared" si="18"/>
        <v>4.1115094698408261E-4</v>
      </c>
      <c r="J141" s="271">
        <f t="shared" si="18"/>
        <v>4.1142236157556836E-4</v>
      </c>
      <c r="K141" s="271">
        <f t="shared" si="18"/>
        <v>4.5174753534103768E-4</v>
      </c>
      <c r="L141" s="271">
        <f t="shared" si="18"/>
        <v>3.4546306791025658E-4</v>
      </c>
      <c r="M141" s="271">
        <f t="shared" si="18"/>
        <v>2.7326997312142586E-4</v>
      </c>
      <c r="N141" s="271">
        <f t="shared" si="18"/>
        <v>3.3839385337920772E-4</v>
      </c>
      <c r="O141" s="271">
        <f t="shared" si="18"/>
        <v>3.5663297589958262E-4</v>
      </c>
      <c r="P141" s="271">
        <f t="shared" si="18"/>
        <v>3.5222365048470422E-4</v>
      </c>
      <c r="Q141" s="271">
        <f t="shared" si="18"/>
        <v>3.4672488194280023E-4</v>
      </c>
      <c r="R141" s="271">
        <f t="shared" si="18"/>
        <v>2.9944667194033874E-4</v>
      </c>
      <c r="S141" s="271">
        <f t="shared" si="18"/>
        <v>2.6061177335882528E-4</v>
      </c>
      <c r="T141" s="271">
        <f t="shared" si="18"/>
        <v>2.5585706464799113E-4</v>
      </c>
      <c r="U141" s="271">
        <f t="shared" si="18"/>
        <v>2.5339583216295867E-4</v>
      </c>
      <c r="V141" s="271">
        <f t="shared" si="18"/>
        <v>2.3535744454616488E-4</v>
      </c>
      <c r="W141" s="271">
        <f t="shared" si="18"/>
        <v>2.1446991280643242E-4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2.2236350473888187E-4</v>
      </c>
      <c r="C143" s="329">
        <f t="shared" si="20"/>
        <v>3.9814607229042489E-4</v>
      </c>
      <c r="D143" s="329">
        <f t="shared" si="20"/>
        <v>4.1267540087435648E-4</v>
      </c>
      <c r="E143" s="329">
        <f t="shared" si="20"/>
        <v>4.8176402483547409E-4</v>
      </c>
      <c r="F143" s="329">
        <f t="shared" si="20"/>
        <v>3.7162017864746056E-4</v>
      </c>
      <c r="G143" s="329">
        <f t="shared" si="20"/>
        <v>3.9076184494999137E-4</v>
      </c>
      <c r="H143" s="329">
        <f t="shared" si="20"/>
        <v>3.9868699039651408E-4</v>
      </c>
      <c r="I143" s="329">
        <f t="shared" si="20"/>
        <v>4.1115094698408261E-4</v>
      </c>
      <c r="J143" s="329">
        <f t="shared" si="20"/>
        <v>4.1142236157556836E-4</v>
      </c>
      <c r="K143" s="329">
        <f t="shared" si="20"/>
        <v>4.5174753534103768E-4</v>
      </c>
      <c r="L143" s="329">
        <f t="shared" si="20"/>
        <v>3.4546306791025658E-4</v>
      </c>
      <c r="M143" s="329">
        <f t="shared" si="20"/>
        <v>2.7326997312142586E-4</v>
      </c>
      <c r="N143" s="329">
        <f t="shared" si="20"/>
        <v>3.3839385337920772E-4</v>
      </c>
      <c r="O143" s="329">
        <f t="shared" si="20"/>
        <v>3.5663297589958262E-4</v>
      </c>
      <c r="P143" s="329">
        <f t="shared" si="20"/>
        <v>3.5222365048470422E-4</v>
      </c>
      <c r="Q143" s="329">
        <f t="shared" si="20"/>
        <v>3.4672488194280023E-4</v>
      </c>
      <c r="R143" s="329">
        <f t="shared" si="20"/>
        <v>2.9944667194033874E-4</v>
      </c>
      <c r="S143" s="329">
        <f t="shared" si="20"/>
        <v>2.6061177335882528E-4</v>
      </c>
      <c r="T143" s="329">
        <f t="shared" si="20"/>
        <v>2.5585706464799113E-4</v>
      </c>
      <c r="U143" s="329">
        <f t="shared" si="20"/>
        <v>2.5339583216295867E-4</v>
      </c>
      <c r="V143" s="329">
        <f t="shared" si="20"/>
        <v>2.3535744454616488E-4</v>
      </c>
      <c r="W143" s="329">
        <f t="shared" si="20"/>
        <v>2.1446991280643242E-4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0.46925567096323306</v>
      </c>
      <c r="C144" s="312">
        <f t="shared" si="21"/>
        <v>0.51146714944935023</v>
      </c>
      <c r="D144" s="312">
        <f t="shared" si="21"/>
        <v>0.60749568327095826</v>
      </c>
      <c r="E144" s="312">
        <f t="shared" si="21"/>
        <v>0.54767592355592953</v>
      </c>
      <c r="F144" s="312">
        <f t="shared" si="21"/>
        <v>0.55891212845889127</v>
      </c>
      <c r="G144" s="312">
        <f t="shared" si="21"/>
        <v>0.58545507375039119</v>
      </c>
      <c r="H144" s="312">
        <f t="shared" si="21"/>
        <v>0.62002531197895672</v>
      </c>
      <c r="I144" s="312">
        <f t="shared" si="21"/>
        <v>0.60959266404548762</v>
      </c>
      <c r="J144" s="312">
        <f t="shared" si="21"/>
        <v>0.6077215842977769</v>
      </c>
      <c r="K144" s="312">
        <f t="shared" si="21"/>
        <v>0.58966596770972923</v>
      </c>
      <c r="L144" s="312">
        <f t="shared" si="21"/>
        <v>0.6862130458083272</v>
      </c>
      <c r="M144" s="312">
        <f t="shared" si="21"/>
        <v>0.70127237287762145</v>
      </c>
      <c r="N144" s="312">
        <f t="shared" si="21"/>
        <v>0.69260601699731339</v>
      </c>
      <c r="O144" s="312">
        <f t="shared" si="21"/>
        <v>0.67609461534394955</v>
      </c>
      <c r="P144" s="312">
        <f t="shared" si="21"/>
        <v>0.65838269529898574</v>
      </c>
      <c r="Q144" s="312">
        <f t="shared" si="21"/>
        <v>0.64836548114679105</v>
      </c>
      <c r="R144" s="312">
        <f t="shared" si="21"/>
        <v>0.59943153526263859</v>
      </c>
      <c r="S144" s="312">
        <f t="shared" si="21"/>
        <v>0.72062494010756073</v>
      </c>
      <c r="T144" s="312">
        <f t="shared" si="21"/>
        <v>0.74852835769583459</v>
      </c>
      <c r="U144" s="312">
        <f t="shared" si="21"/>
        <v>0.74736366286074551</v>
      </c>
      <c r="V144" s="312">
        <f t="shared" si="21"/>
        <v>0.76558660261943579</v>
      </c>
      <c r="W144" s="312">
        <f t="shared" si="21"/>
        <v>0.77846774754881098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1</v>
      </c>
      <c r="D146" s="234">
        <f t="shared" si="22"/>
        <v>1</v>
      </c>
      <c r="E146" s="234">
        <f t="shared" si="22"/>
        <v>0.99999999999999989</v>
      </c>
      <c r="F146" s="234">
        <f t="shared" si="22"/>
        <v>0.99999999999999989</v>
      </c>
      <c r="G146" s="234">
        <f t="shared" si="22"/>
        <v>1</v>
      </c>
      <c r="H146" s="234">
        <f t="shared" si="22"/>
        <v>1</v>
      </c>
      <c r="I146" s="234">
        <f t="shared" si="22"/>
        <v>1.0000000000000002</v>
      </c>
      <c r="J146" s="234">
        <f t="shared" si="22"/>
        <v>0.99999999999999978</v>
      </c>
      <c r="K146" s="234">
        <f t="shared" si="22"/>
        <v>1.0000000000000002</v>
      </c>
      <c r="L146" s="234">
        <f t="shared" si="22"/>
        <v>1</v>
      </c>
      <c r="M146" s="234">
        <f t="shared" si="22"/>
        <v>1</v>
      </c>
      <c r="N146" s="234">
        <f t="shared" si="22"/>
        <v>0.99999999999999989</v>
      </c>
      <c r="O146" s="234">
        <f t="shared" si="22"/>
        <v>1</v>
      </c>
      <c r="P146" s="234">
        <f t="shared" si="22"/>
        <v>1</v>
      </c>
      <c r="Q146" s="234">
        <f t="shared" si="22"/>
        <v>0.99999999999999989</v>
      </c>
      <c r="R146" s="234">
        <f t="shared" si="22"/>
        <v>1</v>
      </c>
      <c r="S146" s="234">
        <f t="shared" si="22"/>
        <v>1</v>
      </c>
      <c r="T146" s="234">
        <f t="shared" si="22"/>
        <v>1.0000000000000002</v>
      </c>
      <c r="U146" s="234">
        <f t="shared" si="22"/>
        <v>0.99999999999999989</v>
      </c>
      <c r="V146" s="234">
        <f t="shared" si="22"/>
        <v>1</v>
      </c>
      <c r="W146" s="234">
        <f t="shared" si="22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3.6191201384266226E-3</v>
      </c>
      <c r="C151" s="270">
        <f t="shared" si="27"/>
        <v>2.8929797075503342E-3</v>
      </c>
      <c r="D151" s="270">
        <f t="shared" si="27"/>
        <v>6.4508380410054434E-3</v>
      </c>
      <c r="E151" s="270">
        <f t="shared" si="27"/>
        <v>5.1662885838838542E-3</v>
      </c>
      <c r="F151" s="270">
        <f t="shared" si="27"/>
        <v>4.9333578452108338E-3</v>
      </c>
      <c r="G151" s="270">
        <f t="shared" si="27"/>
        <v>6.2004788112737311E-3</v>
      </c>
      <c r="H151" s="270">
        <f t="shared" si="27"/>
        <v>5.7453208407158823E-3</v>
      </c>
      <c r="I151" s="270">
        <f t="shared" si="27"/>
        <v>5.460474707332851E-3</v>
      </c>
      <c r="J151" s="270">
        <f t="shared" si="27"/>
        <v>5.0098560729254209E-3</v>
      </c>
      <c r="K151" s="270">
        <f t="shared" si="27"/>
        <v>3.5792210329051084E-3</v>
      </c>
      <c r="L151" s="270">
        <f t="shared" si="27"/>
        <v>3.7821617494843639E-3</v>
      </c>
      <c r="M151" s="270">
        <f t="shared" si="27"/>
        <v>3.6613397704792789E-3</v>
      </c>
      <c r="N151" s="270">
        <f t="shared" si="27"/>
        <v>3.9822240496649773E-3</v>
      </c>
      <c r="O151" s="270">
        <f t="shared" si="27"/>
        <v>3.5310234372116817E-3</v>
      </c>
      <c r="P151" s="270">
        <f t="shared" si="27"/>
        <v>3.3563130225944715E-3</v>
      </c>
      <c r="Q151" s="270">
        <f t="shared" si="27"/>
        <v>3.3474159269124165E-3</v>
      </c>
      <c r="R151" s="270">
        <f t="shared" si="27"/>
        <v>2.6144313189876869E-3</v>
      </c>
      <c r="S151" s="270">
        <f t="shared" si="27"/>
        <v>3.8861810340205753E-3</v>
      </c>
      <c r="T151" s="270">
        <f t="shared" si="27"/>
        <v>4.2874456679144381E-3</v>
      </c>
      <c r="U151" s="270">
        <f t="shared" si="27"/>
        <v>4.0944289058305276E-3</v>
      </c>
      <c r="V151" s="270">
        <f t="shared" si="27"/>
        <v>4.2431059758003698E-3</v>
      </c>
      <c r="W151" s="270">
        <f t="shared" si="27"/>
        <v>4.231302831623907E-3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9.2550452949672068E-2</v>
      </c>
      <c r="C153" s="271">
        <f t="shared" si="29"/>
        <v>6.2053399563160951E-2</v>
      </c>
      <c r="D153" s="271">
        <f t="shared" si="29"/>
        <v>0.1359100629986616</v>
      </c>
      <c r="E153" s="271">
        <f t="shared" si="29"/>
        <v>0.1200507265051296</v>
      </c>
      <c r="F153" s="271">
        <f t="shared" si="29"/>
        <v>0.1102793418859264</v>
      </c>
      <c r="G153" s="271">
        <f t="shared" si="29"/>
        <v>0.1527623866188671</v>
      </c>
      <c r="H153" s="271">
        <f t="shared" si="29"/>
        <v>0.15816416622150489</v>
      </c>
      <c r="I153" s="271">
        <f t="shared" si="29"/>
        <v>0.16580460413779732</v>
      </c>
      <c r="J153" s="271">
        <f t="shared" si="29"/>
        <v>0.16339583905611896</v>
      </c>
      <c r="K153" s="271">
        <f t="shared" si="29"/>
        <v>0.16958741289983761</v>
      </c>
      <c r="L153" s="271">
        <f t="shared" si="29"/>
        <v>0.15925427965918212</v>
      </c>
      <c r="M153" s="271">
        <f t="shared" si="29"/>
        <v>0.15119910890044944</v>
      </c>
      <c r="N153" s="271">
        <f t="shared" si="29"/>
        <v>0.15407552012389092</v>
      </c>
      <c r="O153" s="271">
        <f t="shared" si="29"/>
        <v>0.14540885326345127</v>
      </c>
      <c r="P153" s="271">
        <f t="shared" si="29"/>
        <v>0.13968780037730258</v>
      </c>
      <c r="Q153" s="271">
        <f t="shared" si="29"/>
        <v>0.13394906499996789</v>
      </c>
      <c r="R153" s="271">
        <f t="shared" si="29"/>
        <v>0.10466703244521533</v>
      </c>
      <c r="S153" s="271">
        <f t="shared" si="29"/>
        <v>0.15780752905125797</v>
      </c>
      <c r="T153" s="271">
        <f t="shared" si="29"/>
        <v>0.16649274856694896</v>
      </c>
      <c r="U153" s="271">
        <f t="shared" si="29"/>
        <v>0.1650524759754686</v>
      </c>
      <c r="V153" s="271">
        <f t="shared" si="29"/>
        <v>0.15780947227481998</v>
      </c>
      <c r="W153" s="271">
        <f t="shared" si="29"/>
        <v>0.15757300156220885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8.5544522620573202E-2</v>
      </c>
      <c r="C154" s="320">
        <f t="shared" si="30"/>
        <v>5.3561266148371152E-2</v>
      </c>
      <c r="D154" s="320">
        <f t="shared" si="30"/>
        <v>0.11051982801570993</v>
      </c>
      <c r="E154" s="320">
        <f t="shared" si="30"/>
        <v>9.0796378822744966E-2</v>
      </c>
      <c r="F154" s="320">
        <f t="shared" si="30"/>
        <v>8.7186932211211349E-2</v>
      </c>
      <c r="G154" s="320">
        <f t="shared" si="30"/>
        <v>0.12775501451030308</v>
      </c>
      <c r="H154" s="320">
        <f t="shared" si="30"/>
        <v>0.13042459238575044</v>
      </c>
      <c r="I154" s="320">
        <f t="shared" si="30"/>
        <v>0.13847523304261797</v>
      </c>
      <c r="J154" s="320">
        <f t="shared" si="30"/>
        <v>0.13658631296127061</v>
      </c>
      <c r="K154" s="320">
        <f t="shared" si="30"/>
        <v>0.1412734180615077</v>
      </c>
      <c r="L154" s="320">
        <f t="shared" si="30"/>
        <v>0.12900091222519353</v>
      </c>
      <c r="M154" s="320">
        <f t="shared" si="30"/>
        <v>0.12575958606596249</v>
      </c>
      <c r="N154" s="320">
        <f t="shared" si="30"/>
        <v>0.12380012497726041</v>
      </c>
      <c r="O154" s="320">
        <f t="shared" si="30"/>
        <v>0.1157366748131219</v>
      </c>
      <c r="P154" s="320">
        <f t="shared" si="30"/>
        <v>0.11192992102655773</v>
      </c>
      <c r="Q154" s="320">
        <f t="shared" si="30"/>
        <v>0.10735997238833683</v>
      </c>
      <c r="R154" s="320">
        <f t="shared" si="30"/>
        <v>8.8423718098176743E-2</v>
      </c>
      <c r="S154" s="320">
        <f t="shared" si="30"/>
        <v>0.13569364284365293</v>
      </c>
      <c r="T154" s="320">
        <f t="shared" si="30"/>
        <v>0.13998940419837835</v>
      </c>
      <c r="U154" s="320">
        <f t="shared" si="30"/>
        <v>0.13901682970542609</v>
      </c>
      <c r="V154" s="320">
        <f t="shared" si="30"/>
        <v>0.13091443342085923</v>
      </c>
      <c r="W154" s="320">
        <f t="shared" si="30"/>
        <v>0.13191382784956393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7.0059303290988667E-3</v>
      </c>
      <c r="C155" s="320">
        <f t="shared" si="31"/>
        <v>8.4921334147897987E-3</v>
      </c>
      <c r="D155" s="320">
        <f t="shared" si="31"/>
        <v>2.5390234982951679E-2</v>
      </c>
      <c r="E155" s="320">
        <f t="shared" si="31"/>
        <v>2.9254347682384645E-2</v>
      </c>
      <c r="F155" s="320">
        <f t="shared" si="31"/>
        <v>2.3092409674715066E-2</v>
      </c>
      <c r="G155" s="320">
        <f t="shared" si="31"/>
        <v>2.5007372108564012E-2</v>
      </c>
      <c r="H155" s="320">
        <f t="shared" si="31"/>
        <v>2.7739573835754434E-2</v>
      </c>
      <c r="I155" s="320">
        <f t="shared" si="31"/>
        <v>2.7329371095179349E-2</v>
      </c>
      <c r="J155" s="320">
        <f t="shared" si="31"/>
        <v>2.6809526094848359E-2</v>
      </c>
      <c r="K155" s="320">
        <f t="shared" si="31"/>
        <v>2.8313994838329911E-2</v>
      </c>
      <c r="L155" s="320">
        <f t="shared" si="31"/>
        <v>3.0253367433988588E-2</v>
      </c>
      <c r="M155" s="320">
        <f t="shared" si="31"/>
        <v>2.5439522834486923E-2</v>
      </c>
      <c r="N155" s="320">
        <f t="shared" si="31"/>
        <v>3.0275395146630538E-2</v>
      </c>
      <c r="O155" s="320">
        <f t="shared" si="31"/>
        <v>2.9672178450329361E-2</v>
      </c>
      <c r="P155" s="320">
        <f t="shared" si="31"/>
        <v>2.7757879350744863E-2</v>
      </c>
      <c r="Q155" s="320">
        <f t="shared" si="31"/>
        <v>2.658909261163105E-2</v>
      </c>
      <c r="R155" s="320">
        <f t="shared" si="31"/>
        <v>1.6243314347038584E-2</v>
      </c>
      <c r="S155" s="320">
        <f t="shared" si="31"/>
        <v>2.211388620760504E-2</v>
      </c>
      <c r="T155" s="320">
        <f t="shared" si="31"/>
        <v>2.6503344368570578E-2</v>
      </c>
      <c r="U155" s="320">
        <f t="shared" si="31"/>
        <v>2.6035646270042529E-2</v>
      </c>
      <c r="V155" s="320">
        <f t="shared" si="31"/>
        <v>2.6895038853960766E-2</v>
      </c>
      <c r="W155" s="320">
        <f t="shared" si="31"/>
        <v>2.5659173712644919E-2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0.44772178181846817</v>
      </c>
      <c r="C157" s="271">
        <f t="shared" si="33"/>
        <v>0.27866128222368602</v>
      </c>
      <c r="D157" s="271">
        <f t="shared" si="33"/>
        <v>0.64575276331891318</v>
      </c>
      <c r="E157" s="271">
        <f t="shared" si="33"/>
        <v>0.73519381238386394</v>
      </c>
      <c r="F157" s="271">
        <f t="shared" si="33"/>
        <v>0.73389354753784952</v>
      </c>
      <c r="G157" s="271">
        <f t="shared" si="33"/>
        <v>0.70978033025442577</v>
      </c>
      <c r="H157" s="271">
        <f t="shared" si="33"/>
        <v>0.70739720464872979</v>
      </c>
      <c r="I157" s="271">
        <f t="shared" si="33"/>
        <v>0.69442255950859977</v>
      </c>
      <c r="J157" s="271">
        <f t="shared" si="33"/>
        <v>0.68415588862293719</v>
      </c>
      <c r="K157" s="271">
        <f t="shared" si="33"/>
        <v>0.6888021772698899</v>
      </c>
      <c r="L157" s="271">
        <f t="shared" si="33"/>
        <v>0.7359818166692329</v>
      </c>
      <c r="M157" s="271">
        <f t="shared" si="33"/>
        <v>0.74501794101978758</v>
      </c>
      <c r="N157" s="271">
        <f t="shared" si="33"/>
        <v>0.73651769076664209</v>
      </c>
      <c r="O157" s="271">
        <f t="shared" si="33"/>
        <v>0.72184307575204476</v>
      </c>
      <c r="P157" s="271">
        <f t="shared" si="33"/>
        <v>0.72122375089082635</v>
      </c>
      <c r="Q157" s="271">
        <f t="shared" si="33"/>
        <v>0.72242861487495003</v>
      </c>
      <c r="R157" s="271">
        <f t="shared" si="33"/>
        <v>0.58229329990553658</v>
      </c>
      <c r="S157" s="271">
        <f t="shared" si="33"/>
        <v>0.63481370713171126</v>
      </c>
      <c r="T157" s="271">
        <f t="shared" si="33"/>
        <v>0.69749227463161734</v>
      </c>
      <c r="U157" s="271">
        <f t="shared" si="33"/>
        <v>0.6951141174405413</v>
      </c>
      <c r="V157" s="271">
        <f t="shared" si="33"/>
        <v>0.7173216358959541</v>
      </c>
      <c r="W157" s="271">
        <f t="shared" si="33"/>
        <v>0.70975629800340201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0.44772178181846817</v>
      </c>
      <c r="C158" s="320">
        <f t="shared" si="34"/>
        <v>0.27866128222368602</v>
      </c>
      <c r="D158" s="320">
        <f t="shared" si="34"/>
        <v>0.64575276331891318</v>
      </c>
      <c r="E158" s="320">
        <f t="shared" si="34"/>
        <v>0.73519381238386394</v>
      </c>
      <c r="F158" s="320">
        <f t="shared" si="34"/>
        <v>0.73389354753784952</v>
      </c>
      <c r="G158" s="320">
        <f t="shared" si="34"/>
        <v>0.70978033025442577</v>
      </c>
      <c r="H158" s="320">
        <f t="shared" si="34"/>
        <v>0.70739720464872979</v>
      </c>
      <c r="I158" s="320">
        <f t="shared" si="34"/>
        <v>0.69442255950859977</v>
      </c>
      <c r="J158" s="320">
        <f t="shared" si="34"/>
        <v>0.68415588862293719</v>
      </c>
      <c r="K158" s="320">
        <f t="shared" si="34"/>
        <v>0.6888021772698899</v>
      </c>
      <c r="L158" s="320">
        <f t="shared" si="34"/>
        <v>0.7359818166692329</v>
      </c>
      <c r="M158" s="320">
        <f t="shared" si="34"/>
        <v>0.74501794101978758</v>
      </c>
      <c r="N158" s="320">
        <f t="shared" si="34"/>
        <v>0.73651769076664209</v>
      </c>
      <c r="O158" s="320">
        <f t="shared" si="34"/>
        <v>0.72184307575204476</v>
      </c>
      <c r="P158" s="320">
        <f t="shared" si="34"/>
        <v>0.72122375089082635</v>
      </c>
      <c r="Q158" s="320">
        <f t="shared" si="34"/>
        <v>0.72242861487495003</v>
      </c>
      <c r="R158" s="320">
        <f t="shared" si="34"/>
        <v>0.58229329990553658</v>
      </c>
      <c r="S158" s="320">
        <f t="shared" si="34"/>
        <v>0.63481370713171126</v>
      </c>
      <c r="T158" s="320">
        <f t="shared" si="34"/>
        <v>0.69749227463161734</v>
      </c>
      <c r="U158" s="320">
        <f t="shared" si="34"/>
        <v>0.6951141174405413</v>
      </c>
      <c r="V158" s="320">
        <f t="shared" si="34"/>
        <v>0.7173216358959541</v>
      </c>
      <c r="W158" s="320">
        <f t="shared" si="34"/>
        <v>0.70975629800340201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4.5576039762438285E-2</v>
      </c>
      <c r="C160" s="271">
        <f t="shared" si="36"/>
        <v>2.8536139087853463E-2</v>
      </c>
      <c r="D160" s="271">
        <f t="shared" si="36"/>
        <v>5.8882274655074618E-2</v>
      </c>
      <c r="E160" s="271">
        <f t="shared" si="36"/>
        <v>4.8374100932975721E-2</v>
      </c>
      <c r="F160" s="271">
        <f t="shared" si="36"/>
        <v>4.6451075621147142E-2</v>
      </c>
      <c r="G160" s="271">
        <f t="shared" si="36"/>
        <v>6.8064762568119608E-2</v>
      </c>
      <c r="H160" s="271">
        <f t="shared" si="36"/>
        <v>6.948704869086729E-2</v>
      </c>
      <c r="I160" s="271">
        <f t="shared" si="36"/>
        <v>7.3776234105086366E-2</v>
      </c>
      <c r="J160" s="271">
        <f t="shared" si="36"/>
        <v>7.2769863456232528E-2</v>
      </c>
      <c r="K160" s="271">
        <f t="shared" si="36"/>
        <v>7.5267038983958909E-2</v>
      </c>
      <c r="L160" s="271">
        <f t="shared" si="36"/>
        <v>6.872854654930606E-2</v>
      </c>
      <c r="M160" s="271">
        <f t="shared" si="36"/>
        <v>6.7001646855548061E-2</v>
      </c>
      <c r="N160" s="271">
        <f t="shared" si="36"/>
        <v>6.5957693674726134E-2</v>
      </c>
      <c r="O160" s="271">
        <f t="shared" si="36"/>
        <v>6.1661683666776948E-2</v>
      </c>
      <c r="P160" s="271">
        <f t="shared" si="36"/>
        <v>5.9633537893940131E-2</v>
      </c>
      <c r="Q160" s="271">
        <f t="shared" si="36"/>
        <v>5.7198780477949032E-2</v>
      </c>
      <c r="R160" s="271">
        <f t="shared" si="36"/>
        <v>4.7110005042168904E-2</v>
      </c>
      <c r="S160" s="271">
        <f t="shared" si="36"/>
        <v>7.2294270542402922E-2</v>
      </c>
      <c r="T160" s="271">
        <f t="shared" si="36"/>
        <v>7.4582947646620282E-2</v>
      </c>
      <c r="U160" s="271">
        <f t="shared" si="36"/>
        <v>7.4064783626238376E-2</v>
      </c>
      <c r="V160" s="271">
        <f t="shared" si="36"/>
        <v>6.974802407315342E-2</v>
      </c>
      <c r="W160" s="271">
        <f t="shared" si="36"/>
        <v>7.0280477102589681E-2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4.5576039762438285E-2</v>
      </c>
      <c r="C161" s="320">
        <f t="shared" si="37"/>
        <v>2.8536139087853463E-2</v>
      </c>
      <c r="D161" s="320">
        <f t="shared" si="37"/>
        <v>5.8882274655074618E-2</v>
      </c>
      <c r="E161" s="320">
        <f t="shared" si="37"/>
        <v>4.8374100932975721E-2</v>
      </c>
      <c r="F161" s="320">
        <f t="shared" si="37"/>
        <v>4.6451075621147142E-2</v>
      </c>
      <c r="G161" s="320">
        <f t="shared" si="37"/>
        <v>6.8064762568119608E-2</v>
      </c>
      <c r="H161" s="320">
        <f t="shared" si="37"/>
        <v>6.948704869086729E-2</v>
      </c>
      <c r="I161" s="320">
        <f t="shared" si="37"/>
        <v>7.3776234105086366E-2</v>
      </c>
      <c r="J161" s="320">
        <f t="shared" si="37"/>
        <v>7.2769863456232528E-2</v>
      </c>
      <c r="K161" s="320">
        <f t="shared" si="37"/>
        <v>7.5267038983958909E-2</v>
      </c>
      <c r="L161" s="320">
        <f t="shared" si="37"/>
        <v>6.872854654930606E-2</v>
      </c>
      <c r="M161" s="320">
        <f t="shared" si="37"/>
        <v>6.7001646855548061E-2</v>
      </c>
      <c r="N161" s="320">
        <f t="shared" si="37"/>
        <v>6.5957693674726134E-2</v>
      </c>
      <c r="O161" s="320">
        <f t="shared" si="37"/>
        <v>6.1661683666776948E-2</v>
      </c>
      <c r="P161" s="320">
        <f t="shared" si="37"/>
        <v>5.9633537893940131E-2</v>
      </c>
      <c r="Q161" s="320">
        <f t="shared" si="37"/>
        <v>5.7198780477949032E-2</v>
      </c>
      <c r="R161" s="320">
        <f t="shared" si="37"/>
        <v>4.7110005042168904E-2</v>
      </c>
      <c r="S161" s="320">
        <f t="shared" si="37"/>
        <v>7.2294270542402922E-2</v>
      </c>
      <c r="T161" s="320">
        <f t="shared" si="37"/>
        <v>7.4582947646620282E-2</v>
      </c>
      <c r="U161" s="320">
        <f t="shared" si="37"/>
        <v>7.4064783626238376E-2</v>
      </c>
      <c r="V161" s="320">
        <f t="shared" si="37"/>
        <v>6.974802407315342E-2</v>
      </c>
      <c r="W161" s="320">
        <f t="shared" si="37"/>
        <v>7.0280477102589681E-2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0.41053260533099484</v>
      </c>
      <c r="C163" s="312">
        <f t="shared" si="39"/>
        <v>0.62785619941774928</v>
      </c>
      <c r="D163" s="312">
        <f t="shared" si="39"/>
        <v>0.1530040609863452</v>
      </c>
      <c r="E163" s="312">
        <f t="shared" si="39"/>
        <v>9.1215071594146768E-2</v>
      </c>
      <c r="F163" s="312">
        <f t="shared" si="39"/>
        <v>0.10444267710986599</v>
      </c>
      <c r="G163" s="312">
        <f t="shared" si="39"/>
        <v>6.3192041747313688E-2</v>
      </c>
      <c r="H163" s="312">
        <f t="shared" si="39"/>
        <v>5.9206259598182182E-2</v>
      </c>
      <c r="I163" s="312">
        <f t="shared" si="39"/>
        <v>6.0536127541183822E-2</v>
      </c>
      <c r="J163" s="312">
        <f t="shared" si="39"/>
        <v>7.4668552791785761E-2</v>
      </c>
      <c r="K163" s="312">
        <f t="shared" si="39"/>
        <v>6.276414981340854E-2</v>
      </c>
      <c r="L163" s="312">
        <f t="shared" si="39"/>
        <v>3.2253195372794606E-2</v>
      </c>
      <c r="M163" s="312">
        <f t="shared" si="39"/>
        <v>3.3119963453735676E-2</v>
      </c>
      <c r="N163" s="312">
        <f t="shared" si="39"/>
        <v>3.9466871385075729E-2</v>
      </c>
      <c r="O163" s="312">
        <f t="shared" si="39"/>
        <v>6.7555363880515321E-2</v>
      </c>
      <c r="P163" s="312">
        <f t="shared" si="39"/>
        <v>7.60985978153364E-2</v>
      </c>
      <c r="Q163" s="312">
        <f t="shared" si="39"/>
        <v>8.3076123720220579E-2</v>
      </c>
      <c r="R163" s="312">
        <f t="shared" si="39"/>
        <v>0.26331523128809164</v>
      </c>
      <c r="S163" s="312">
        <f t="shared" si="39"/>
        <v>0.13119831224060727</v>
      </c>
      <c r="T163" s="312">
        <f t="shared" si="39"/>
        <v>5.714458348689911E-2</v>
      </c>
      <c r="U163" s="312">
        <f t="shared" si="39"/>
        <v>6.1674194051921066E-2</v>
      </c>
      <c r="V163" s="312">
        <f t="shared" si="39"/>
        <v>5.0877761780272146E-2</v>
      </c>
      <c r="W163" s="312">
        <f t="shared" si="39"/>
        <v>5.815892050017548E-2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1</v>
      </c>
      <c r="D165" s="234">
        <f t="shared" si="40"/>
        <v>1</v>
      </c>
      <c r="E165" s="234">
        <f t="shared" si="40"/>
        <v>0.99999999999999978</v>
      </c>
      <c r="F165" s="234">
        <f t="shared" si="40"/>
        <v>1</v>
      </c>
      <c r="G165" s="234">
        <f t="shared" si="40"/>
        <v>1</v>
      </c>
      <c r="H165" s="234">
        <f t="shared" si="40"/>
        <v>1</v>
      </c>
      <c r="I165" s="234">
        <f t="shared" si="40"/>
        <v>1</v>
      </c>
      <c r="J165" s="234">
        <f t="shared" si="40"/>
        <v>1</v>
      </c>
      <c r="K165" s="234">
        <f t="shared" si="40"/>
        <v>1</v>
      </c>
      <c r="L165" s="234">
        <f t="shared" si="40"/>
        <v>0.99999999999999978</v>
      </c>
      <c r="M165" s="234">
        <f t="shared" si="40"/>
        <v>1</v>
      </c>
      <c r="N165" s="234">
        <f t="shared" si="40"/>
        <v>1</v>
      </c>
      <c r="O165" s="234">
        <f t="shared" si="40"/>
        <v>0.99999999999999989</v>
      </c>
      <c r="P165" s="234">
        <f t="shared" si="40"/>
        <v>0.99999999999999989</v>
      </c>
      <c r="Q165" s="234">
        <f t="shared" si="40"/>
        <v>1</v>
      </c>
      <c r="R165" s="234">
        <f t="shared" si="40"/>
        <v>0.99999999999999989</v>
      </c>
      <c r="S165" s="234">
        <f t="shared" si="40"/>
        <v>1</v>
      </c>
      <c r="T165" s="234">
        <f t="shared" si="40"/>
        <v>1</v>
      </c>
      <c r="U165" s="234">
        <f t="shared" si="40"/>
        <v>0.99999999999999989</v>
      </c>
      <c r="V165" s="234">
        <f t="shared" si="40"/>
        <v>0.99999999999999989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6.0085793182524634E-3</v>
      </c>
      <c r="C170" s="270">
        <f t="shared" si="45"/>
        <v>7.7095938085893802E-3</v>
      </c>
      <c r="D170" s="270">
        <f t="shared" si="45"/>
        <v>8.2136989436037318E-3</v>
      </c>
      <c r="E170" s="270">
        <f t="shared" si="45"/>
        <v>8.063631833398581E-3</v>
      </c>
      <c r="F170" s="270">
        <f t="shared" si="45"/>
        <v>8.19305883744402E-3</v>
      </c>
      <c r="G170" s="270">
        <f t="shared" si="45"/>
        <v>7.1395855496384913E-3</v>
      </c>
      <c r="H170" s="270">
        <f t="shared" si="45"/>
        <v>7.0143874226512616E-3</v>
      </c>
      <c r="I170" s="270">
        <f t="shared" si="45"/>
        <v>5.9882561313929442E-3</v>
      </c>
      <c r="J170" s="270">
        <f t="shared" si="45"/>
        <v>5.593044661970456E-3</v>
      </c>
      <c r="K170" s="270">
        <f t="shared" si="45"/>
        <v>4.0374911148531659E-3</v>
      </c>
      <c r="L170" s="270">
        <f t="shared" si="45"/>
        <v>4.609847139431706E-3</v>
      </c>
      <c r="M170" s="270">
        <f t="shared" si="45"/>
        <v>4.6160509607528237E-3</v>
      </c>
      <c r="N170" s="270">
        <f t="shared" si="45"/>
        <v>5.2222603698787954E-3</v>
      </c>
      <c r="O170" s="270">
        <f t="shared" si="45"/>
        <v>4.9583014674592519E-3</v>
      </c>
      <c r="P170" s="270">
        <f t="shared" si="45"/>
        <v>5.0931727378620605E-3</v>
      </c>
      <c r="Q170" s="270">
        <f t="shared" si="45"/>
        <v>5.3440110569339021E-3</v>
      </c>
      <c r="R170" s="270">
        <f t="shared" si="45"/>
        <v>5.0522560850354351E-3</v>
      </c>
      <c r="S170" s="270">
        <f t="shared" si="45"/>
        <v>4.8892936508830422E-3</v>
      </c>
      <c r="T170" s="270">
        <f t="shared" si="45"/>
        <v>5.2328006860533479E-3</v>
      </c>
      <c r="U170" s="270">
        <f t="shared" si="45"/>
        <v>5.045752657078479E-3</v>
      </c>
      <c r="V170" s="270">
        <f t="shared" si="45"/>
        <v>5.5371706722410182E-3</v>
      </c>
      <c r="W170" s="270">
        <f t="shared" si="45"/>
        <v>5.4722686265110147E-3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0.75471749077801065</v>
      </c>
      <c r="C171" s="271">
        <f t="shared" si="46"/>
        <v>0.75850832893416487</v>
      </c>
      <c r="D171" s="271">
        <f t="shared" si="46"/>
        <v>0.74780136230271055</v>
      </c>
      <c r="E171" s="271">
        <f t="shared" si="46"/>
        <v>0.75308494618695665</v>
      </c>
      <c r="F171" s="271">
        <f t="shared" si="46"/>
        <v>0.76944620353887438</v>
      </c>
      <c r="G171" s="271">
        <f t="shared" si="46"/>
        <v>0.7817162483126181</v>
      </c>
      <c r="H171" s="271">
        <f t="shared" si="46"/>
        <v>0.84617143513906767</v>
      </c>
      <c r="I171" s="271">
        <f t="shared" si="46"/>
        <v>0.80698503670226795</v>
      </c>
      <c r="J171" s="271">
        <f t="shared" si="46"/>
        <v>0.81031453485314986</v>
      </c>
      <c r="K171" s="271">
        <f t="shared" si="46"/>
        <v>0.84685084057965698</v>
      </c>
      <c r="L171" s="271">
        <f t="shared" si="46"/>
        <v>0.83553109502313916</v>
      </c>
      <c r="M171" s="271">
        <f t="shared" si="46"/>
        <v>0.84254881127503145</v>
      </c>
      <c r="N171" s="271">
        <f t="shared" si="46"/>
        <v>0.86273481199103086</v>
      </c>
      <c r="O171" s="271">
        <f t="shared" si="46"/>
        <v>0.86362804772997459</v>
      </c>
      <c r="P171" s="271">
        <f t="shared" si="46"/>
        <v>0.90260046804244576</v>
      </c>
      <c r="Q171" s="271">
        <f t="shared" si="46"/>
        <v>0.91080094028133485</v>
      </c>
      <c r="R171" s="271">
        <f t="shared" si="46"/>
        <v>0.90803021481522783</v>
      </c>
      <c r="S171" s="271">
        <f t="shared" si="46"/>
        <v>0.90720619008849857</v>
      </c>
      <c r="T171" s="271">
        <f t="shared" si="46"/>
        <v>0.90793370366201598</v>
      </c>
      <c r="U171" s="271">
        <f t="shared" si="46"/>
        <v>0.91038147621789534</v>
      </c>
      <c r="V171" s="271">
        <f t="shared" si="46"/>
        <v>0.90785182496401318</v>
      </c>
      <c r="W171" s="271">
        <f t="shared" si="46"/>
        <v>0.90658187405026935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0.75471749077801065</v>
      </c>
      <c r="C172" s="320">
        <f t="shared" si="47"/>
        <v>0.75850832893416487</v>
      </c>
      <c r="D172" s="320">
        <f t="shared" si="47"/>
        <v>0.74780136230271055</v>
      </c>
      <c r="E172" s="320">
        <f t="shared" si="47"/>
        <v>0.75308494618695665</v>
      </c>
      <c r="F172" s="320">
        <f t="shared" si="47"/>
        <v>0.76944620353887438</v>
      </c>
      <c r="G172" s="320">
        <f t="shared" si="47"/>
        <v>0.7817162483126181</v>
      </c>
      <c r="H172" s="320">
        <f t="shared" si="47"/>
        <v>0.84617143513906767</v>
      </c>
      <c r="I172" s="320">
        <f t="shared" si="47"/>
        <v>0.80698503670226795</v>
      </c>
      <c r="J172" s="320">
        <f t="shared" si="47"/>
        <v>0.81031453485314986</v>
      </c>
      <c r="K172" s="320">
        <f t="shared" si="47"/>
        <v>0.84685084057965698</v>
      </c>
      <c r="L172" s="320">
        <f t="shared" si="47"/>
        <v>0.83553109502313916</v>
      </c>
      <c r="M172" s="320">
        <f t="shared" si="47"/>
        <v>0.84254881127503145</v>
      </c>
      <c r="N172" s="320">
        <f t="shared" si="47"/>
        <v>0.86273481199103086</v>
      </c>
      <c r="O172" s="320">
        <f t="shared" si="47"/>
        <v>0.86362804772997459</v>
      </c>
      <c r="P172" s="320">
        <f t="shared" si="47"/>
        <v>0.90260046804244576</v>
      </c>
      <c r="Q172" s="320">
        <f t="shared" si="47"/>
        <v>0.91080094028133485</v>
      </c>
      <c r="R172" s="320">
        <f t="shared" si="47"/>
        <v>0.90803021481522783</v>
      </c>
      <c r="S172" s="320">
        <f t="shared" si="47"/>
        <v>0.90720619008849857</v>
      </c>
      <c r="T172" s="320">
        <f t="shared" si="47"/>
        <v>0.90793370366201598</v>
      </c>
      <c r="U172" s="320">
        <f t="shared" si="47"/>
        <v>0.91038147621789534</v>
      </c>
      <c r="V172" s="320">
        <f t="shared" si="47"/>
        <v>0.90785182496401318</v>
      </c>
      <c r="W172" s="320">
        <f t="shared" si="47"/>
        <v>0.90658187405026935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6.3113594193248565E-2</v>
      </c>
      <c r="C175" s="271">
        <f t="shared" si="50"/>
        <v>6.3430604762055129E-2</v>
      </c>
      <c r="D175" s="271">
        <f t="shared" si="50"/>
        <v>6.2535229796885486E-2</v>
      </c>
      <c r="E175" s="271">
        <f t="shared" si="50"/>
        <v>6.2977071907650048E-2</v>
      </c>
      <c r="F175" s="271">
        <f t="shared" si="50"/>
        <v>6.434528951174423E-2</v>
      </c>
      <c r="G175" s="271">
        <f t="shared" si="50"/>
        <v>6.537137759906908E-2</v>
      </c>
      <c r="H175" s="271">
        <f t="shared" si="50"/>
        <v>7.0761471978385782E-2</v>
      </c>
      <c r="I175" s="271">
        <f t="shared" si="50"/>
        <v>6.7484491546561443E-2</v>
      </c>
      <c r="J175" s="271">
        <f t="shared" si="50"/>
        <v>6.7762922347132021E-2</v>
      </c>
      <c r="K175" s="271">
        <f t="shared" si="50"/>
        <v>7.0818287568052113E-2</v>
      </c>
      <c r="L175" s="271">
        <f t="shared" si="50"/>
        <v>6.9871668685947755E-2</v>
      </c>
      <c r="M175" s="271">
        <f t="shared" si="50"/>
        <v>7.04585284064356E-2</v>
      </c>
      <c r="N175" s="271">
        <f t="shared" si="50"/>
        <v>7.2146591917804495E-2</v>
      </c>
      <c r="O175" s="271">
        <f t="shared" si="50"/>
        <v>7.2221289163642136E-2</v>
      </c>
      <c r="P175" s="271">
        <f t="shared" si="50"/>
        <v>7.5480375577280712E-2</v>
      </c>
      <c r="Q175" s="271">
        <f t="shared" si="50"/>
        <v>7.6166143806323208E-2</v>
      </c>
      <c r="R175" s="271">
        <f t="shared" si="50"/>
        <v>7.5934440626225314E-2</v>
      </c>
      <c r="S175" s="271">
        <f t="shared" si="50"/>
        <v>7.5865531182832915E-2</v>
      </c>
      <c r="T175" s="271">
        <f t="shared" si="50"/>
        <v>7.5926369837044788E-2</v>
      </c>
      <c r="U175" s="271">
        <f t="shared" si="50"/>
        <v>7.6131065932811506E-2</v>
      </c>
      <c r="V175" s="271">
        <f t="shared" si="50"/>
        <v>7.5919522693601069E-2</v>
      </c>
      <c r="W175" s="271">
        <f t="shared" si="50"/>
        <v>7.5813322469550679E-2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6.3113594193248565E-2</v>
      </c>
      <c r="C176" s="320">
        <f t="shared" si="51"/>
        <v>6.3430604762055129E-2</v>
      </c>
      <c r="D176" s="320">
        <f t="shared" si="51"/>
        <v>6.2535229796885486E-2</v>
      </c>
      <c r="E176" s="320">
        <f t="shared" si="51"/>
        <v>6.2977071907650048E-2</v>
      </c>
      <c r="F176" s="320">
        <f t="shared" si="51"/>
        <v>6.434528951174423E-2</v>
      </c>
      <c r="G176" s="320">
        <f t="shared" si="51"/>
        <v>6.537137759906908E-2</v>
      </c>
      <c r="H176" s="320">
        <f t="shared" si="51"/>
        <v>7.0761471978385782E-2</v>
      </c>
      <c r="I176" s="320">
        <f t="shared" si="51"/>
        <v>6.7484491546561443E-2</v>
      </c>
      <c r="J176" s="320">
        <f t="shared" si="51"/>
        <v>6.7762922347132021E-2</v>
      </c>
      <c r="K176" s="320">
        <f t="shared" si="51"/>
        <v>7.0818287568052113E-2</v>
      </c>
      <c r="L176" s="320">
        <f t="shared" si="51"/>
        <v>6.9871668685947755E-2</v>
      </c>
      <c r="M176" s="320">
        <f t="shared" si="51"/>
        <v>7.04585284064356E-2</v>
      </c>
      <c r="N176" s="320">
        <f t="shared" si="51"/>
        <v>7.2146591917804495E-2</v>
      </c>
      <c r="O176" s="320">
        <f t="shared" si="51"/>
        <v>7.2221289163642136E-2</v>
      </c>
      <c r="P176" s="320">
        <f t="shared" si="51"/>
        <v>7.5480375577280712E-2</v>
      </c>
      <c r="Q176" s="320">
        <f t="shared" si="51"/>
        <v>7.6166143806323208E-2</v>
      </c>
      <c r="R176" s="320">
        <f t="shared" si="51"/>
        <v>7.5934440626225314E-2</v>
      </c>
      <c r="S176" s="320">
        <f t="shared" si="51"/>
        <v>7.5865531182832915E-2</v>
      </c>
      <c r="T176" s="320">
        <f t="shared" si="51"/>
        <v>7.5926369837044788E-2</v>
      </c>
      <c r="U176" s="320">
        <f t="shared" si="51"/>
        <v>7.6131065932811506E-2</v>
      </c>
      <c r="V176" s="320">
        <f t="shared" si="51"/>
        <v>7.5919522693601069E-2</v>
      </c>
      <c r="W176" s="320">
        <f t="shared" si="51"/>
        <v>7.5813322469550679E-2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0.17616033571048836</v>
      </c>
      <c r="C179" s="312">
        <f t="shared" si="54"/>
        <v>0.17035147249519064</v>
      </c>
      <c r="D179" s="312">
        <f t="shared" si="54"/>
        <v>0.18144970895680027</v>
      </c>
      <c r="E179" s="312">
        <f t="shared" si="54"/>
        <v>0.17587435007199462</v>
      </c>
      <c r="F179" s="312">
        <f t="shared" si="54"/>
        <v>0.1580154481119373</v>
      </c>
      <c r="G179" s="312">
        <f t="shared" si="54"/>
        <v>0.1457727885386744</v>
      </c>
      <c r="H179" s="312">
        <f t="shared" si="54"/>
        <v>7.6052705459895356E-2</v>
      </c>
      <c r="I179" s="312">
        <f t="shared" si="54"/>
        <v>0.11954221561977771</v>
      </c>
      <c r="J179" s="312">
        <f t="shared" si="54"/>
        <v>0.11632949813774776</v>
      </c>
      <c r="K179" s="312">
        <f t="shared" si="54"/>
        <v>7.8293380737437718E-2</v>
      </c>
      <c r="L179" s="312">
        <f t="shared" si="54"/>
        <v>8.998738915148119E-2</v>
      </c>
      <c r="M179" s="312">
        <f t="shared" si="54"/>
        <v>8.2376609357780198E-2</v>
      </c>
      <c r="N179" s="312">
        <f t="shared" si="54"/>
        <v>5.9896335721285839E-2</v>
      </c>
      <c r="O179" s="312">
        <f t="shared" si="54"/>
        <v>5.919236163892394E-2</v>
      </c>
      <c r="P179" s="312">
        <f t="shared" si="54"/>
        <v>1.6825983642411366E-2</v>
      </c>
      <c r="Q179" s="312">
        <f t="shared" si="54"/>
        <v>7.6889048554079397E-3</v>
      </c>
      <c r="R179" s="312">
        <f t="shared" si="54"/>
        <v>1.0983088473511217E-2</v>
      </c>
      <c r="S179" s="312">
        <f t="shared" si="54"/>
        <v>1.2038985077785476E-2</v>
      </c>
      <c r="T179" s="312">
        <f t="shared" si="54"/>
        <v>1.090712581488581E-2</v>
      </c>
      <c r="U179" s="312">
        <f t="shared" si="54"/>
        <v>8.441705192214554E-3</v>
      </c>
      <c r="V179" s="312">
        <f t="shared" si="54"/>
        <v>1.0691481670144713E-2</v>
      </c>
      <c r="W179" s="312">
        <f t="shared" si="54"/>
        <v>1.2132534853669014E-2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351.70698664843502</v>
      </c>
      <c r="C183" s="322">
        <f t="shared" si="55"/>
        <v>292.5110271982162</v>
      </c>
      <c r="D183" s="322">
        <f t="shared" si="55"/>
        <v>326.18862075681182</v>
      </c>
      <c r="E183" s="322">
        <f t="shared" si="55"/>
        <v>398.02165030732192</v>
      </c>
      <c r="F183" s="322">
        <f t="shared" si="55"/>
        <v>426.05621327564302</v>
      </c>
      <c r="G183" s="322">
        <f t="shared" si="55"/>
        <v>375.53549772942972</v>
      </c>
      <c r="H183" s="322">
        <f t="shared" si="55"/>
        <v>391.73484796290495</v>
      </c>
      <c r="I183" s="322">
        <f t="shared" si="55"/>
        <v>388.9235930396469</v>
      </c>
      <c r="J183" s="322">
        <f t="shared" si="55"/>
        <v>374.09687281055801</v>
      </c>
      <c r="K183" s="322">
        <f t="shared" si="55"/>
        <v>360.33216292270663</v>
      </c>
      <c r="L183" s="322">
        <f t="shared" si="55"/>
        <v>318.92505122475444</v>
      </c>
      <c r="M183" s="322">
        <f t="shared" si="55"/>
        <v>315.54674262376744</v>
      </c>
      <c r="N183" s="322">
        <f t="shared" si="55"/>
        <v>283.41754466445428</v>
      </c>
      <c r="O183" s="322">
        <f t="shared" si="55"/>
        <v>259.06419654044146</v>
      </c>
      <c r="P183" s="322">
        <f t="shared" si="55"/>
        <v>242.33565642472794</v>
      </c>
      <c r="Q183" s="322">
        <f t="shared" si="55"/>
        <v>250.80438390728398</v>
      </c>
      <c r="R183" s="322">
        <f t="shared" si="55"/>
        <v>231.44055677579135</v>
      </c>
      <c r="S183" s="322">
        <f t="shared" si="55"/>
        <v>169.4476765860218</v>
      </c>
      <c r="T183" s="322">
        <f t="shared" si="55"/>
        <v>185.08837500517066</v>
      </c>
      <c r="U183" s="322">
        <f t="shared" si="55"/>
        <v>189.7933339959109</v>
      </c>
      <c r="V183" s="322">
        <f t="shared" si="55"/>
        <v>168.65797791129279</v>
      </c>
      <c r="W183" s="322">
        <f t="shared" si="55"/>
        <v>153.25801482842948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0.96832974505516223</v>
      </c>
      <c r="C188" s="277">
        <f>IF(C$10=0,0,C$10/NMM!C$9*1000)</f>
        <v>1.0331096741361561</v>
      </c>
      <c r="D188" s="277">
        <f>IF(D$10=0,0,D$10/NMM!D$9*1000)</f>
        <v>1.1084326556781932</v>
      </c>
      <c r="E188" s="277">
        <f>IF(E$10=0,0,E$10/NMM!E$9*1000)</f>
        <v>0.95237183604283848</v>
      </c>
      <c r="F188" s="277">
        <f>IF(F$10=0,0,F$10/NMM!F$9*1000)</f>
        <v>0.97553169175085619</v>
      </c>
      <c r="G188" s="277">
        <f>IF(G$10=0,0,G$10/NMM!G$9*1000)</f>
        <v>1.1165435243326489</v>
      </c>
      <c r="H188" s="277">
        <f>IF(H$10=0,0,H$10/NMM!H$9*1000)</f>
        <v>1.0829565924478799</v>
      </c>
      <c r="I188" s="277">
        <f>IF(I$10=0,0,I$10/NMM!I$9*1000)</f>
        <v>1.0410589441125166</v>
      </c>
      <c r="J188" s="277">
        <f>IF(J$10=0,0,J$10/NMM!J$9*1000)</f>
        <v>0.93269707165976468</v>
      </c>
      <c r="K188" s="277">
        <f>IF(K$10=0,0,K$10/NMM!K$9*1000)</f>
        <v>0.63793377452461764</v>
      </c>
      <c r="L188" s="277">
        <f>IF(L$10=0,0,L$10/NMM!L$9*1000)</f>
        <v>0.5584042243240428</v>
      </c>
      <c r="M188" s="277">
        <f>IF(M$10=0,0,M$10/NMM!M$9*1000)</f>
        <v>0.52849178562835919</v>
      </c>
      <c r="N188" s="277">
        <f>IF(N$10=0,0,N$10/NMM!N$9*1000)</f>
        <v>0.52205546782424717</v>
      </c>
      <c r="O188" s="277">
        <f>IF(O$10=0,0,O$10/NMM!O$9*1000)</f>
        <v>0.43180616362531138</v>
      </c>
      <c r="P188" s="277">
        <f>IF(P$10=0,0,P$10/NMM!P$9*1000)</f>
        <v>0.38432540085010419</v>
      </c>
      <c r="Q188" s="277">
        <f>IF(Q$10=0,0,Q$10/NMM!Q$9*1000)</f>
        <v>0.39606068586528859</v>
      </c>
      <c r="R188" s="277">
        <f>IF(R$10=0,0,R$10/NMM!R$9*1000)</f>
        <v>0.35425152766598528</v>
      </c>
      <c r="S188" s="277">
        <f>IF(S$10=0,0,S$10/NMM!S$9*1000)</f>
        <v>0.35336775452524349</v>
      </c>
      <c r="T188" s="277">
        <f>IF(T$10=0,0,T$10/NMM!T$9*1000)</f>
        <v>0.38753633763352252</v>
      </c>
      <c r="U188" s="277">
        <f>IF(U$10=0,0,U$10/NMM!U$9*1000)</f>
        <v>0.38083470787585638</v>
      </c>
      <c r="V188" s="277">
        <f>IF(V$10=0,0,V$10/NMM!V$9*1000)</f>
        <v>0.33985295144423472</v>
      </c>
      <c r="W188" s="277">
        <f>IF(W$10=0,0,W$10/NMM!W$9*1000)</f>
        <v>0.31125116999774921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54.083907887372305</v>
      </c>
      <c r="C190" s="278">
        <f>IF(C$17=0,0,C$17/NMM!C$9*1000)</f>
        <v>44.928015959274269</v>
      </c>
      <c r="D190" s="278">
        <f>IF(D$17=0,0,D$17/NMM!D$9*1000)</f>
        <v>50.095534568923078</v>
      </c>
      <c r="E190" s="278">
        <f>IF(E$17=0,0,E$17/NMM!E$9*1000)</f>
        <v>61.188427672547547</v>
      </c>
      <c r="F190" s="278">
        <f>IF(F$17=0,0,F$17/NMM!F$9*1000)</f>
        <v>65.519624812290658</v>
      </c>
      <c r="G190" s="278">
        <f>IF(G$17=0,0,G$17/NMM!G$9*1000)</f>
        <v>57.705068042696858</v>
      </c>
      <c r="H190" s="278">
        <f>IF(H$17=0,0,H$17/NMM!H$9*1000)</f>
        <v>60.200440709834616</v>
      </c>
      <c r="I190" s="278">
        <f>IF(I$17=0,0,I$17/NMM!I$9*1000)</f>
        <v>59.773448101917303</v>
      </c>
      <c r="J190" s="278">
        <f>IF(J$17=0,0,J$17/NMM!J$9*1000)</f>
        <v>57.505581782410651</v>
      </c>
      <c r="K190" s="278">
        <f>IF(K$17=0,0,K$17/NMM!K$9*1000)</f>
        <v>55.426972382512908</v>
      </c>
      <c r="L190" s="278">
        <f>IF(L$17=0,0,L$17/NMM!L$9*1000)</f>
        <v>49.058611233755684</v>
      </c>
      <c r="M190" s="278">
        <f>IF(M$17=0,0,M$17/NMM!M$9*1000)</f>
        <v>48.551707480608108</v>
      </c>
      <c r="N190" s="278">
        <f>IF(N$17=0,0,N$17/NMM!N$9*1000)</f>
        <v>43.592694005606177</v>
      </c>
      <c r="O190" s="278">
        <f>IF(O$17=0,0,O$17/NMM!O$9*1000)</f>
        <v>39.853879203420483</v>
      </c>
      <c r="P190" s="278">
        <f>IF(P$17=0,0,P$17/NMM!P$9*1000)</f>
        <v>37.286036405862795</v>
      </c>
      <c r="Q190" s="278">
        <f>IF(Q$17=0,0,Q$17/NMM!Q$9*1000)</f>
        <v>38.591047323114076</v>
      </c>
      <c r="R190" s="278">
        <f>IF(R$17=0,0,R$17/NMM!R$9*1000)</f>
        <v>35.621799560344627</v>
      </c>
      <c r="S190" s="278">
        <f>IF(S$17=0,0,S$17/NMM!S$9*1000)</f>
        <v>26.060920581604979</v>
      </c>
      <c r="T190" s="278">
        <f>IF(T$17=0,0,T$17/NMM!T$9*1000)</f>
        <v>28.463792920828951</v>
      </c>
      <c r="U190" s="278">
        <f>IF(U$17=0,0,U$17/NMM!U$9*1000)</f>
        <v>29.190320546857851</v>
      </c>
      <c r="V190" s="278">
        <f>IF(V$17=0,0,V$17/NMM!V$9*1000)</f>
        <v>25.939444156798078</v>
      </c>
      <c r="W190" s="278">
        <f>IF(W$17=0,0,W$17/NMM!W$9*1000)</f>
        <v>23.571417878706111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296.50739596122457</v>
      </c>
      <c r="C191" s="278">
        <f>IF(C$25=0,0,C$25/NMM!C$9*1000)</f>
        <v>246.31150998796639</v>
      </c>
      <c r="D191" s="278">
        <f>IF(D$25=0,0,D$25/NMM!D$9*1000)</f>
        <v>274.64170183946675</v>
      </c>
      <c r="E191" s="278">
        <f>IF(E$25=0,0,E$25/NMM!E$9*1000)</f>
        <v>335.45692352576577</v>
      </c>
      <c r="F191" s="278">
        <f>IF(F$25=0,0,F$25/NMM!F$9*1000)</f>
        <v>359.20210088932305</v>
      </c>
      <c r="G191" s="278">
        <f>IF(G$25=0,0,G$25/NMM!G$9*1000)</f>
        <v>316.35989571493639</v>
      </c>
      <c r="H191" s="278">
        <f>IF(H$25=0,0,H$25/NMM!H$9*1000)</f>
        <v>330.0404243673155</v>
      </c>
      <c r="I191" s="278">
        <f>IF(I$25=0,0,I$25/NMM!I$9*1000)</f>
        <v>327.69949762563283</v>
      </c>
      <c r="J191" s="278">
        <f>IF(J$25=0,0,J$25/NMM!J$9*1000)</f>
        <v>315.26624043228406</v>
      </c>
      <c r="K191" s="278">
        <f>IF(K$25=0,0,K$25/NMM!K$9*1000)</f>
        <v>303.87055760426665</v>
      </c>
      <c r="L191" s="278">
        <f>IF(L$25=0,0,L$25/NMM!L$9*1000)</f>
        <v>268.95691592195919</v>
      </c>
      <c r="M191" s="278">
        <f>IF(M$25=0,0,M$25/NMM!M$9*1000)</f>
        <v>266.17788759875162</v>
      </c>
      <c r="N191" s="278">
        <f>IF(N$25=0,0,N$25/NMM!N$9*1000)</f>
        <v>238.99079573639091</v>
      </c>
      <c r="O191" s="278">
        <f>IF(O$25=0,0,O$25/NMM!O$9*1000)</f>
        <v>218.49327097752999</v>
      </c>
      <c r="P191" s="278">
        <f>IF(P$25=0,0,P$25/NMM!P$9*1000)</f>
        <v>204.41543505770025</v>
      </c>
      <c r="Q191" s="278">
        <f>IF(Q$25=0,0,Q$25/NMM!Q$9*1000)</f>
        <v>211.56997332777033</v>
      </c>
      <c r="R191" s="278">
        <f>IF(R$25=0,0,R$25/NMM!R$9*1000)</f>
        <v>195.29149130801929</v>
      </c>
      <c r="S191" s="278">
        <f>IF(S$25=0,0,S$25/NMM!S$9*1000)</f>
        <v>142.87532095675661</v>
      </c>
      <c r="T191" s="278">
        <f>IF(T$25=0,0,T$25/NMM!T$9*1000)</f>
        <v>156.04872960936811</v>
      </c>
      <c r="U191" s="278">
        <f>IF(U$25=0,0,U$25/NMM!U$9*1000)</f>
        <v>160.03181483568579</v>
      </c>
      <c r="V191" s="278">
        <f>IF(V$25=0,0,V$25/NMM!V$9*1000)</f>
        <v>142.2093435931167</v>
      </c>
      <c r="W191" s="278">
        <f>IF(W$25=0,0,W$25/NMM!W$9*1000)</f>
        <v>129.2269735553048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0.14735305478295446</v>
      </c>
      <c r="C192" s="279">
        <f>IF(C$33=0,0,C$33/NMM!C$9*1000)</f>
        <v>0.23839157683938172</v>
      </c>
      <c r="D192" s="279">
        <f>IF(D$33=0,0,D$33/NMM!D$9*1000)</f>
        <v>0.34295169274379289</v>
      </c>
      <c r="E192" s="279">
        <f>IF(E$33=0,0,E$33/NMM!E$9*1000)</f>
        <v>0.42392727296580923</v>
      </c>
      <c r="F192" s="279">
        <f>IF(F$33=0,0,F$33/NMM!F$9*1000)</f>
        <v>0.35895588227843339</v>
      </c>
      <c r="G192" s="279">
        <f>IF(G$33=0,0,G$33/NMM!G$9*1000)</f>
        <v>0.35399044746384417</v>
      </c>
      <c r="H192" s="279">
        <f>IF(H$33=0,0,H$33/NMM!H$9*1000)</f>
        <v>0.41102629330698287</v>
      </c>
      <c r="I192" s="279">
        <f>IF(I$33=0,0,I$33/NMM!I$9*1000)</f>
        <v>0.40958836798428899</v>
      </c>
      <c r="J192" s="279">
        <f>IF(J$33=0,0,J$33/NMM!J$9*1000)</f>
        <v>0.39235352420355613</v>
      </c>
      <c r="K192" s="279">
        <f>IF(K$33=0,0,K$33/NMM!K$9*1000)</f>
        <v>0.39669916140245431</v>
      </c>
      <c r="L192" s="279">
        <f>IF(L$33=0,0,L$33/NMM!L$9*1000)</f>
        <v>0.35111984471553037</v>
      </c>
      <c r="M192" s="279">
        <f>IF(M$33=0,0,M$33/NMM!M$9*1000)</f>
        <v>0.28865575877930127</v>
      </c>
      <c r="N192" s="279">
        <f>IF(N$33=0,0,N$33/NMM!N$9*1000)</f>
        <v>0.31199945463291701</v>
      </c>
      <c r="O192" s="279">
        <f>IF(O$33=0,0,O$33/NMM!O$9*1000)</f>
        <v>0.2852401958657162</v>
      </c>
      <c r="P192" s="279">
        <f>IF(P$33=0,0,P$33/NMM!P$9*1000)</f>
        <v>0.24985956031480666</v>
      </c>
      <c r="Q192" s="279">
        <f>IF(Q$33=0,0,Q$33/NMM!Q$9*1000)</f>
        <v>0.24730257053429844</v>
      </c>
      <c r="R192" s="279">
        <f>IF(R$33=0,0,R$33/NMM!R$9*1000)</f>
        <v>0.17301437976144721</v>
      </c>
      <c r="S192" s="279">
        <f>IF(S$33=0,0,S$33/NMM!S$9*1000)</f>
        <v>0.15806729313496229</v>
      </c>
      <c r="T192" s="279">
        <f>IF(T$33=0,0,T$33/NMM!T$9*1000)</f>
        <v>0.18831613734009151</v>
      </c>
      <c r="U192" s="279">
        <f>IF(U$33=0,0,U$33/NMM!U$9*1000)</f>
        <v>0.19036390549142251</v>
      </c>
      <c r="V192" s="279">
        <f>IF(V$33=0,0,V$33/NMM!V$9*1000)</f>
        <v>0.1693372099337894</v>
      </c>
      <c r="W192" s="279">
        <f>IF(W$33=0,0,W$33/NMM!W$9*1000)</f>
        <v>0.14837222442083189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86.408845079741695</v>
      </c>
      <c r="C194" s="322">
        <f t="shared" si="56"/>
        <v>77.916524933798598</v>
      </c>
      <c r="D194" s="322">
        <f t="shared" si="56"/>
        <v>88.452222585662184</v>
      </c>
      <c r="E194" s="322">
        <f t="shared" si="56"/>
        <v>104.83745379752328</v>
      </c>
      <c r="F194" s="322">
        <f t="shared" si="56"/>
        <v>109.61862043090601</v>
      </c>
      <c r="G194" s="322">
        <f t="shared" si="56"/>
        <v>90.964872447913706</v>
      </c>
      <c r="H194" s="322">
        <f t="shared" si="56"/>
        <v>94.537068892337558</v>
      </c>
      <c r="I194" s="322">
        <f t="shared" si="56"/>
        <v>91.051600931859085</v>
      </c>
      <c r="J194" s="322">
        <f t="shared" si="56"/>
        <v>86.811662163555241</v>
      </c>
      <c r="K194" s="322">
        <f t="shared" si="56"/>
        <v>81.448912354853562</v>
      </c>
      <c r="L194" s="322">
        <f t="shared" si="56"/>
        <v>108.05900576653795</v>
      </c>
      <c r="M194" s="322">
        <f t="shared" si="56"/>
        <v>115.47783107440675</v>
      </c>
      <c r="N194" s="322">
        <f t="shared" si="56"/>
        <v>122.65112435629328</v>
      </c>
      <c r="O194" s="322">
        <f t="shared" si="56"/>
        <v>117.36467968160851</v>
      </c>
      <c r="P194" s="322">
        <f t="shared" si="56"/>
        <v>123.3074857923768</v>
      </c>
      <c r="Q194" s="322">
        <f t="shared" si="56"/>
        <v>126.92934964568211</v>
      </c>
      <c r="R194" s="322">
        <f t="shared" si="56"/>
        <v>116.29228293872951</v>
      </c>
      <c r="S194" s="322">
        <f t="shared" si="56"/>
        <v>93.269730229779611</v>
      </c>
      <c r="T194" s="322">
        <f t="shared" si="56"/>
        <v>103.84726319344918</v>
      </c>
      <c r="U194" s="322">
        <f t="shared" si="56"/>
        <v>99.753116085334568</v>
      </c>
      <c r="V194" s="322">
        <f t="shared" si="56"/>
        <v>92.255267462077441</v>
      </c>
      <c r="W194" s="322">
        <f t="shared" si="56"/>
        <v>83.862205522914223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0.53051957444037867</v>
      </c>
      <c r="C199" s="277">
        <f>IF(C$53=0,0,C$53/NMM!C$10*1000)</f>
        <v>0.60570920478493628</v>
      </c>
      <c r="D199" s="277">
        <f>IF(D$53=0,0,D$53/NMM!D$10*1000)</f>
        <v>0.67366434239523743</v>
      </c>
      <c r="E199" s="277">
        <f>IF(E$53=0,0,E$53/NMM!E$10*1000)</f>
        <v>0.595983190068612</v>
      </c>
      <c r="F199" s="277">
        <f>IF(F$53=0,0,F$53/NMM!F$10*1000)</f>
        <v>0.60385624377317726</v>
      </c>
      <c r="G199" s="277">
        <f>IF(G$53=0,0,G$53/NMM!G$10*1000)</f>
        <v>0.60207191795799331</v>
      </c>
      <c r="H199" s="277">
        <f>IF(H$53=0,0,H$53/NMM!H$10*1000)</f>
        <v>0.57732717470607298</v>
      </c>
      <c r="I199" s="277">
        <f>IF(I$53=0,0,I$53/NMM!I$10*1000)</f>
        <v>0.52922201537066149</v>
      </c>
      <c r="J199" s="277">
        <f>IF(J$53=0,0,J$53/NMM!J$10*1000)</f>
        <v>0.47000881057593064</v>
      </c>
      <c r="K199" s="277">
        <f>IF(K$53=0,0,K$53/NMM!K$10*1000)</f>
        <v>0.31104621120681419</v>
      </c>
      <c r="L199" s="277">
        <f>IF(L$53=0,0,L$53/NMM!L$10*1000)</f>
        <v>0.42231773470432477</v>
      </c>
      <c r="M199" s="277">
        <f>IF(M$53=0,0,M$53/NMM!M$10*1000)</f>
        <v>0.43728648802356634</v>
      </c>
      <c r="N199" s="277">
        <f>IF(N$53=0,0,N$53/NMM!N$10*1000)</f>
        <v>0.50849288023452366</v>
      </c>
      <c r="O199" s="277">
        <f>IF(O$53=0,0,O$53/NMM!O$10*1000)</f>
        <v>0.44444186668418706</v>
      </c>
      <c r="P199" s="277">
        <f>IF(P$53=0,0,P$53/NMM!P$10*1000)</f>
        <v>0.44794663085230124</v>
      </c>
      <c r="Q199" s="277">
        <f>IF(Q$53=0,0,Q$53/NMM!Q$10*1000)</f>
        <v>0.46338124416660598</v>
      </c>
      <c r="R199" s="277">
        <f>IF(R$53=0,0,R$53/NMM!R$10*1000)</f>
        <v>0.41271137884824455</v>
      </c>
      <c r="S199" s="277">
        <f>IF(S$53=0,0,S$53/NMM!S$10*1000)</f>
        <v>0.41719884039586036</v>
      </c>
      <c r="T199" s="277">
        <f>IF(T$53=0,0,T$53/NMM!T$10*1000)</f>
        <v>0.472224575375643</v>
      </c>
      <c r="U199" s="277">
        <f>IF(U$53=0,0,U$53/NMM!U$10*1000)</f>
        <v>0.43527742640924677</v>
      </c>
      <c r="V199" s="277">
        <f>IF(V$53=0,0,V$53/NMM!V$10*1000)</f>
        <v>0.4124325201795338</v>
      </c>
      <c r="W199" s="277">
        <f>IF(W$53=0,0,W$53/NMM!W$10*1000)</f>
        <v>0.37675824023706661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13.566785581887313</v>
      </c>
      <c r="C201" s="278">
        <f>IF(C$60=0,0,C$60/NMM!C$10*1000)</f>
        <v>12.992249895672721</v>
      </c>
      <c r="D201" s="278">
        <f>IF(D$60=0,0,D$60/NMM!D$10*1000)</f>
        <v>14.193157948299419</v>
      </c>
      <c r="E201" s="278">
        <f>IF(E$60=0,0,E$60/NMM!E$10*1000)</f>
        <v>13.849055040358179</v>
      </c>
      <c r="F201" s="278">
        <f>IF(F$60=0,0,F$60/NMM!F$10*1000)</f>
        <v>13.498487489947649</v>
      </c>
      <c r="G201" s="278">
        <f>IF(G$60=0,0,G$60/NMM!G$10*1000)</f>
        <v>14.833361406902073</v>
      </c>
      <c r="H201" s="278">
        <f>IF(H$60=0,0,H$60/NMM!H$10*1000)</f>
        <v>15.89336327003547</v>
      </c>
      <c r="I201" s="278">
        <f>IF(I$60=0,0,I$60/NMM!I$10*1000)</f>
        <v>16.069563813143226</v>
      </c>
      <c r="J201" s="278">
        <f>IF(J$60=0,0,J$60/NMM!J$10*1000)</f>
        <v>15.329279494246643</v>
      </c>
      <c r="K201" s="278">
        <f>IF(K$60=0,0,K$60/NMM!K$10*1000)</f>
        <v>14.737710179369795</v>
      </c>
      <c r="L201" s="278">
        <f>IF(L$60=0,0,L$60/NMM!L$10*1000)</f>
        <v>17.78239829029101</v>
      </c>
      <c r="M201" s="278">
        <f>IF(M$60=0,0,M$60/NMM!M$10*1000)</f>
        <v>18.058233179139052</v>
      </c>
      <c r="N201" s="278">
        <f>IF(N$60=0,0,N$60/NMM!N$10*1000)</f>
        <v>19.674007294496864</v>
      </c>
      <c r="O201" s="278">
        <f>IF(O$60=0,0,O$60/NMM!O$10*1000)</f>
        <v>18.302280720019212</v>
      </c>
      <c r="P201" s="278">
        <f>IF(P$60=0,0,P$60/NMM!P$10*1000)</f>
        <v>18.643278838697842</v>
      </c>
      <c r="Q201" s="278">
        <f>IF(Q$60=0,0,Q$60/NMM!Q$10*1000)</f>
        <v>18.5425073399499</v>
      </c>
      <c r="R201" s="278">
        <f>IF(R$60=0,0,R$60/NMM!R$10*1000)</f>
        <v>16.522627680709107</v>
      </c>
      <c r="S201" s="278">
        <f>IF(S$60=0,0,S$60/NMM!S$10*1000)</f>
        <v>16.941341010510502</v>
      </c>
      <c r="T201" s="278">
        <f>IF(T$60=0,0,T$60/NMM!T$10*1000)</f>
        <v>18.337717509408254</v>
      </c>
      <c r="U201" s="278">
        <f>IF(U$60=0,0,U$60/NMM!U$10*1000)</f>
        <v>17.546675889956138</v>
      </c>
      <c r="V201" s="278">
        <f>IF(V$60=0,0,V$60/NMM!V$10*1000)</f>
        <v>15.339178123221224</v>
      </c>
      <c r="W201" s="278">
        <f>IF(W$60=0,0,W$60/NMM!W$10*1000)</f>
        <v>14.030413123294762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65.630639512642304</v>
      </c>
      <c r="C202" s="278">
        <f>IF(C$79=0,0,C$79/NMM!C$10*1000)</f>
        <v>58.34389478071472</v>
      </c>
      <c r="D202" s="278">
        <f>IF(D$79=0,0,D$79/NMM!D$10*1000)</f>
        <v>67.43629399558445</v>
      </c>
      <c r="E202" s="278">
        <f>IF(E$79=0,0,E$79/NMM!E$10*1000)</f>
        <v>84.811977981656327</v>
      </c>
      <c r="F202" s="278">
        <f>IF(F$79=0,0,F$79/NMM!F$10*1000)</f>
        <v>89.830540343995295</v>
      </c>
      <c r="G202" s="278">
        <f>IF(G$79=0,0,G$79/NMM!G$10*1000)</f>
        <v>68.920291121413271</v>
      </c>
      <c r="H202" s="278">
        <f>IF(H$79=0,0,H$79/NMM!H$10*1000)</f>
        <v>71.083868225527539</v>
      </c>
      <c r="I202" s="278">
        <f>IF(I$79=0,0,I$79/NMM!I$10*1000)</f>
        <v>67.30251968175493</v>
      </c>
      <c r="J202" s="278">
        <f>IF(J$79=0,0,J$79/NMM!J$10*1000)</f>
        <v>64.185336021522957</v>
      </c>
      <c r="K202" s="278">
        <f>IF(K$79=0,0,K$79/NMM!K$10*1000)</f>
        <v>59.859199960307052</v>
      </c>
      <c r="L202" s="278">
        <f>IF(L$79=0,0,L$79/NMM!L$10*1000)</f>
        <v>82.180031999345104</v>
      </c>
      <c r="M202" s="278">
        <f>IF(M$79=0,0,M$79/NMM!M$10*1000)</f>
        <v>88.980072696297484</v>
      </c>
      <c r="N202" s="278">
        <f>IF(N$79=0,0,N$79/NMM!N$10*1000)</f>
        <v>94.046441699612004</v>
      </c>
      <c r="O202" s="278">
        <f>IF(O$79=0,0,O$79/NMM!O$10*1000)</f>
        <v>90.856741606232816</v>
      </c>
      <c r="P202" s="278">
        <f>IF(P$79=0,0,P$79/NMM!P$10*1000)</f>
        <v>96.257335691671628</v>
      </c>
      <c r="Q202" s="278">
        <f>IF(Q$79=0,0,Q$79/NMM!Q$10*1000)</f>
        <v>100.00546023902304</v>
      </c>
      <c r="R202" s="278">
        <f>IF(R$79=0,0,R$79/NMM!R$10*1000)</f>
        <v>91.92020802105462</v>
      </c>
      <c r="S202" s="278">
        <f>IF(S$79=0,0,S$79/NMM!S$10*1000)</f>
        <v>68.150078486885292</v>
      </c>
      <c r="T202" s="278">
        <f>IF(T$79=0,0,T$79/NMM!T$10*1000)</f>
        <v>76.822662892408218</v>
      </c>
      <c r="U202" s="278">
        <f>IF(U$79=0,0,U$79/NMM!U$10*1000)</f>
        <v>73.897359328768204</v>
      </c>
      <c r="V202" s="278">
        <f>IF(V$79=0,0,V$79/NMM!V$10*1000)</f>
        <v>69.724105822284869</v>
      </c>
      <c r="W202" s="278">
        <f>IF(W$79=0,0,W$79/NMM!W$10*1000)</f>
        <v>63.197210049442482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6.6809004107716952</v>
      </c>
      <c r="C203" s="279">
        <f>IF(C$89=0,0,C$89/NMM!C$10*1000)</f>
        <v>5.9746710526262223</v>
      </c>
      <c r="D203" s="279">
        <f>IF(D$89=0,0,D$89/NMM!D$10*1000)</f>
        <v>6.1491062993830834</v>
      </c>
      <c r="E203" s="279">
        <f>IF(E$89=0,0,E$89/NMM!E$10*1000)</f>
        <v>5.5804375854401611</v>
      </c>
      <c r="F203" s="279">
        <f>IF(F$89=0,0,F$89/NMM!F$10*1000)</f>
        <v>5.6857363531898777</v>
      </c>
      <c r="G203" s="279">
        <f>IF(G$89=0,0,G$89/NMM!G$10*1000)</f>
        <v>6.6091480016403654</v>
      </c>
      <c r="H203" s="279">
        <f>IF(H$89=0,0,H$89/NMM!H$10*1000)</f>
        <v>6.9825102220684823</v>
      </c>
      <c r="I203" s="279">
        <f>IF(I$89=0,0,I$89/NMM!I$10*1000)</f>
        <v>7.1502954215902674</v>
      </c>
      <c r="J203" s="279">
        <f>IF(J$89=0,0,J$89/NMM!J$10*1000)</f>
        <v>6.8270378372097174</v>
      </c>
      <c r="K203" s="279">
        <f>IF(K$89=0,0,K$89/NMM!K$10*1000)</f>
        <v>6.540956003969896</v>
      </c>
      <c r="L203" s="279">
        <f>IF(L$89=0,0,L$89/NMM!L$10*1000)</f>
        <v>7.6742577421975131</v>
      </c>
      <c r="M203" s="279">
        <f>IF(M$89=0,0,M$89/NMM!M$10*1000)</f>
        <v>8.0022387109466582</v>
      </c>
      <c r="N203" s="279">
        <f>IF(N$89=0,0,N$89/NMM!N$10*1000)</f>
        <v>8.4221824819498874</v>
      </c>
      <c r="O203" s="279">
        <f>IF(O$89=0,0,O$89/NMM!O$10*1000)</f>
        <v>7.7612154886722964</v>
      </c>
      <c r="P203" s="279">
        <f>IF(P$89=0,0,P$89/NMM!P$10*1000)</f>
        <v>7.9589246311550266</v>
      </c>
      <c r="Q203" s="279">
        <f>IF(Q$89=0,0,Q$89/NMM!Q$10*1000)</f>
        <v>7.9180008225425649</v>
      </c>
      <c r="R203" s="279">
        <f>IF(R$89=0,0,R$89/NMM!R$10*1000)</f>
        <v>7.4367358581175456</v>
      </c>
      <c r="S203" s="279">
        <f>IF(S$89=0,0,S$89/NMM!S$10*1000)</f>
        <v>7.7611118919879472</v>
      </c>
      <c r="T203" s="279">
        <f>IF(T$89=0,0,T$89/NMM!T$10*1000)</f>
        <v>8.2146582162570585</v>
      </c>
      <c r="U203" s="279">
        <f>IF(U$89=0,0,U$89/NMM!U$10*1000)</f>
        <v>7.8738034402009838</v>
      </c>
      <c r="V203" s="279">
        <f>IF(V$89=0,0,V$89/NMM!V$10*1000)</f>
        <v>6.779550996391813</v>
      </c>
      <c r="W203" s="279">
        <f>IF(W$89=0,0,W$89/NMM!W$10*1000)</f>
        <v>6.2578241099399214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445.18126984470939</v>
      </c>
      <c r="C205" s="322">
        <f t="shared" si="57"/>
        <v>355.20024193893477</v>
      </c>
      <c r="D205" s="322">
        <f t="shared" si="57"/>
        <v>384.6777188289559</v>
      </c>
      <c r="E205" s="322">
        <f t="shared" si="57"/>
        <v>381.17988055628172</v>
      </c>
      <c r="F205" s="322">
        <f t="shared" si="57"/>
        <v>382.50398131691668</v>
      </c>
      <c r="G205" s="322">
        <f t="shared" si="57"/>
        <v>430.84618718986866</v>
      </c>
      <c r="H205" s="322">
        <f t="shared" si="57"/>
        <v>458.80039824655512</v>
      </c>
      <c r="I205" s="322">
        <f t="shared" si="57"/>
        <v>461.10370806697176</v>
      </c>
      <c r="J205" s="322">
        <f t="shared" si="57"/>
        <v>431.88583699139815</v>
      </c>
      <c r="K205" s="322">
        <f t="shared" si="57"/>
        <v>385.46509448703546</v>
      </c>
      <c r="L205" s="322">
        <f t="shared" si="57"/>
        <v>472.57277220500913</v>
      </c>
      <c r="M205" s="322">
        <f t="shared" si="57"/>
        <v>493.20178132654161</v>
      </c>
      <c r="N205" s="322">
        <f t="shared" si="57"/>
        <v>489.08959930616078</v>
      </c>
      <c r="O205" s="322">
        <f t="shared" si="57"/>
        <v>432.56236584715492</v>
      </c>
      <c r="P205" s="322">
        <f t="shared" si="57"/>
        <v>440.06590794537027</v>
      </c>
      <c r="Q205" s="322">
        <f t="shared" si="57"/>
        <v>423.34346096350112</v>
      </c>
      <c r="R205" s="322">
        <f t="shared" si="57"/>
        <v>379.54078420846599</v>
      </c>
      <c r="S205" s="322">
        <f t="shared" si="57"/>
        <v>383.91023122087211</v>
      </c>
      <c r="T205" s="322">
        <f t="shared" si="57"/>
        <v>434.63810148467172</v>
      </c>
      <c r="U205" s="322">
        <f t="shared" si="57"/>
        <v>432.59289977290638</v>
      </c>
      <c r="V205" s="322">
        <f t="shared" si="57"/>
        <v>405.61371050753479</v>
      </c>
      <c r="W205" s="322">
        <f t="shared" si="57"/>
        <v>374.0208304732393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3.2468781084595619</v>
      </c>
      <c r="C210" s="277">
        <f>IF(C$104=0,0,C$104/NMM!C$11*1000)</f>
        <v>3.3007345825078755</v>
      </c>
      <c r="D210" s="277">
        <f>IF(D$104=0,0,D$104/NMM!D$11*1000)</f>
        <v>3.8600279144076888</v>
      </c>
      <c r="E210" s="277">
        <f>IF(E$104=0,0,E$104/NMM!E$11*1000)</f>
        <v>3.7296427060281592</v>
      </c>
      <c r="F210" s="277">
        <f>IF(F$104=0,0,F$104/NMM!F$11*1000)</f>
        <v>3.7220132096945155</v>
      </c>
      <c r="G210" s="277">
        <f>IF(G$104=0,0,G$104/NMM!G$11*1000)</f>
        <v>3.6009894919121206</v>
      </c>
      <c r="H210" s="277">
        <f>IF(H$104=0,0,H$104/NMM!H$11*1000)</f>
        <v>3.4831031618203818</v>
      </c>
      <c r="I210" s="277">
        <f>IF(I$104=0,0,I$104/NMM!I$11*1000)</f>
        <v>3.136103917786079</v>
      </c>
      <c r="J210" s="277">
        <f>IF(J$104=0,0,J$104/NMM!J$11*1000)</f>
        <v>2.7335491793319155</v>
      </c>
      <c r="K210" s="277">
        <f>IF(K$104=0,0,K$104/NMM!K$11*1000)</f>
        <v>1.6885111396103605</v>
      </c>
      <c r="L210" s="277">
        <f>IF(L$104=0,0,L$104/NMM!L$11*1000)</f>
        <v>2.3939099482273063</v>
      </c>
      <c r="M210" s="277">
        <f>IF(M$104=0,0,M$104/NMM!M$11*1000)</f>
        <v>2.4810228027688184</v>
      </c>
      <c r="N210" s="277">
        <f>IF(N$104=0,0,N$104/NMM!N$11*1000)</f>
        <v>2.7168846679649032</v>
      </c>
      <c r="O210" s="277">
        <f>IF(O$104=0,0,O$104/NMM!O$11*1000)</f>
        <v>2.2797164116182942</v>
      </c>
      <c r="P210" s="277">
        <f>IF(P$104=0,0,P$104/NMM!P$11*1000)</f>
        <v>2.2796897069284263</v>
      </c>
      <c r="Q210" s="277">
        <f>IF(Q$104=0,0,Q$104/NMM!Q$11*1000)</f>
        <v>2.2798819315226573</v>
      </c>
      <c r="R210" s="277">
        <f>IF(R$104=0,0,R$104/NMM!R$11*1000)</f>
        <v>1.9388315954847923</v>
      </c>
      <c r="S210" s="277">
        <f>IF(S$104=0,0,S$104/NMM!S$11*1000)</f>
        <v>1.8999230006712737</v>
      </c>
      <c r="T210" s="277">
        <f>IF(T$104=0,0,T$104/NMM!T$11*1000)</f>
        <v>2.2994550006314709</v>
      </c>
      <c r="U210" s="277">
        <f>IF(U$104=0,0,U$104/NMM!U$11*1000)</f>
        <v>2.2013398353805882</v>
      </c>
      <c r="V210" s="277">
        <f>IF(V$104=0,0,V$104/NMM!V$11*1000)</f>
        <v>2.2702244046910498</v>
      </c>
      <c r="W210" s="277">
        <f>IF(W$104=0,0,W$104/NMM!W$11*1000)</f>
        <v>2.0718796078147204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407.82946668187628</v>
      </c>
      <c r="C211" s="278">
        <f>IF(C$110=0,0,C$110/NMM!C$11*1000)</f>
        <v>324.74274710088082</v>
      </c>
      <c r="D211" s="278">
        <f>IF(D$110=0,0,D$110/NMM!D$11*1000)</f>
        <v>351.42925894166058</v>
      </c>
      <c r="E211" s="278">
        <f>IF(E$110=0,0,E$110/NMM!E$11*1000)</f>
        <v>348.32167869226652</v>
      </c>
      <c r="F211" s="278">
        <f>IF(F$110=0,0,F$110/NMM!F$11*1000)</f>
        <v>349.55063676979887</v>
      </c>
      <c r="G211" s="278">
        <f>IF(G$110=0,0,G$110/NMM!G$11*1000)</f>
        <v>394.27386593515041</v>
      </c>
      <c r="H211" s="278">
        <f>IF(H$110=0,0,H$110/NMM!H$11*1000)</f>
        <v>420.17958569801533</v>
      </c>
      <c r="I211" s="278">
        <f>IF(I$110=0,0,I$110/NMM!I$11*1000)</f>
        <v>422.62536532618742</v>
      </c>
      <c r="J211" s="278">
        <f>IF(J$110=0,0,J$110/NMM!J$11*1000)</f>
        <v>396.03378224556917</v>
      </c>
      <c r="K211" s="278">
        <f>IF(K$110=0,0,K$110/NMM!K$11*1000)</f>
        <v>354.15980796756531</v>
      </c>
      <c r="L211" s="278">
        <f>IF(L$110=0,0,L$110/NMM!L$11*1000)</f>
        <v>433.89425721299006</v>
      </c>
      <c r="M211" s="278">
        <f>IF(M$110=0,0,M$110/NMM!M$11*1000)</f>
        <v>452.85089592646045</v>
      </c>
      <c r="N211" s="278">
        <f>IF(N$110=0,0,N$110/NMM!N$11*1000)</f>
        <v>448.83839893115407</v>
      </c>
      <c r="O211" s="278">
        <f>IF(O$110=0,0,O$110/NMM!O$11*1000)</f>
        <v>397.07691169346407</v>
      </c>
      <c r="P211" s="278">
        <f>IF(P$110=0,0,P$110/NMM!P$11*1000)</f>
        <v>404.00141569297614</v>
      </c>
      <c r="Q211" s="278">
        <f>IF(Q$110=0,0,Q$110/NMM!Q$11*1000)</f>
        <v>388.56929464376026</v>
      </c>
      <c r="R211" s="278">
        <f>IF(R$110=0,0,R$110/NMM!R$11*1000)</f>
        <v>348.46168533562349</v>
      </c>
      <c r="S211" s="278">
        <f>IF(S$110=0,0,S$110/NMM!S$11*1000)</f>
        <v>352.52983968127899</v>
      </c>
      <c r="T211" s="278">
        <f>IF(T$110=0,0,T$110/NMM!T$11*1000)</f>
        <v>398.97424350440662</v>
      </c>
      <c r="U211" s="278">
        <f>IF(U$110=0,0,U$110/NMM!U$11*1000)</f>
        <v>397.17741736302241</v>
      </c>
      <c r="V211" s="278">
        <f>IF(V$110=0,0,V$110/NMM!V$11*1000)</f>
        <v>372.21669528970205</v>
      </c>
      <c r="W211" s="278">
        <f>IF(W$110=0,0,W$110/NMM!W$11*1000)</f>
        <v>343.24493658067786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34.104925054373567</v>
      </c>
      <c r="C213" s="278">
        <f>IF(C$119=0,0,C$119/NMM!C$11*1000)</f>
        <v>27.156760255546072</v>
      </c>
      <c r="D213" s="278">
        <f>IF(D$119=0,0,D$119/NMM!D$11*1000)</f>
        <v>29.388431972887656</v>
      </c>
      <c r="E213" s="278">
        <f>IF(E$119=0,0,E$119/NMM!E$11*1000)</f>
        <v>29.12855915798702</v>
      </c>
      <c r="F213" s="278">
        <f>IF(F$119=0,0,F$119/NMM!F$11*1000)</f>
        <v>29.23133133742326</v>
      </c>
      <c r="G213" s="278">
        <f>IF(G$119=0,0,G$119/NMM!G$11*1000)</f>
        <v>32.971331762806116</v>
      </c>
      <c r="H213" s="278">
        <f>IF(H$119=0,0,H$119/NMM!H$11*1000)</f>
        <v>35.137709386719415</v>
      </c>
      <c r="I213" s="278">
        <f>IF(I$119=0,0,I$119/NMM!I$11*1000)</f>
        <v>35.342238822998233</v>
      </c>
      <c r="J213" s="278">
        <f>IF(J$119=0,0,J$119/NMM!J$11*1000)</f>
        <v>33.118505566497028</v>
      </c>
      <c r="K213" s="278">
        <f>IF(K$119=0,0,K$119/NMM!K$11*1000)</f>
        <v>29.616775379859792</v>
      </c>
      <c r="L213" s="278">
        <f>IF(L$119=0,0,L$119/NMM!L$11*1000)</f>
        <v>36.28460504379175</v>
      </c>
      <c r="M213" s="278">
        <f>IF(M$119=0,0,M$119/NMM!M$11*1000)</f>
        <v>37.869862597312377</v>
      </c>
      <c r="N213" s="278">
        <f>IF(N$119=0,0,N$119/NMM!N$11*1000)</f>
        <v>37.534315707041799</v>
      </c>
      <c r="O213" s="278">
        <f>IF(O$119=0,0,O$119/NMM!O$11*1000)</f>
        <v>33.205737742072564</v>
      </c>
      <c r="P213" s="278">
        <f>IF(P$119=0,0,P$119/NMM!P$11*1000)</f>
        <v>33.784802545465688</v>
      </c>
      <c r="Q213" s="278">
        <f>IF(Q$119=0,0,Q$119/NMM!Q$11*1000)</f>
        <v>32.494284388218176</v>
      </c>
      <c r="R213" s="278">
        <f>IF(R$119=0,0,R$119/NMM!R$11*1000)</f>
        <v>29.140267277357747</v>
      </c>
      <c r="S213" s="278">
        <f>IF(S$119=0,0,S$119/NMM!S$11*1000)</f>
        <v>29.48046853892188</v>
      </c>
      <c r="T213" s="278">
        <f>IF(T$119=0,0,T$119/NMM!T$11*1000)</f>
        <v>33.364402979633603</v>
      </c>
      <c r="U213" s="278">
        <f>IF(U$119=0,0,U$119/NMM!U$11*1000)</f>
        <v>33.214142574503398</v>
      </c>
      <c r="V213" s="278">
        <f>IF(V$119=0,0,V$119/NMM!V$11*1000)</f>
        <v>31.12679081314165</v>
      </c>
      <c r="W213" s="278">
        <f>IF(W$119=0,0,W$119/NMM!W$11*1000)</f>
        <v>28.704014284746741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LV: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100.86080883547191</v>
      </c>
      <c r="C3" s="205">
        <f t="shared" si="0"/>
        <v>92.006080952682623</v>
      </c>
      <c r="D3" s="205">
        <f t="shared" si="0"/>
        <v>105.75976754721692</v>
      </c>
      <c r="E3" s="205">
        <f t="shared" si="0"/>
        <v>117.6742039686203</v>
      </c>
      <c r="F3" s="205">
        <f t="shared" si="0"/>
        <v>113.29365395969307</v>
      </c>
      <c r="G3" s="205">
        <f t="shared" si="0"/>
        <v>122.42356121937507</v>
      </c>
      <c r="H3" s="205">
        <f t="shared" si="0"/>
        <v>144.31319608504896</v>
      </c>
      <c r="I3" s="205">
        <f t="shared" si="0"/>
        <v>116.71022359221786</v>
      </c>
      <c r="J3" s="205">
        <f t="shared" si="0"/>
        <v>116.98496914294918</v>
      </c>
      <c r="K3" s="205">
        <f t="shared" si="0"/>
        <v>92.053483073665802</v>
      </c>
      <c r="L3" s="205">
        <f t="shared" si="0"/>
        <v>97.712661883909504</v>
      </c>
      <c r="M3" s="205">
        <f t="shared" si="0"/>
        <v>93.878797130209023</v>
      </c>
      <c r="N3" s="205">
        <f t="shared" si="0"/>
        <v>100.82085149109275</v>
      </c>
      <c r="O3" s="205">
        <f t="shared" si="0"/>
        <v>113.05094447624492</v>
      </c>
      <c r="P3" s="205">
        <f t="shared" si="0"/>
        <v>109.75023052559834</v>
      </c>
      <c r="Q3" s="205">
        <f t="shared" si="0"/>
        <v>108.90000000000009</v>
      </c>
      <c r="R3" s="205">
        <f t="shared" si="0"/>
        <v>104.91211005349828</v>
      </c>
      <c r="S3" s="205">
        <f t="shared" si="0"/>
        <v>112.90446989856923</v>
      </c>
      <c r="T3" s="205">
        <f t="shared" si="0"/>
        <v>114.26608868385154</v>
      </c>
      <c r="U3" s="205">
        <f t="shared" si="0"/>
        <v>125.09759386755616</v>
      </c>
      <c r="V3" s="205">
        <f t="shared" si="0"/>
        <v>133.00501153172524</v>
      </c>
      <c r="W3" s="205">
        <f t="shared" si="0"/>
        <v>137.44698294251975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44.0149423420497</v>
      </c>
      <c r="C4" s="243">
        <f t="shared" si="1"/>
        <v>38.005954266168366</v>
      </c>
      <c r="D4" s="243">
        <f t="shared" si="1"/>
        <v>45.615734303969496</v>
      </c>
      <c r="E4" s="243">
        <f t="shared" si="1"/>
        <v>48.618893796558773</v>
      </c>
      <c r="F4" s="243">
        <f t="shared" si="1"/>
        <v>44.200481896950649</v>
      </c>
      <c r="G4" s="243">
        <f t="shared" si="1"/>
        <v>47.541655907772217</v>
      </c>
      <c r="H4" s="243">
        <f t="shared" si="1"/>
        <v>45.22443469456632</v>
      </c>
      <c r="I4" s="243">
        <f t="shared" si="1"/>
        <v>32.276798677656423</v>
      </c>
      <c r="J4" s="243">
        <f t="shared" si="1"/>
        <v>36.746569481218977</v>
      </c>
      <c r="K4" s="243">
        <f t="shared" si="1"/>
        <v>33.484454468045932</v>
      </c>
      <c r="L4" s="243">
        <f t="shared" si="1"/>
        <v>40.762135470045649</v>
      </c>
      <c r="M4" s="243">
        <f t="shared" si="1"/>
        <v>39.797631768323257</v>
      </c>
      <c r="N4" s="243">
        <f t="shared" si="1"/>
        <v>43.061061827817859</v>
      </c>
      <c r="O4" s="243">
        <f t="shared" si="1"/>
        <v>42.215226101888952</v>
      </c>
      <c r="P4" s="243">
        <f t="shared" si="1"/>
        <v>40.592551016317202</v>
      </c>
      <c r="Q4" s="243">
        <f t="shared" si="1"/>
        <v>36.299999999999997</v>
      </c>
      <c r="R4" s="243">
        <f t="shared" si="1"/>
        <v>36.02941906283808</v>
      </c>
      <c r="S4" s="243">
        <f t="shared" si="1"/>
        <v>34.999421497165343</v>
      </c>
      <c r="T4" s="243">
        <f t="shared" si="1"/>
        <v>35.551512563700328</v>
      </c>
      <c r="U4" s="243">
        <f t="shared" si="1"/>
        <v>34.867627226914607</v>
      </c>
      <c r="V4" s="243">
        <f t="shared" si="1"/>
        <v>36.155860370749302</v>
      </c>
      <c r="W4" s="243">
        <f t="shared" si="1"/>
        <v>37.728904021349038</v>
      </c>
      <c r="DA4" s="83"/>
    </row>
    <row r="5" spans="1:105" ht="12" customHeight="1" x14ac:dyDescent="0.25">
      <c r="A5" s="99" t="s">
        <v>52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0</v>
      </c>
      <c r="K5" s="284">
        <v>0</v>
      </c>
      <c r="L5" s="284">
        <v>0</v>
      </c>
      <c r="M5" s="284">
        <v>0</v>
      </c>
      <c r="N5" s="284">
        <v>0</v>
      </c>
      <c r="O5" s="284">
        <v>0</v>
      </c>
      <c r="P5" s="284">
        <v>0</v>
      </c>
      <c r="Q5" s="284">
        <v>0</v>
      </c>
      <c r="R5" s="284">
        <v>0</v>
      </c>
      <c r="S5" s="284">
        <v>0</v>
      </c>
      <c r="T5" s="284">
        <v>0</v>
      </c>
      <c r="U5" s="284">
        <v>0</v>
      </c>
      <c r="V5" s="284">
        <v>0</v>
      </c>
      <c r="W5" s="284">
        <v>0</v>
      </c>
      <c r="DA5" s="94" t="s">
        <v>1812</v>
      </c>
    </row>
    <row r="6" spans="1:105" ht="12" customHeight="1" x14ac:dyDescent="0.25">
      <c r="A6" s="99" t="s">
        <v>59</v>
      </c>
      <c r="B6" s="284">
        <v>44.0149423420497</v>
      </c>
      <c r="C6" s="284">
        <v>38.005954266168366</v>
      </c>
      <c r="D6" s="284">
        <v>45.615734303969496</v>
      </c>
      <c r="E6" s="284">
        <v>48.618893796558773</v>
      </c>
      <c r="F6" s="284">
        <v>44.200481896950649</v>
      </c>
      <c r="G6" s="284">
        <v>47.541655907772217</v>
      </c>
      <c r="H6" s="284">
        <v>45.22443469456632</v>
      </c>
      <c r="I6" s="284">
        <v>32.276798677656423</v>
      </c>
      <c r="J6" s="284">
        <v>36.746569481218977</v>
      </c>
      <c r="K6" s="284">
        <v>33.484454468045932</v>
      </c>
      <c r="L6" s="284">
        <v>40.762135470045649</v>
      </c>
      <c r="M6" s="284">
        <v>39.797631768323257</v>
      </c>
      <c r="N6" s="284">
        <v>43.061061827817859</v>
      </c>
      <c r="O6" s="284">
        <v>42.215226101888952</v>
      </c>
      <c r="P6" s="284">
        <v>40.592551016317202</v>
      </c>
      <c r="Q6" s="284">
        <v>36.299999999999997</v>
      </c>
      <c r="R6" s="284">
        <v>36.02941906283808</v>
      </c>
      <c r="S6" s="284">
        <v>34.999421497165343</v>
      </c>
      <c r="T6" s="284">
        <v>35.551512563700328</v>
      </c>
      <c r="U6" s="284">
        <v>34.867627226914607</v>
      </c>
      <c r="V6" s="284">
        <v>36.155860370749302</v>
      </c>
      <c r="W6" s="284">
        <v>37.728904021349038</v>
      </c>
      <c r="DA6" s="94" t="s">
        <v>1813</v>
      </c>
    </row>
    <row r="7" spans="1:105" ht="12" customHeight="1" x14ac:dyDescent="0.25">
      <c r="A7" s="49" t="s">
        <v>60</v>
      </c>
      <c r="B7" s="244">
        <v>56.845866493422207</v>
      </c>
      <c r="C7" s="244">
        <v>54.000126686514257</v>
      </c>
      <c r="D7" s="244">
        <v>60.144033243247428</v>
      </c>
      <c r="E7" s="244">
        <v>69.055310172061525</v>
      </c>
      <c r="F7" s="244">
        <v>69.093172062742426</v>
      </c>
      <c r="G7" s="244">
        <v>74.88190531160285</v>
      </c>
      <c r="H7" s="244">
        <v>99.088761390482631</v>
      </c>
      <c r="I7" s="244">
        <v>84.433424914561442</v>
      </c>
      <c r="J7" s="244">
        <v>80.238399661730199</v>
      </c>
      <c r="K7" s="244">
        <v>58.56902860561987</v>
      </c>
      <c r="L7" s="244">
        <v>56.950526413863862</v>
      </c>
      <c r="M7" s="244">
        <v>54.081165361885759</v>
      </c>
      <c r="N7" s="244">
        <v>57.759789663274887</v>
      </c>
      <c r="O7" s="244">
        <v>70.835718374355963</v>
      </c>
      <c r="P7" s="244">
        <v>69.157679509281138</v>
      </c>
      <c r="Q7" s="244">
        <v>72.600000000000094</v>
      </c>
      <c r="R7" s="244">
        <v>68.882690990660194</v>
      </c>
      <c r="S7" s="244">
        <v>77.905048401403889</v>
      </c>
      <c r="T7" s="244">
        <v>78.714576120151207</v>
      </c>
      <c r="U7" s="244">
        <v>90.22996664064155</v>
      </c>
      <c r="V7" s="244">
        <v>96.849151160975936</v>
      </c>
      <c r="W7" s="244">
        <v>99.718078921170715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0</v>
      </c>
      <c r="C10" s="243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43">
        <v>0</v>
      </c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DA10" s="83" t="s">
        <v>1816</v>
      </c>
    </row>
    <row r="11" spans="1:105" ht="12" customHeight="1" x14ac:dyDescent="0.25">
      <c r="A11" s="107" t="s">
        <v>1817</v>
      </c>
      <c r="B11" s="284">
        <v>16</v>
      </c>
      <c r="C11" s="284">
        <v>24.3</v>
      </c>
      <c r="D11" s="284">
        <v>33</v>
      </c>
      <c r="E11" s="284">
        <v>38</v>
      </c>
      <c r="F11" s="284">
        <v>38</v>
      </c>
      <c r="G11" s="284">
        <v>39</v>
      </c>
      <c r="H11" s="284">
        <v>57</v>
      </c>
      <c r="I11" s="284">
        <v>60</v>
      </c>
      <c r="J11" s="284">
        <v>52</v>
      </c>
      <c r="K11" s="284">
        <v>54</v>
      </c>
      <c r="L11" s="284">
        <v>53</v>
      </c>
      <c r="M11" s="284">
        <v>54</v>
      </c>
      <c r="N11" s="284">
        <v>43.93</v>
      </c>
      <c r="O11" s="284">
        <v>47.77</v>
      </c>
      <c r="P11" s="284">
        <v>40</v>
      </c>
      <c r="Q11" s="284">
        <v>45</v>
      </c>
      <c r="R11" s="284">
        <v>20</v>
      </c>
      <c r="S11" s="284">
        <v>21.45</v>
      </c>
      <c r="T11" s="284">
        <v>29.58</v>
      </c>
      <c r="U11" s="284">
        <v>36.28</v>
      </c>
      <c r="V11" s="284">
        <v>24.53</v>
      </c>
      <c r="W11" s="284">
        <v>37.893263840952343</v>
      </c>
      <c r="DA11" s="94" t="s">
        <v>1818</v>
      </c>
    </row>
    <row r="12" spans="1:105" ht="12" customHeight="1" x14ac:dyDescent="0.25">
      <c r="A12" s="49" t="s">
        <v>1819</v>
      </c>
      <c r="B12" s="244">
        <v>19.13286713286714</v>
      </c>
      <c r="C12" s="244">
        <v>18.225000000000009</v>
      </c>
      <c r="D12" s="244">
        <v>21.000000000000011</v>
      </c>
      <c r="E12" s="244">
        <v>25.024390243902449</v>
      </c>
      <c r="F12" s="244">
        <v>24.18181818181818</v>
      </c>
      <c r="G12" s="244">
        <v>26.031784841075812</v>
      </c>
      <c r="H12" s="244">
        <v>36.27272727272728</v>
      </c>
      <c r="I12" s="244">
        <v>30.526315789473689</v>
      </c>
      <c r="J12" s="244">
        <v>30.157517899761341</v>
      </c>
      <c r="K12" s="244">
        <v>25.28323699421966</v>
      </c>
      <c r="L12" s="244">
        <v>28.058823529411772</v>
      </c>
      <c r="M12" s="244">
        <v>8.5263157894736938</v>
      </c>
      <c r="N12" s="244">
        <v>23.257058823529409</v>
      </c>
      <c r="O12" s="244">
        <v>24.401718169127271</v>
      </c>
      <c r="P12" s="244">
        <v>7.659574468085113</v>
      </c>
      <c r="Q12" s="244">
        <v>4.1752577319587658</v>
      </c>
      <c r="R12" s="244">
        <v>29.552238805970141</v>
      </c>
      <c r="S12" s="244">
        <v>34.649999999999991</v>
      </c>
      <c r="T12" s="244">
        <v>22.184999999999992</v>
      </c>
      <c r="U12" s="244">
        <v>12.09333333333333</v>
      </c>
      <c r="V12" s="244">
        <v>24.53</v>
      </c>
      <c r="W12" s="244">
        <v>12.63108794698411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1821</v>
      </c>
    </row>
    <row r="16" spans="1:105" ht="12" customHeight="1" x14ac:dyDescent="0.25">
      <c r="A16" s="107" t="s">
        <v>1817</v>
      </c>
      <c r="B16" s="284">
        <v>17.777777777777779</v>
      </c>
      <c r="C16" s="284">
        <v>25.841634327624799</v>
      </c>
      <c r="D16" s="284">
        <v>35.518262187441231</v>
      </c>
      <c r="E16" s="284">
        <v>40.356576117349448</v>
      </c>
      <c r="F16" s="284">
        <v>40.356576117349448</v>
      </c>
      <c r="G16" s="284">
        <v>41.969347427318851</v>
      </c>
      <c r="H16" s="284">
        <v>61.322603146951707</v>
      </c>
      <c r="I16" s="284">
        <v>64.548145766890514</v>
      </c>
      <c r="J16" s="284">
        <v>64.548145766890514</v>
      </c>
      <c r="K16" s="284">
        <v>62.93537445692111</v>
      </c>
      <c r="L16" s="284">
        <v>62.93537445692111</v>
      </c>
      <c r="M16" s="284">
        <v>62.93537445692111</v>
      </c>
      <c r="N16" s="284">
        <v>61.322603146951707</v>
      </c>
      <c r="O16" s="284">
        <v>61.322603146951707</v>
      </c>
      <c r="P16" s="284">
        <v>61.322603146951707</v>
      </c>
      <c r="Q16" s="284">
        <v>59.709831836982303</v>
      </c>
      <c r="R16" s="284">
        <v>59.709831836982303</v>
      </c>
      <c r="S16" s="284">
        <v>58.0970605270129</v>
      </c>
      <c r="T16" s="284">
        <v>58.0970605270129</v>
      </c>
      <c r="U16" s="284">
        <v>58.0970605270129</v>
      </c>
      <c r="V16" s="284">
        <v>56.484289217043496</v>
      </c>
      <c r="W16" s="284">
        <v>56.484289217043496</v>
      </c>
      <c r="DA16" s="94" t="s">
        <v>1822</v>
      </c>
    </row>
    <row r="17" spans="1:105" ht="12" customHeight="1" x14ac:dyDescent="0.25">
      <c r="A17" s="49" t="s">
        <v>1819</v>
      </c>
      <c r="B17" s="244">
        <v>21.25874125874126</v>
      </c>
      <c r="C17" s="244">
        <v>21.25874125874126</v>
      </c>
      <c r="D17" s="244">
        <v>23.548406786007369</v>
      </c>
      <c r="E17" s="244">
        <v>28.127737840539581</v>
      </c>
      <c r="F17" s="244">
        <v>28.127737840539581</v>
      </c>
      <c r="G17" s="244">
        <v>28.127737840539581</v>
      </c>
      <c r="H17" s="244">
        <v>39.576065476870113</v>
      </c>
      <c r="I17" s="244">
        <v>37.286399949603997</v>
      </c>
      <c r="J17" s="244">
        <v>37.286399949603997</v>
      </c>
      <c r="K17" s="244">
        <v>34.996734422337902</v>
      </c>
      <c r="L17" s="244">
        <v>34.996734422337902</v>
      </c>
      <c r="M17" s="244">
        <v>32.707068895071799</v>
      </c>
      <c r="N17" s="244">
        <v>32.707068895071799</v>
      </c>
      <c r="O17" s="244">
        <v>32.707068895071799</v>
      </c>
      <c r="P17" s="244">
        <v>30.41740336780569</v>
      </c>
      <c r="Q17" s="244">
        <v>30.41740336780569</v>
      </c>
      <c r="R17" s="244">
        <v>32.707068895071799</v>
      </c>
      <c r="S17" s="244">
        <v>37.286399949604011</v>
      </c>
      <c r="T17" s="244">
        <v>34.996734422337909</v>
      </c>
      <c r="U17" s="244">
        <v>34.996734422337909</v>
      </c>
      <c r="V17" s="244">
        <v>32.707068895071806</v>
      </c>
      <c r="W17" s="244">
        <v>32.707068895071806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9.6766278598164295</v>
      </c>
      <c r="D20" s="284">
        <v>9.6766278598164277</v>
      </c>
      <c r="E20" s="284">
        <v>4.8383139299082139</v>
      </c>
      <c r="F20" s="284">
        <v>1.612771309969405</v>
      </c>
      <c r="G20" s="284">
        <v>1.612771309969405</v>
      </c>
      <c r="H20" s="284">
        <v>19.353255719632859</v>
      </c>
      <c r="I20" s="284">
        <v>4.8383139299082139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2.2896655272661048</v>
      </c>
      <c r="D21" s="244">
        <v>2.2896655272661048</v>
      </c>
      <c r="E21" s="244">
        <v>6.8689965817983154</v>
      </c>
      <c r="F21" s="244">
        <v>0</v>
      </c>
      <c r="G21" s="244">
        <v>2.2896655272661048</v>
      </c>
      <c r="H21" s="244">
        <v>11.44832763633053</v>
      </c>
      <c r="I21" s="244">
        <v>0</v>
      </c>
      <c r="J21" s="244">
        <v>0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4.5793310545322106</v>
      </c>
      <c r="S21" s="244">
        <v>4.5793310545322106</v>
      </c>
      <c r="T21" s="244">
        <v>0</v>
      </c>
      <c r="U21" s="244">
        <v>0</v>
      </c>
      <c r="V21" s="244">
        <v>0</v>
      </c>
      <c r="W21" s="244">
        <v>0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0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0</v>
      </c>
      <c r="N23" s="243">
        <f t="shared" si="2"/>
        <v>0</v>
      </c>
      <c r="O23" s="243">
        <f t="shared" si="2"/>
        <v>0</v>
      </c>
      <c r="P23" s="243">
        <f t="shared" si="2"/>
        <v>0</v>
      </c>
      <c r="Q23" s="243">
        <f t="shared" si="2"/>
        <v>0</v>
      </c>
      <c r="R23" s="243">
        <f t="shared" si="2"/>
        <v>0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1.612771309969407</v>
      </c>
      <c r="D24" s="284">
        <f t="shared" si="3"/>
        <v>0</v>
      </c>
      <c r="E24" s="284">
        <f t="shared" si="3"/>
        <v>0</v>
      </c>
      <c r="F24" s="284">
        <f t="shared" si="3"/>
        <v>1.6127713099694034</v>
      </c>
      <c r="G24" s="284">
        <f t="shared" si="3"/>
        <v>0</v>
      </c>
      <c r="H24" s="284">
        <f t="shared" si="3"/>
        <v>0</v>
      </c>
      <c r="I24" s="284">
        <f t="shared" si="3"/>
        <v>1.6127713099694034</v>
      </c>
      <c r="J24" s="284">
        <f t="shared" si="3"/>
        <v>0</v>
      </c>
      <c r="K24" s="284">
        <f t="shared" si="3"/>
        <v>1.6127713099694034</v>
      </c>
      <c r="L24" s="284">
        <f t="shared" si="3"/>
        <v>0</v>
      </c>
      <c r="M24" s="284">
        <f t="shared" si="3"/>
        <v>0</v>
      </c>
      <c r="N24" s="284">
        <f t="shared" si="3"/>
        <v>1.6127713099694034</v>
      </c>
      <c r="O24" s="284">
        <f t="shared" si="3"/>
        <v>0</v>
      </c>
      <c r="P24" s="284">
        <f t="shared" si="3"/>
        <v>0</v>
      </c>
      <c r="Q24" s="284">
        <f t="shared" si="3"/>
        <v>1.6127713099694034</v>
      </c>
      <c r="R24" s="284">
        <f t="shared" si="3"/>
        <v>0</v>
      </c>
      <c r="S24" s="284">
        <f t="shared" si="3"/>
        <v>1.6127713099694034</v>
      </c>
      <c r="T24" s="284">
        <f t="shared" si="3"/>
        <v>0</v>
      </c>
      <c r="U24" s="284">
        <f t="shared" si="3"/>
        <v>0</v>
      </c>
      <c r="V24" s="284">
        <f t="shared" si="3"/>
        <v>1.6127713099694034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2.2896655272661057</v>
      </c>
      <c r="D25" s="244">
        <f t="shared" si="4"/>
        <v>0</v>
      </c>
      <c r="E25" s="244">
        <f t="shared" si="4"/>
        <v>2.2896655272661022</v>
      </c>
      <c r="F25" s="244">
        <f t="shared" si="4"/>
        <v>0</v>
      </c>
      <c r="G25" s="244">
        <f t="shared" si="4"/>
        <v>2.2896655272661057</v>
      </c>
      <c r="H25" s="244">
        <f t="shared" si="4"/>
        <v>0</v>
      </c>
      <c r="I25" s="244">
        <f t="shared" si="4"/>
        <v>2.2896655272661164</v>
      </c>
      <c r="J25" s="244">
        <f t="shared" si="4"/>
        <v>0</v>
      </c>
      <c r="K25" s="244">
        <f t="shared" si="4"/>
        <v>2.2896655272660951</v>
      </c>
      <c r="L25" s="244">
        <f t="shared" si="4"/>
        <v>0</v>
      </c>
      <c r="M25" s="244">
        <f t="shared" si="4"/>
        <v>2.2896655272661022</v>
      </c>
      <c r="N25" s="244">
        <f t="shared" si="4"/>
        <v>0</v>
      </c>
      <c r="O25" s="244">
        <f t="shared" si="4"/>
        <v>0</v>
      </c>
      <c r="P25" s="244">
        <f t="shared" si="4"/>
        <v>2.2896655272661093</v>
      </c>
      <c r="Q25" s="244">
        <f t="shared" si="4"/>
        <v>0</v>
      </c>
      <c r="R25" s="244">
        <f t="shared" si="4"/>
        <v>2.2896655272661022</v>
      </c>
      <c r="S25" s="244">
        <f t="shared" si="4"/>
        <v>0</v>
      </c>
      <c r="T25" s="244">
        <f t="shared" si="4"/>
        <v>2.2896655272661022</v>
      </c>
      <c r="U25" s="244">
        <f t="shared" si="4"/>
        <v>0</v>
      </c>
      <c r="V25" s="244">
        <f t="shared" si="4"/>
        <v>2.2896655272661022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0</v>
      </c>
      <c r="C27" s="243">
        <f t="shared" si="5"/>
        <v>0</v>
      </c>
      <c r="D27" s="243">
        <f t="shared" si="5"/>
        <v>0</v>
      </c>
      <c r="E27" s="243">
        <f t="shared" si="5"/>
        <v>0</v>
      </c>
      <c r="F27" s="243">
        <f t="shared" si="5"/>
        <v>0</v>
      </c>
      <c r="G27" s="243">
        <f t="shared" si="5"/>
        <v>0</v>
      </c>
      <c r="H27" s="243">
        <f t="shared" si="5"/>
        <v>0</v>
      </c>
      <c r="I27" s="243">
        <f t="shared" si="5"/>
        <v>0</v>
      </c>
      <c r="J27" s="243">
        <f t="shared" si="5"/>
        <v>0</v>
      </c>
      <c r="K27" s="243">
        <f t="shared" si="5"/>
        <v>0</v>
      </c>
      <c r="L27" s="243">
        <f t="shared" si="5"/>
        <v>0</v>
      </c>
      <c r="M27" s="243">
        <f t="shared" si="5"/>
        <v>0</v>
      </c>
      <c r="N27" s="243">
        <f t="shared" si="5"/>
        <v>0</v>
      </c>
      <c r="O27" s="243">
        <f t="shared" si="5"/>
        <v>0</v>
      </c>
      <c r="P27" s="243">
        <f t="shared" si="5"/>
        <v>0</v>
      </c>
      <c r="Q27" s="243">
        <f t="shared" si="5"/>
        <v>0</v>
      </c>
      <c r="R27" s="243">
        <f t="shared" si="5"/>
        <v>0</v>
      </c>
      <c r="S27" s="243">
        <f t="shared" si="5"/>
        <v>0</v>
      </c>
      <c r="T27" s="243">
        <f t="shared" si="5"/>
        <v>0</v>
      </c>
      <c r="U27" s="243">
        <f t="shared" si="5"/>
        <v>0</v>
      </c>
      <c r="V27" s="243">
        <f t="shared" si="5"/>
        <v>0</v>
      </c>
      <c r="W27" s="243">
        <f t="shared" si="5"/>
        <v>0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1.7777777777777786</v>
      </c>
      <c r="C28" s="284">
        <f t="shared" si="6"/>
        <v>1.5416343276247986</v>
      </c>
      <c r="D28" s="284">
        <f t="shared" si="6"/>
        <v>2.5182621874412305</v>
      </c>
      <c r="E28" s="284">
        <f t="shared" si="6"/>
        <v>2.3565761173494479</v>
      </c>
      <c r="F28" s="284">
        <f t="shared" si="6"/>
        <v>2.3565761173494479</v>
      </c>
      <c r="G28" s="284">
        <f t="shared" si="6"/>
        <v>2.9693474273188514</v>
      </c>
      <c r="H28" s="284">
        <f t="shared" si="6"/>
        <v>4.3226031469517068</v>
      </c>
      <c r="I28" s="284">
        <f t="shared" si="6"/>
        <v>4.5481457668905136</v>
      </c>
      <c r="J28" s="284">
        <f t="shared" si="6"/>
        <v>12.548145766890514</v>
      </c>
      <c r="K28" s="284">
        <f t="shared" si="6"/>
        <v>8.9353744569211102</v>
      </c>
      <c r="L28" s="284">
        <f t="shared" si="6"/>
        <v>9.9353744569211102</v>
      </c>
      <c r="M28" s="284">
        <f t="shared" si="6"/>
        <v>8.9353744569211102</v>
      </c>
      <c r="N28" s="284">
        <f t="shared" si="6"/>
        <v>17.392603146951707</v>
      </c>
      <c r="O28" s="284">
        <f t="shared" si="6"/>
        <v>13.552603146951704</v>
      </c>
      <c r="P28" s="284">
        <f t="shared" si="6"/>
        <v>21.322603146951707</v>
      </c>
      <c r="Q28" s="284">
        <f t="shared" si="6"/>
        <v>14.709831836982303</v>
      </c>
      <c r="R28" s="284">
        <f t="shared" si="6"/>
        <v>39.709831836982303</v>
      </c>
      <c r="S28" s="284">
        <f t="shared" si="6"/>
        <v>36.647060527012897</v>
      </c>
      <c r="T28" s="284">
        <f t="shared" si="6"/>
        <v>28.517060527012902</v>
      </c>
      <c r="U28" s="284">
        <f t="shared" si="6"/>
        <v>21.817060527012899</v>
      </c>
      <c r="V28" s="284">
        <f t="shared" si="6"/>
        <v>31.954289217043495</v>
      </c>
      <c r="W28" s="284">
        <f t="shared" si="6"/>
        <v>18.591025376091153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2.1258741258741196</v>
      </c>
      <c r="C29" s="244">
        <f t="shared" si="7"/>
        <v>3.0337412587412516</v>
      </c>
      <c r="D29" s="244">
        <f t="shared" si="7"/>
        <v>2.5484067860073587</v>
      </c>
      <c r="E29" s="244">
        <f t="shared" si="7"/>
        <v>3.103347596637132</v>
      </c>
      <c r="F29" s="244">
        <f t="shared" si="7"/>
        <v>3.9459196587214009</v>
      </c>
      <c r="G29" s="244">
        <f t="shared" si="7"/>
        <v>2.0959529994637691</v>
      </c>
      <c r="H29" s="244">
        <f t="shared" si="7"/>
        <v>3.3033382041428325</v>
      </c>
      <c r="I29" s="244">
        <f t="shared" si="7"/>
        <v>6.7600841601303081</v>
      </c>
      <c r="J29" s="244">
        <f t="shared" si="7"/>
        <v>7.1288820498426553</v>
      </c>
      <c r="K29" s="244">
        <f t="shared" si="7"/>
        <v>9.7134974281182416</v>
      </c>
      <c r="L29" s="244">
        <f t="shared" si="7"/>
        <v>6.9379108929261299</v>
      </c>
      <c r="M29" s="244">
        <f t="shared" si="7"/>
        <v>24.180753105598107</v>
      </c>
      <c r="N29" s="244">
        <f t="shared" si="7"/>
        <v>9.4500100715423905</v>
      </c>
      <c r="O29" s="244">
        <f t="shared" si="7"/>
        <v>8.3053507259445283</v>
      </c>
      <c r="P29" s="244">
        <f t="shared" si="7"/>
        <v>22.757828899720579</v>
      </c>
      <c r="Q29" s="244">
        <f t="shared" si="7"/>
        <v>26.242145635846924</v>
      </c>
      <c r="R29" s="244">
        <f t="shared" si="7"/>
        <v>3.1548300891016581</v>
      </c>
      <c r="S29" s="244">
        <f t="shared" si="7"/>
        <v>2.6363999496040194</v>
      </c>
      <c r="T29" s="244">
        <f t="shared" si="7"/>
        <v>12.811734422337917</v>
      </c>
      <c r="U29" s="244">
        <f t="shared" si="7"/>
        <v>22.903401089004578</v>
      </c>
      <c r="V29" s="244">
        <f t="shared" si="7"/>
        <v>8.1770688950718053</v>
      </c>
      <c r="W29" s="244">
        <f t="shared" si="7"/>
        <v>20.075980948087697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6.9170249355116074</v>
      </c>
      <c r="C32" s="212">
        <v>7.65889939810834</v>
      </c>
      <c r="D32" s="212">
        <v>8.9128116938950992</v>
      </c>
      <c r="E32" s="212">
        <v>9.6713671539122945</v>
      </c>
      <c r="F32" s="212">
        <v>9.907824591573517</v>
      </c>
      <c r="G32" s="212">
        <v>10.90619088564058</v>
      </c>
      <c r="H32" s="212">
        <v>12.0359415305245</v>
      </c>
      <c r="I32" s="212">
        <v>9.9813413585554596</v>
      </c>
      <c r="J32" s="212">
        <v>9.6087704213241611</v>
      </c>
      <c r="K32" s="212">
        <v>10.67644024075666</v>
      </c>
      <c r="L32" s="212">
        <v>9.3149613069647454</v>
      </c>
      <c r="M32" s="212">
        <v>7.7242476354256233</v>
      </c>
      <c r="N32" s="212">
        <v>6.9670679277729999</v>
      </c>
      <c r="O32" s="212">
        <v>7.4280309544282019</v>
      </c>
      <c r="P32" s="212">
        <v>5.1398968185726561</v>
      </c>
      <c r="Q32" s="212">
        <v>4.9512467755803957</v>
      </c>
      <c r="R32" s="212">
        <v>4.6861564918314702</v>
      </c>
      <c r="S32" s="212">
        <v>5.5002488925307986</v>
      </c>
      <c r="T32" s="212">
        <v>5.2799732553447631</v>
      </c>
      <c r="U32" s="212">
        <v>5.2563693491223864</v>
      </c>
      <c r="V32" s="212">
        <v>4.8939502032213014</v>
      </c>
      <c r="W32" s="212">
        <v>5.4901044815818487</v>
      </c>
      <c r="DA32" s="109" t="s">
        <v>1827</v>
      </c>
    </row>
    <row r="33" spans="1:105" ht="12" customHeight="1" x14ac:dyDescent="0.25">
      <c r="A33" s="24" t="s">
        <v>30</v>
      </c>
      <c r="B33" s="215">
        <v>0</v>
      </c>
      <c r="C33" s="215">
        <v>0.67979363714531382</v>
      </c>
      <c r="D33" s="215">
        <v>0.67979363714531382</v>
      </c>
      <c r="E33" s="215">
        <v>0.62622527944969908</v>
      </c>
      <c r="F33" s="215">
        <v>0.62622527944969908</v>
      </c>
      <c r="G33" s="215">
        <v>0.62622527944969908</v>
      </c>
      <c r="H33" s="215">
        <v>0.62622527944969908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0</v>
      </c>
      <c r="C34" s="206">
        <f t="shared" si="8"/>
        <v>0</v>
      </c>
      <c r="D34" s="206">
        <f t="shared" si="8"/>
        <v>0</v>
      </c>
      <c r="E34" s="206">
        <f t="shared" si="8"/>
        <v>0</v>
      </c>
      <c r="F34" s="206">
        <f t="shared" si="8"/>
        <v>0</v>
      </c>
      <c r="G34" s="206">
        <f t="shared" si="8"/>
        <v>0</v>
      </c>
      <c r="H34" s="206">
        <f t="shared" si="8"/>
        <v>0</v>
      </c>
      <c r="I34" s="206">
        <f t="shared" si="8"/>
        <v>0</v>
      </c>
      <c r="J34" s="206">
        <f t="shared" si="8"/>
        <v>0</v>
      </c>
      <c r="K34" s="206">
        <f t="shared" si="8"/>
        <v>0</v>
      </c>
      <c r="L34" s="206">
        <f t="shared" si="8"/>
        <v>0</v>
      </c>
      <c r="M34" s="206">
        <f t="shared" si="8"/>
        <v>0</v>
      </c>
      <c r="N34" s="206">
        <f t="shared" si="8"/>
        <v>0</v>
      </c>
      <c r="O34" s="206">
        <f t="shared" si="8"/>
        <v>0</v>
      </c>
      <c r="P34" s="206">
        <f t="shared" si="8"/>
        <v>0</v>
      </c>
      <c r="Q34" s="206">
        <f t="shared" si="8"/>
        <v>0</v>
      </c>
      <c r="R34" s="206">
        <f t="shared" si="8"/>
        <v>0</v>
      </c>
      <c r="S34" s="206">
        <f t="shared" si="8"/>
        <v>0.14101461736887361</v>
      </c>
      <c r="T34" s="206">
        <f t="shared" si="8"/>
        <v>0.10292347377472054</v>
      </c>
      <c r="U34" s="206">
        <f t="shared" si="8"/>
        <v>9.9054170249355117E-2</v>
      </c>
      <c r="V34" s="206">
        <f t="shared" si="8"/>
        <v>0.11152192605331036</v>
      </c>
      <c r="W34" s="206">
        <f t="shared" si="8"/>
        <v>0.10954428202923473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9.0283748925193461E-2</v>
      </c>
      <c r="T36" s="206">
        <v>8.1599312123817699E-2</v>
      </c>
      <c r="U36" s="206">
        <v>8.4866723989681855E-2</v>
      </c>
      <c r="V36" s="206">
        <v>0.10335339638865</v>
      </c>
      <c r="W36" s="206">
        <v>0.10550300945829751</v>
      </c>
      <c r="DA36" s="71" t="s">
        <v>1830</v>
      </c>
    </row>
    <row r="37" spans="1:105" ht="12" customHeight="1" x14ac:dyDescent="0.25">
      <c r="A37" s="18" t="s">
        <v>69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5.0730868443680133E-2</v>
      </c>
      <c r="T37" s="206">
        <v>2.132416165090284E-2</v>
      </c>
      <c r="U37" s="206">
        <v>1.3155631986242479E-2</v>
      </c>
      <c r="V37" s="206">
        <v>7.1367153912295783E-3</v>
      </c>
      <c r="W37" s="206">
        <v>4.0412725709372309E-3</v>
      </c>
      <c r="DA37" s="71" t="s">
        <v>1831</v>
      </c>
    </row>
    <row r="38" spans="1:105" ht="12" customHeight="1" x14ac:dyDescent="0.25">
      <c r="A38" s="18" t="s">
        <v>70</v>
      </c>
      <c r="B38" s="206">
        <v>0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1.031814273430782E-3</v>
      </c>
      <c r="V39" s="206">
        <v>1.031814273430782E-3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2.407566638005159</v>
      </c>
      <c r="C40" s="206">
        <f t="shared" si="9"/>
        <v>3.224419604471195</v>
      </c>
      <c r="D40" s="206">
        <f t="shared" si="9"/>
        <v>3.202923473774721</v>
      </c>
      <c r="E40" s="206">
        <f t="shared" si="9"/>
        <v>4.0197764402407561</v>
      </c>
      <c r="F40" s="206">
        <f t="shared" si="9"/>
        <v>3.998280309544282</v>
      </c>
      <c r="G40" s="206">
        <f t="shared" si="9"/>
        <v>4.815133276010318</v>
      </c>
      <c r="H40" s="206">
        <f t="shared" si="9"/>
        <v>5.6104901117798791</v>
      </c>
      <c r="I40" s="206">
        <f t="shared" si="9"/>
        <v>4.7936371453138431</v>
      </c>
      <c r="J40" s="206">
        <f t="shared" si="9"/>
        <v>4.7936371453138431</v>
      </c>
      <c r="K40" s="206">
        <f t="shared" si="9"/>
        <v>2.407566638005159</v>
      </c>
      <c r="L40" s="206">
        <f t="shared" si="9"/>
        <v>2.407566638005159</v>
      </c>
      <c r="M40" s="206">
        <f t="shared" si="9"/>
        <v>2.407566638005159</v>
      </c>
      <c r="N40" s="206">
        <f t="shared" si="9"/>
        <v>1.612209802235598</v>
      </c>
      <c r="O40" s="206">
        <f t="shared" si="9"/>
        <v>2.450558899398108</v>
      </c>
      <c r="P40" s="206">
        <f t="shared" si="9"/>
        <v>2.3215821152192602</v>
      </c>
      <c r="Q40" s="206">
        <f t="shared" si="9"/>
        <v>2.2570937231298371</v>
      </c>
      <c r="R40" s="206">
        <f t="shared" si="9"/>
        <v>2.020636285468616</v>
      </c>
      <c r="S40" s="206">
        <f t="shared" si="9"/>
        <v>2.5144453998280309</v>
      </c>
      <c r="T40" s="206">
        <f t="shared" si="9"/>
        <v>2.5447119518486669</v>
      </c>
      <c r="U40" s="206">
        <f t="shared" si="9"/>
        <v>2.257179707652623</v>
      </c>
      <c r="V40" s="206">
        <f t="shared" si="9"/>
        <v>1.888650042992261</v>
      </c>
      <c r="W40" s="206">
        <f t="shared" si="9"/>
        <v>2.341702493551161</v>
      </c>
      <c r="DA40" s="71"/>
    </row>
    <row r="41" spans="1:105" ht="12" customHeight="1" x14ac:dyDescent="0.25">
      <c r="A41" s="18" t="s">
        <v>72</v>
      </c>
      <c r="B41" s="206">
        <v>2.407566638005159</v>
      </c>
      <c r="C41" s="206">
        <v>3.224419604471195</v>
      </c>
      <c r="D41" s="206">
        <v>3.202923473774721</v>
      </c>
      <c r="E41" s="206">
        <v>4.0197764402407561</v>
      </c>
      <c r="F41" s="206">
        <v>3.998280309544282</v>
      </c>
      <c r="G41" s="206">
        <v>4.815133276010318</v>
      </c>
      <c r="H41" s="206">
        <v>5.6104901117798791</v>
      </c>
      <c r="I41" s="206">
        <v>4.7936371453138431</v>
      </c>
      <c r="J41" s="206">
        <v>4.7936371453138431</v>
      </c>
      <c r="K41" s="206">
        <v>2.407566638005159</v>
      </c>
      <c r="L41" s="206">
        <v>2.407566638005159</v>
      </c>
      <c r="M41" s="206">
        <v>2.407566638005159</v>
      </c>
      <c r="N41" s="206">
        <v>1.612209802235598</v>
      </c>
      <c r="O41" s="206">
        <v>2.450558899398108</v>
      </c>
      <c r="P41" s="206">
        <v>2.3215821152192602</v>
      </c>
      <c r="Q41" s="206">
        <v>2.2570937231298371</v>
      </c>
      <c r="R41" s="206">
        <v>2.020636285468616</v>
      </c>
      <c r="S41" s="206">
        <v>2.5144453998280309</v>
      </c>
      <c r="T41" s="206">
        <v>2.5447119518486669</v>
      </c>
      <c r="U41" s="206">
        <v>2.257179707652623</v>
      </c>
      <c r="V41" s="206">
        <v>1.888650042992261</v>
      </c>
      <c r="W41" s="206">
        <v>2.341702493551161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0.5493551160791057</v>
      </c>
      <c r="C43" s="206">
        <f t="shared" si="10"/>
        <v>0.31049011177987962</v>
      </c>
      <c r="D43" s="206">
        <f t="shared" si="10"/>
        <v>0.47773000859845233</v>
      </c>
      <c r="E43" s="206">
        <f t="shared" si="10"/>
        <v>0.47773000859845233</v>
      </c>
      <c r="F43" s="206">
        <f t="shared" si="10"/>
        <v>0.47773000859845233</v>
      </c>
      <c r="G43" s="206">
        <f t="shared" si="10"/>
        <v>0.64488392089423896</v>
      </c>
      <c r="H43" s="206">
        <f t="shared" si="10"/>
        <v>0.47773000859845233</v>
      </c>
      <c r="I43" s="206">
        <f t="shared" si="10"/>
        <v>0.3821152192605331</v>
      </c>
      <c r="J43" s="206">
        <f t="shared" si="10"/>
        <v>0.16715391229578669</v>
      </c>
      <c r="K43" s="206">
        <f t="shared" si="10"/>
        <v>3.893207222699913</v>
      </c>
      <c r="L43" s="206">
        <f t="shared" si="10"/>
        <v>3.7259673258813408</v>
      </c>
      <c r="M43" s="206">
        <f t="shared" si="10"/>
        <v>2.5556319862424761</v>
      </c>
      <c r="N43" s="206">
        <f t="shared" si="10"/>
        <v>2.4361994840928629</v>
      </c>
      <c r="O43" s="206">
        <f t="shared" si="10"/>
        <v>2.3167669819432501</v>
      </c>
      <c r="P43" s="206">
        <f t="shared" si="10"/>
        <v>7.1625107480653469E-2</v>
      </c>
      <c r="Q43" s="206">
        <f t="shared" si="10"/>
        <v>0.1194325021496131</v>
      </c>
      <c r="R43" s="206">
        <f t="shared" si="10"/>
        <v>0.26276870163370591</v>
      </c>
      <c r="S43" s="206">
        <f t="shared" si="10"/>
        <v>0.21598406020061828</v>
      </c>
      <c r="T43" s="206">
        <f t="shared" si="10"/>
        <v>0.1931288873310065</v>
      </c>
      <c r="U43" s="206">
        <f t="shared" si="10"/>
        <v>0.41501079366236765</v>
      </c>
      <c r="V43" s="206">
        <f t="shared" si="10"/>
        <v>0.48320213787306426</v>
      </c>
      <c r="W43" s="206">
        <f t="shared" si="10"/>
        <v>0.54874592612183137</v>
      </c>
      <c r="DA43" s="71"/>
    </row>
    <row r="44" spans="1:105" ht="12" customHeight="1" x14ac:dyDescent="0.25">
      <c r="A44" s="18" t="s">
        <v>73</v>
      </c>
      <c r="B44" s="206">
        <v>0.5493551160791057</v>
      </c>
      <c r="C44" s="206">
        <v>0.31049011177987962</v>
      </c>
      <c r="D44" s="206">
        <v>0.47773000859845233</v>
      </c>
      <c r="E44" s="206">
        <v>0.47773000859845233</v>
      </c>
      <c r="F44" s="206">
        <v>0.47773000859845233</v>
      </c>
      <c r="G44" s="206">
        <v>0.64488392089423896</v>
      </c>
      <c r="H44" s="206">
        <v>0.47773000859845233</v>
      </c>
      <c r="I44" s="206">
        <v>0.3821152192605331</v>
      </c>
      <c r="J44" s="206">
        <v>0.16715391229578669</v>
      </c>
      <c r="K44" s="206">
        <v>3.893207222699913</v>
      </c>
      <c r="L44" s="206">
        <v>3.7259673258813408</v>
      </c>
      <c r="M44" s="206">
        <v>2.5556319862424761</v>
      </c>
      <c r="N44" s="206">
        <v>2.4361994840928629</v>
      </c>
      <c r="O44" s="206">
        <v>2.3167669819432501</v>
      </c>
      <c r="P44" s="206">
        <v>7.1625107480653469E-2</v>
      </c>
      <c r="Q44" s="206">
        <v>0.1194325021496131</v>
      </c>
      <c r="R44" s="206">
        <v>0.26276870163370591</v>
      </c>
      <c r="S44" s="206">
        <v>0.2149613069647463</v>
      </c>
      <c r="T44" s="206">
        <v>0.19226139294926911</v>
      </c>
      <c r="U44" s="206">
        <v>0.41410146173688728</v>
      </c>
      <c r="V44" s="206">
        <v>0.48237317282889081</v>
      </c>
      <c r="W44" s="206">
        <v>0.54780739466895956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1.022753235871989E-3</v>
      </c>
      <c r="T49" s="206">
        <v>8.6749438173739973E-4</v>
      </c>
      <c r="U49" s="206">
        <v>9.0933192548037581E-4</v>
      </c>
      <c r="V49" s="206">
        <v>8.2896504417348494E-4</v>
      </c>
      <c r="W49" s="206">
        <v>9.3853145287180748E-4</v>
      </c>
      <c r="DA49" s="71" t="s">
        <v>1841</v>
      </c>
    </row>
    <row r="50" spans="1:105" ht="12" customHeight="1" x14ac:dyDescent="0.25">
      <c r="A50" s="14" t="s">
        <v>79</v>
      </c>
      <c r="B50" s="206">
        <v>1.1226139294926909</v>
      </c>
      <c r="C50" s="206">
        <v>1.1226139294926909</v>
      </c>
      <c r="D50" s="206">
        <v>1.4569217540842649</v>
      </c>
      <c r="E50" s="206">
        <v>1.1942390369733451</v>
      </c>
      <c r="F50" s="206">
        <v>1.1942390369733451</v>
      </c>
      <c r="G50" s="206">
        <v>1.1226139294926909</v>
      </c>
      <c r="H50" s="206">
        <v>2.0540842648323299</v>
      </c>
      <c r="I50" s="206">
        <v>1.1942390369733451</v>
      </c>
      <c r="J50" s="206">
        <v>1.1226139294926909</v>
      </c>
      <c r="K50" s="206">
        <v>0.3343938091143594</v>
      </c>
      <c r="L50" s="206">
        <v>0.42992261392949271</v>
      </c>
      <c r="M50" s="206">
        <v>9.5528804815133275E-2</v>
      </c>
      <c r="N50" s="206">
        <v>0.16715391229578669</v>
      </c>
      <c r="O50" s="206">
        <v>0.16715391229578669</v>
      </c>
      <c r="P50" s="206">
        <v>0.16715391229578669</v>
      </c>
      <c r="Q50" s="206">
        <v>0.16715391229578669</v>
      </c>
      <c r="R50" s="206">
        <v>0.16715391229578669</v>
      </c>
      <c r="S50" s="206">
        <v>0.24135855546001719</v>
      </c>
      <c r="T50" s="206">
        <v>4.4539982803095443E-2</v>
      </c>
      <c r="U50" s="206">
        <v>0.1306964746345658</v>
      </c>
      <c r="V50" s="206">
        <v>7.9363714531384355E-2</v>
      </c>
      <c r="W50" s="206">
        <v>8.4350816852966456E-2</v>
      </c>
      <c r="DA50" s="71" t="s">
        <v>1842</v>
      </c>
    </row>
    <row r="51" spans="1:105" ht="12" customHeight="1" x14ac:dyDescent="0.25">
      <c r="A51" s="21" t="s">
        <v>38</v>
      </c>
      <c r="B51" s="209">
        <v>2.837489251934652</v>
      </c>
      <c r="C51" s="209">
        <v>2.3215821152192602</v>
      </c>
      <c r="D51" s="209">
        <v>3.0954428202923472</v>
      </c>
      <c r="E51" s="209">
        <v>3.3533963886500429</v>
      </c>
      <c r="F51" s="209">
        <v>3.611349957007739</v>
      </c>
      <c r="G51" s="209">
        <v>3.6973344797936369</v>
      </c>
      <c r="H51" s="209">
        <v>3.267411865864144</v>
      </c>
      <c r="I51" s="209">
        <v>3.611349957007739</v>
      </c>
      <c r="J51" s="209">
        <v>3.5253654342218401</v>
      </c>
      <c r="K51" s="209">
        <v>4.041272570937231</v>
      </c>
      <c r="L51" s="209">
        <v>2.7515047291487531</v>
      </c>
      <c r="M51" s="209">
        <v>2.6655202063628551</v>
      </c>
      <c r="N51" s="209">
        <v>2.7515047291487531</v>
      </c>
      <c r="O51" s="209">
        <v>2.493551160791057</v>
      </c>
      <c r="P51" s="209">
        <v>2.5795356835769558</v>
      </c>
      <c r="Q51" s="209">
        <v>2.407566638005159</v>
      </c>
      <c r="R51" s="209">
        <v>2.2355975924333622</v>
      </c>
      <c r="S51" s="209">
        <v>2.3874462596732591</v>
      </c>
      <c r="T51" s="209">
        <v>2.3946689595872739</v>
      </c>
      <c r="U51" s="209">
        <v>2.354428202923474</v>
      </c>
      <c r="V51" s="209">
        <v>2.3312123817712811</v>
      </c>
      <c r="W51" s="209">
        <v>2.4057609630266552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6.9170249355116074</v>
      </c>
      <c r="C52" s="286">
        <f t="shared" si="11"/>
        <v>7.6588993981083409</v>
      </c>
      <c r="D52" s="286">
        <f t="shared" si="11"/>
        <v>8.9128116938950992</v>
      </c>
      <c r="E52" s="286">
        <f t="shared" si="11"/>
        <v>9.6713671539122945</v>
      </c>
      <c r="F52" s="286">
        <f t="shared" si="11"/>
        <v>9.9078245915735188</v>
      </c>
      <c r="G52" s="286">
        <f t="shared" si="11"/>
        <v>10.906190885640584</v>
      </c>
      <c r="H52" s="286">
        <f t="shared" si="11"/>
        <v>12.035941530524504</v>
      </c>
      <c r="I52" s="286">
        <f t="shared" si="11"/>
        <v>9.9813413585554613</v>
      </c>
      <c r="J52" s="286">
        <f t="shared" si="11"/>
        <v>9.6087704213241629</v>
      </c>
      <c r="K52" s="286">
        <f t="shared" si="11"/>
        <v>10.676440240756664</v>
      </c>
      <c r="L52" s="286">
        <f t="shared" si="11"/>
        <v>9.3149613069647437</v>
      </c>
      <c r="M52" s="286">
        <f t="shared" si="11"/>
        <v>7.7242476354256233</v>
      </c>
      <c r="N52" s="286">
        <f t="shared" si="11"/>
        <v>6.9670679277729981</v>
      </c>
      <c r="O52" s="286">
        <f t="shared" si="11"/>
        <v>7.4280309544282002</v>
      </c>
      <c r="P52" s="286">
        <f t="shared" si="11"/>
        <v>5.1398968185726561</v>
      </c>
      <c r="Q52" s="286">
        <f t="shared" si="11"/>
        <v>4.9512467755803939</v>
      </c>
      <c r="R52" s="286">
        <f t="shared" si="11"/>
        <v>4.6861564918314702</v>
      </c>
      <c r="S52" s="286">
        <f t="shared" si="11"/>
        <v>5.5002488925307977</v>
      </c>
      <c r="T52" s="286">
        <f t="shared" si="11"/>
        <v>5.279973255344764</v>
      </c>
      <c r="U52" s="286">
        <f t="shared" si="11"/>
        <v>5.2563693491223855</v>
      </c>
      <c r="V52" s="286">
        <f t="shared" si="11"/>
        <v>4.8939502032213014</v>
      </c>
      <c r="W52" s="286">
        <f t="shared" si="11"/>
        <v>5.4901044815818505</v>
      </c>
      <c r="DA52" s="118"/>
    </row>
    <row r="53" spans="1:105" ht="12" customHeight="1" x14ac:dyDescent="0.25">
      <c r="A53" s="51" t="s">
        <v>52</v>
      </c>
      <c r="B53" s="243">
        <f>PPA_fec!B5</f>
        <v>0</v>
      </c>
      <c r="C53" s="243">
        <f>PPA_fec!C5</f>
        <v>0</v>
      </c>
      <c r="D53" s="243">
        <f>PPA_fec!D5</f>
        <v>0</v>
      </c>
      <c r="E53" s="243">
        <f>PPA_fec!E5</f>
        <v>0</v>
      </c>
      <c r="F53" s="243">
        <f>PPA_fec!F5</f>
        <v>0</v>
      </c>
      <c r="G53" s="243">
        <f>PPA_fec!G5</f>
        <v>0</v>
      </c>
      <c r="H53" s="243">
        <f>PPA_fec!H5</f>
        <v>0</v>
      </c>
      <c r="I53" s="243">
        <f>PPA_fec!I5</f>
        <v>0</v>
      </c>
      <c r="J53" s="243">
        <f>PPA_fec!J5</f>
        <v>0</v>
      </c>
      <c r="K53" s="243">
        <f>PPA_fec!K5</f>
        <v>0</v>
      </c>
      <c r="L53" s="243">
        <f>PPA_fec!L5</f>
        <v>0</v>
      </c>
      <c r="M53" s="243">
        <f>PPA_fec!M5</f>
        <v>0</v>
      </c>
      <c r="N53" s="243">
        <f>PPA_fec!N5</f>
        <v>0</v>
      </c>
      <c r="O53" s="243">
        <f>PPA_fec!O5</f>
        <v>0</v>
      </c>
      <c r="P53" s="243">
        <f>PPA_fec!P5</f>
        <v>0</v>
      </c>
      <c r="Q53" s="243">
        <f>PPA_fec!Q5</f>
        <v>0</v>
      </c>
      <c r="R53" s="243">
        <f>PPA_fec!R5</f>
        <v>0</v>
      </c>
      <c r="S53" s="243">
        <f>PPA_fec!S5</f>
        <v>0</v>
      </c>
      <c r="T53" s="243">
        <f>PPA_fec!T5</f>
        <v>0</v>
      </c>
      <c r="U53" s="243">
        <f>PPA_fec!U5</f>
        <v>0</v>
      </c>
      <c r="V53" s="243">
        <f>PPA_fec!V5</f>
        <v>0</v>
      </c>
      <c r="W53" s="243">
        <f>PPA_fec!W5</f>
        <v>0</v>
      </c>
      <c r="DA53" s="83"/>
    </row>
    <row r="54" spans="1:105" ht="12" customHeight="1" x14ac:dyDescent="0.25">
      <c r="A54" s="99" t="s">
        <v>59</v>
      </c>
      <c r="B54" s="284">
        <f>PPA_fec!B32</f>
        <v>3.5351485553186559</v>
      </c>
      <c r="C54" s="284">
        <f>PPA_fec!C32</f>
        <v>4.6799151151762883</v>
      </c>
      <c r="D54" s="284">
        <f>PPA_fec!D32</f>
        <v>5.754807647697179</v>
      </c>
      <c r="E54" s="284">
        <f>PPA_fec!E32</f>
        <v>6.2237858146381004</v>
      </c>
      <c r="F54" s="284">
        <f>PPA_fec!F32</f>
        <v>6.4529947417053091</v>
      </c>
      <c r="G54" s="284">
        <f>PPA_fec!G32</f>
        <v>7.0004937805546721</v>
      </c>
      <c r="H54" s="284">
        <f>PPA_fec!H32</f>
        <v>7.8805739970183488</v>
      </c>
      <c r="I54" s="284">
        <f>PPA_fec!I32</f>
        <v>7.0387764039510312</v>
      </c>
      <c r="J54" s="284">
        <f>PPA_fec!J32</f>
        <v>6.5076328144754374</v>
      </c>
      <c r="K54" s="284">
        <f>PPA_fec!K32</f>
        <v>7.7101803509348148</v>
      </c>
      <c r="L54" s="284">
        <f>PPA_fec!L32</f>
        <v>6.4912165738116911</v>
      </c>
      <c r="M54" s="284">
        <f>PPA_fec!M32</f>
        <v>6.8371914271187437</v>
      </c>
      <c r="N54" s="284">
        <f>PPA_fec!N32</f>
        <v>4.8550654493666743</v>
      </c>
      <c r="O54" s="284">
        <f>PPA_fec!O32</f>
        <v>5.2319993231987896</v>
      </c>
      <c r="P54" s="284">
        <f>PPA_fec!P32</f>
        <v>4.44111385922686</v>
      </c>
      <c r="Q54" s="284">
        <f>PPA_fec!Q32</f>
        <v>4.600509102721591</v>
      </c>
      <c r="R54" s="284">
        <f>PPA_fec!R32</f>
        <v>2.0798101031559462</v>
      </c>
      <c r="S54" s="284">
        <f>PPA_fec!S32</f>
        <v>2.2978743127728758</v>
      </c>
      <c r="T54" s="284">
        <f>PPA_fec!T32</f>
        <v>3.2057345376113289</v>
      </c>
      <c r="U54" s="284">
        <f>PPA_fec!U32</f>
        <v>4.0823843394252162</v>
      </c>
      <c r="V54" s="284">
        <f>PPA_fec!V32</f>
        <v>2.627313787476917</v>
      </c>
      <c r="W54" s="284">
        <f>PPA_fec!W32</f>
        <v>4.263915845479926</v>
      </c>
      <c r="DA54" s="94"/>
    </row>
    <row r="55" spans="1:105" ht="12" customHeight="1" x14ac:dyDescent="0.25">
      <c r="A55" s="52" t="s">
        <v>60</v>
      </c>
      <c r="B55" s="244">
        <f>PPA_fec!B83</f>
        <v>3.381876380192951</v>
      </c>
      <c r="C55" s="244">
        <f>PPA_fec!C83</f>
        <v>2.9789842829320521</v>
      </c>
      <c r="D55" s="244">
        <f>PPA_fec!D83</f>
        <v>3.1580040461979202</v>
      </c>
      <c r="E55" s="244">
        <f>PPA_fec!E83</f>
        <v>3.4475813392741941</v>
      </c>
      <c r="F55" s="244">
        <f>PPA_fec!F83</f>
        <v>3.4548298498682102</v>
      </c>
      <c r="G55" s="244">
        <f>PPA_fec!G83</f>
        <v>3.9056971050859119</v>
      </c>
      <c r="H55" s="244">
        <f>PPA_fec!H83</f>
        <v>4.155367533506154</v>
      </c>
      <c r="I55" s="244">
        <f>PPA_fec!I83</f>
        <v>2.9425649546044301</v>
      </c>
      <c r="J55" s="244">
        <f>PPA_fec!J83</f>
        <v>3.1011376068487251</v>
      </c>
      <c r="K55" s="244">
        <f>PPA_fec!K83</f>
        <v>2.9662598898218491</v>
      </c>
      <c r="L55" s="244">
        <f>PPA_fec!L83</f>
        <v>2.823744733153053</v>
      </c>
      <c r="M55" s="244">
        <f>PPA_fec!M83</f>
        <v>0.88705620830687992</v>
      </c>
      <c r="N55" s="244">
        <f>PPA_fec!N83</f>
        <v>2.1120024784063238</v>
      </c>
      <c r="O55" s="244">
        <f>PPA_fec!O83</f>
        <v>2.196031631229411</v>
      </c>
      <c r="P55" s="244">
        <f>PPA_fec!P83</f>
        <v>0.69878295934579615</v>
      </c>
      <c r="Q55" s="244">
        <f>PPA_fec!Q83</f>
        <v>0.35073767285880331</v>
      </c>
      <c r="R55" s="244">
        <f>PPA_fec!R83</f>
        <v>2.606346388675524</v>
      </c>
      <c r="S55" s="244">
        <f>PPA_fec!S83</f>
        <v>3.2023745797579219</v>
      </c>
      <c r="T55" s="244">
        <f>PPA_fec!T83</f>
        <v>2.0742387177334352</v>
      </c>
      <c r="U55" s="244">
        <f>PPA_fec!U83</f>
        <v>1.1739850096971689</v>
      </c>
      <c r="V55" s="244">
        <f>PPA_fec!V83</f>
        <v>2.2666364157443848</v>
      </c>
      <c r="W55" s="244">
        <f>PPA_fec!W83</f>
        <v>1.2261886361019241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5.6548799990548346</v>
      </c>
      <c r="C57" s="205">
        <f t="shared" si="12"/>
        <v>10.182479998450564</v>
      </c>
      <c r="D57" s="205">
        <f t="shared" si="12"/>
        <v>10.131989998552067</v>
      </c>
      <c r="E57" s="205">
        <f t="shared" si="12"/>
        <v>11.909917028062448</v>
      </c>
      <c r="F57" s="205">
        <f t="shared" si="12"/>
        <v>11.859427028144287</v>
      </c>
      <c r="G57" s="205">
        <f t="shared" si="12"/>
        <v>13.778047028291818</v>
      </c>
      <c r="H57" s="205">
        <f t="shared" si="12"/>
        <v>15.646177028437945</v>
      </c>
      <c r="I57" s="205">
        <f t="shared" si="12"/>
        <v>11.259269998446852</v>
      </c>
      <c r="J57" s="205">
        <f t="shared" si="12"/>
        <v>11.259269998378672</v>
      </c>
      <c r="K57" s="205">
        <f t="shared" si="12"/>
        <v>5.6548799994312757</v>
      </c>
      <c r="L57" s="205">
        <f t="shared" si="12"/>
        <v>5.6548799995394559</v>
      </c>
      <c r="M57" s="205">
        <f t="shared" si="12"/>
        <v>5.6548800007541091</v>
      </c>
      <c r="N57" s="205">
        <f t="shared" si="12"/>
        <v>3.7867499993170766</v>
      </c>
      <c r="O57" s="205">
        <f t="shared" si="12"/>
        <v>5.7558599991620332</v>
      </c>
      <c r="P57" s="205">
        <f t="shared" si="12"/>
        <v>5.4529200015065813</v>
      </c>
      <c r="Q57" s="205">
        <f t="shared" si="12"/>
        <v>5.3014500016179733</v>
      </c>
      <c r="R57" s="205">
        <f t="shared" si="12"/>
        <v>4.746059998364351</v>
      </c>
      <c r="S57" s="205">
        <f t="shared" si="12"/>
        <v>6.301822678551571</v>
      </c>
      <c r="T57" s="205">
        <f t="shared" si="12"/>
        <v>6.258737518291082</v>
      </c>
      <c r="U57" s="205">
        <f t="shared" si="12"/>
        <v>5.5697792416103127</v>
      </c>
      <c r="V57" s="205">
        <f t="shared" si="12"/>
        <v>4.7343448783444444</v>
      </c>
      <c r="W57" s="205">
        <f t="shared" si="12"/>
        <v>5.7914416814605119</v>
      </c>
      <c r="DA57" s="112"/>
    </row>
    <row r="58" spans="1:105" ht="12" customHeight="1" x14ac:dyDescent="0.25">
      <c r="A58" s="51" t="s">
        <v>52</v>
      </c>
      <c r="B58" s="243">
        <f>PPA_emi!B5</f>
        <v>0</v>
      </c>
      <c r="C58" s="243">
        <f>PPA_emi!C5</f>
        <v>0</v>
      </c>
      <c r="D58" s="243">
        <f>PPA_emi!D5</f>
        <v>0</v>
      </c>
      <c r="E58" s="243">
        <f>PPA_emi!E5</f>
        <v>0</v>
      </c>
      <c r="F58" s="243">
        <f>PPA_emi!F5</f>
        <v>0</v>
      </c>
      <c r="G58" s="243">
        <f>PPA_emi!G5</f>
        <v>0</v>
      </c>
      <c r="H58" s="243">
        <f>PPA_emi!H5</f>
        <v>0</v>
      </c>
      <c r="I58" s="243">
        <f>PPA_emi!I5</f>
        <v>0</v>
      </c>
      <c r="J58" s="243">
        <f>PPA_emi!J5</f>
        <v>0</v>
      </c>
      <c r="K58" s="243">
        <f>PPA_emi!K5</f>
        <v>0</v>
      </c>
      <c r="L58" s="243">
        <f>PPA_emi!L5</f>
        <v>0</v>
      </c>
      <c r="M58" s="243">
        <f>PPA_emi!M5</f>
        <v>0</v>
      </c>
      <c r="N58" s="243">
        <f>PPA_emi!N5</f>
        <v>0</v>
      </c>
      <c r="O58" s="243">
        <f>PPA_emi!O5</f>
        <v>0</v>
      </c>
      <c r="P58" s="243">
        <f>PPA_emi!P5</f>
        <v>0</v>
      </c>
      <c r="Q58" s="243">
        <f>PPA_emi!Q5</f>
        <v>0</v>
      </c>
      <c r="R58" s="243">
        <f>PPA_emi!R5</f>
        <v>0</v>
      </c>
      <c r="S58" s="243">
        <f>PPA_emi!S5</f>
        <v>0</v>
      </c>
      <c r="T58" s="243">
        <f>PPA_emi!T5</f>
        <v>0</v>
      </c>
      <c r="U58" s="243">
        <f>PPA_emi!U5</f>
        <v>0</v>
      </c>
      <c r="V58" s="243">
        <f>PPA_emi!V5</f>
        <v>0</v>
      </c>
      <c r="W58" s="243">
        <f>PPA_emi!W5</f>
        <v>0</v>
      </c>
      <c r="DA58" s="83"/>
    </row>
    <row r="59" spans="1:105" ht="12" customHeight="1" x14ac:dyDescent="0.25">
      <c r="A59" s="99" t="s">
        <v>59</v>
      </c>
      <c r="B59" s="284">
        <f>PPA_emi!B32</f>
        <v>3.360891466183237</v>
      </c>
      <c r="C59" s="284">
        <f>PPA_emi!C32</f>
        <v>7.4294591776565504</v>
      </c>
      <c r="D59" s="284">
        <f>PPA_emi!D32</f>
        <v>8.1854275124972791</v>
      </c>
      <c r="E59" s="284">
        <f>PPA_emi!E32</f>
        <v>9.7229638047527711</v>
      </c>
      <c r="F59" s="284">
        <f>PPA_emi!F32</f>
        <v>10.015050405934931</v>
      </c>
      <c r="G59" s="284">
        <f>PPA_emi!G32</f>
        <v>11.13123768333717</v>
      </c>
      <c r="H59" s="284">
        <f>PPA_emi!H32</f>
        <v>11.55435147932694</v>
      </c>
      <c r="I59" s="284">
        <f>PPA_emi!I32</f>
        <v>10.017852093993881</v>
      </c>
      <c r="J59" s="284">
        <f>PPA_emi!J32</f>
        <v>9.7920563180354954</v>
      </c>
      <c r="K59" s="284">
        <f>PPA_emi!K32</f>
        <v>4.8969850743196153</v>
      </c>
      <c r="L59" s="284">
        <f>PPA_emi!L32</f>
        <v>3.6659040689092519</v>
      </c>
      <c r="M59" s="284">
        <f>PPA_emi!M32</f>
        <v>5.5483601856936646</v>
      </c>
      <c r="N59" s="284">
        <f>PPA_emi!N32</f>
        <v>3.2402233672303158</v>
      </c>
      <c r="O59" s="284">
        <f>PPA_emi!O32</f>
        <v>4.650004818702123</v>
      </c>
      <c r="P59" s="284">
        <f>PPA_emi!P32</f>
        <v>5.4343917808497926</v>
      </c>
      <c r="Q59" s="284">
        <f>PPA_emi!Q32</f>
        <v>5.2935782118233679</v>
      </c>
      <c r="R59" s="284">
        <f>PPA_emi!R32</f>
        <v>3.2113043706950548</v>
      </c>
      <c r="S59" s="284">
        <f>PPA_emi!S32</f>
        <v>3.7365758853344508</v>
      </c>
      <c r="T59" s="284">
        <f>PPA_emi!T32</f>
        <v>5.5947134212835579</v>
      </c>
      <c r="U59" s="284">
        <f>PPA_emi!U32</f>
        <v>5.4652918300613278</v>
      </c>
      <c r="V59" s="284">
        <f>PPA_emi!V32</f>
        <v>3.8715916020149939</v>
      </c>
      <c r="W59" s="284">
        <f>PPA_emi!W32</f>
        <v>5.6686911242517786</v>
      </c>
      <c r="DA59" s="94"/>
    </row>
    <row r="60" spans="1:105" ht="12" customHeight="1" x14ac:dyDescent="0.25">
      <c r="A60" s="52" t="s">
        <v>60</v>
      </c>
      <c r="B60" s="244">
        <f>PPA_emi!B83</f>
        <v>2.2939885328715972</v>
      </c>
      <c r="C60" s="244">
        <f>PPA_emi!C83</f>
        <v>2.753020820794013</v>
      </c>
      <c r="D60" s="244">
        <f>PPA_emi!D83</f>
        <v>1.946562486054787</v>
      </c>
      <c r="E60" s="244">
        <f>PPA_emi!E83</f>
        <v>2.1869532233096778</v>
      </c>
      <c r="F60" s="244">
        <f>PPA_emi!F83</f>
        <v>1.8443766222093569</v>
      </c>
      <c r="G60" s="244">
        <f>PPA_emi!G83</f>
        <v>2.6468093449546468</v>
      </c>
      <c r="H60" s="244">
        <f>PPA_emi!H83</f>
        <v>4.0918255491110056</v>
      </c>
      <c r="I60" s="244">
        <f>PPA_emi!I83</f>
        <v>1.241417904452971</v>
      </c>
      <c r="J60" s="244">
        <f>PPA_emi!J83</f>
        <v>1.467213680343177</v>
      </c>
      <c r="K60" s="244">
        <f>PPA_emi!K83</f>
        <v>0.75789492511166079</v>
      </c>
      <c r="L60" s="244">
        <f>PPA_emi!L83</f>
        <v>1.9889759306302039</v>
      </c>
      <c r="M60" s="244">
        <f>PPA_emi!M83</f>
        <v>0.1065198150604442</v>
      </c>
      <c r="N60" s="244">
        <f>PPA_emi!N83</f>
        <v>0.54652663208676089</v>
      </c>
      <c r="O60" s="244">
        <f>PPA_emi!O83</f>
        <v>1.1058551804599099</v>
      </c>
      <c r="P60" s="244">
        <f>PPA_emi!P83</f>
        <v>1.8528220656789111E-2</v>
      </c>
      <c r="Q60" s="244">
        <f>PPA_emi!Q83</f>
        <v>7.8717897946057897E-3</v>
      </c>
      <c r="R60" s="244">
        <f>PPA_emi!R83</f>
        <v>1.534755627669296</v>
      </c>
      <c r="S60" s="244">
        <f>PPA_emi!S83</f>
        <v>2.5652467932171201</v>
      </c>
      <c r="T60" s="244">
        <f>PPA_emi!T83</f>
        <v>0.66402409700752429</v>
      </c>
      <c r="U60" s="244">
        <f>PPA_emi!U83</f>
        <v>0.1044874115489846</v>
      </c>
      <c r="V60" s="244">
        <f>PPA_emi!V83</f>
        <v>0.86275327632945076</v>
      </c>
      <c r="W60" s="244">
        <f>PPA_emi!W83</f>
        <v>0.1227505572087336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 t="str">
        <f t="shared" ref="B63:W63" si="13">IF(B$10=0,"",B$5/B$10*1000)</f>
        <v/>
      </c>
      <c r="C63" s="289" t="str">
        <f t="shared" si="13"/>
        <v/>
      </c>
      <c r="D63" s="289" t="str">
        <f t="shared" si="13"/>
        <v/>
      </c>
      <c r="E63" s="289" t="str">
        <f t="shared" si="13"/>
        <v/>
      </c>
      <c r="F63" s="289" t="str">
        <f t="shared" si="13"/>
        <v/>
      </c>
      <c r="G63" s="289" t="str">
        <f t="shared" si="13"/>
        <v/>
      </c>
      <c r="H63" s="289" t="str">
        <f t="shared" si="13"/>
        <v/>
      </c>
      <c r="I63" s="289" t="str">
        <f t="shared" si="13"/>
        <v/>
      </c>
      <c r="J63" s="289" t="str">
        <f t="shared" si="13"/>
        <v/>
      </c>
      <c r="K63" s="289" t="str">
        <f t="shared" si="13"/>
        <v/>
      </c>
      <c r="L63" s="289" t="str">
        <f t="shared" si="13"/>
        <v/>
      </c>
      <c r="M63" s="289" t="str">
        <f t="shared" si="13"/>
        <v/>
      </c>
      <c r="N63" s="289" t="str">
        <f t="shared" si="13"/>
        <v/>
      </c>
      <c r="O63" s="289" t="str">
        <f t="shared" si="13"/>
        <v/>
      </c>
      <c r="P63" s="289" t="str">
        <f t="shared" si="13"/>
        <v/>
      </c>
      <c r="Q63" s="289" t="str">
        <f t="shared" si="13"/>
        <v/>
      </c>
      <c r="R63" s="289" t="str">
        <f t="shared" si="13"/>
        <v/>
      </c>
      <c r="S63" s="289" t="str">
        <f t="shared" si="13"/>
        <v/>
      </c>
      <c r="T63" s="289" t="str">
        <f t="shared" si="13"/>
        <v/>
      </c>
      <c r="U63" s="289" t="str">
        <f t="shared" si="13"/>
        <v/>
      </c>
      <c r="V63" s="289" t="str">
        <f t="shared" si="13"/>
        <v/>
      </c>
      <c r="W63" s="289" t="str">
        <f t="shared" si="13"/>
        <v/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2750.9338963781061</v>
      </c>
      <c r="C64" s="290">
        <f t="shared" si="14"/>
        <v>1564.0310397600151</v>
      </c>
      <c r="D64" s="290">
        <f t="shared" si="14"/>
        <v>1382.2949789081667</v>
      </c>
      <c r="E64" s="290">
        <f t="shared" si="14"/>
        <v>1279.444573593652</v>
      </c>
      <c r="F64" s="290">
        <f t="shared" si="14"/>
        <v>1163.1705762355434</v>
      </c>
      <c r="G64" s="290">
        <f t="shared" si="14"/>
        <v>1219.0168181480058</v>
      </c>
      <c r="H64" s="290">
        <f t="shared" si="14"/>
        <v>793.41113499239157</v>
      </c>
      <c r="I64" s="290">
        <f t="shared" si="14"/>
        <v>537.94664462760704</v>
      </c>
      <c r="J64" s="290">
        <f t="shared" si="14"/>
        <v>706.6647977157495</v>
      </c>
      <c r="K64" s="290">
        <f t="shared" si="14"/>
        <v>620.08249014899877</v>
      </c>
      <c r="L64" s="290">
        <f t="shared" si="14"/>
        <v>769.09689566123859</v>
      </c>
      <c r="M64" s="290">
        <f t="shared" si="14"/>
        <v>736.99318089487508</v>
      </c>
      <c r="N64" s="290">
        <f t="shared" si="14"/>
        <v>980.21993689546684</v>
      </c>
      <c r="O64" s="290">
        <f t="shared" si="14"/>
        <v>883.71836093550235</v>
      </c>
      <c r="P64" s="290">
        <f t="shared" si="14"/>
        <v>1014.8137754079301</v>
      </c>
      <c r="Q64" s="290">
        <f t="shared" si="14"/>
        <v>806.66666666666663</v>
      </c>
      <c r="R64" s="290">
        <f t="shared" si="14"/>
        <v>1801.4709531419039</v>
      </c>
      <c r="S64" s="290">
        <f t="shared" si="14"/>
        <v>1631.6746618725101</v>
      </c>
      <c r="T64" s="290">
        <f t="shared" si="14"/>
        <v>1201.876692484798</v>
      </c>
      <c r="U64" s="290">
        <f t="shared" si="14"/>
        <v>961.07021022366609</v>
      </c>
      <c r="V64" s="290">
        <f t="shared" si="14"/>
        <v>1473.9445727985853</v>
      </c>
      <c r="W64" s="290">
        <f t="shared" si="14"/>
        <v>995.66255838258849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2971.110712192753</v>
      </c>
      <c r="C65" s="291">
        <f t="shared" si="15"/>
        <v>2962.9699142120294</v>
      </c>
      <c r="D65" s="291">
        <f t="shared" si="15"/>
        <v>2864.0015830117804</v>
      </c>
      <c r="E65" s="291">
        <f t="shared" si="15"/>
        <v>2759.520192060937</v>
      </c>
      <c r="F65" s="291">
        <f t="shared" si="15"/>
        <v>2857.2364386848371</v>
      </c>
      <c r="G65" s="291">
        <f t="shared" si="15"/>
        <v>2876.5567082225552</v>
      </c>
      <c r="H65" s="291">
        <f t="shared" si="15"/>
        <v>2731.7703641486432</v>
      </c>
      <c r="I65" s="291">
        <f t="shared" si="15"/>
        <v>2765.9225403045984</v>
      </c>
      <c r="J65" s="291">
        <f t="shared" si="15"/>
        <v>2660.6433569377136</v>
      </c>
      <c r="K65" s="291">
        <f t="shared" si="15"/>
        <v>2316.5162205697839</v>
      </c>
      <c r="L65" s="291">
        <f t="shared" si="15"/>
        <v>2029.6833313117095</v>
      </c>
      <c r="M65" s="291">
        <f t="shared" si="15"/>
        <v>6342.8527276285695</v>
      </c>
      <c r="N65" s="291">
        <f t="shared" si="15"/>
        <v>2483.5380131918791</v>
      </c>
      <c r="O65" s="291">
        <f t="shared" si="15"/>
        <v>2902.8987993139094</v>
      </c>
      <c r="P65" s="291">
        <f t="shared" si="15"/>
        <v>9028.9192692672514</v>
      </c>
      <c r="Q65" s="291">
        <f t="shared" si="15"/>
        <v>17388.148148148157</v>
      </c>
      <c r="R65" s="291">
        <f t="shared" si="15"/>
        <v>2330.8789375627443</v>
      </c>
      <c r="S65" s="291">
        <f t="shared" si="15"/>
        <v>2248.3419452064618</v>
      </c>
      <c r="T65" s="291">
        <f t="shared" si="15"/>
        <v>3548.098991217094</v>
      </c>
      <c r="U65" s="291">
        <f t="shared" si="15"/>
        <v>7461.1328534157865</v>
      </c>
      <c r="V65" s="291">
        <f t="shared" si="15"/>
        <v>3948.1920571127571</v>
      </c>
      <c r="W65" s="291">
        <f t="shared" si="15"/>
        <v>7894.6547866433093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 t="str">
        <f t="shared" ref="B67:W67" si="16">IF(B$53=0,"",B$53/B$10)</f>
        <v/>
      </c>
      <c r="C67" s="254" t="str">
        <f t="shared" si="16"/>
        <v/>
      </c>
      <c r="D67" s="254" t="str">
        <f t="shared" si="16"/>
        <v/>
      </c>
      <c r="E67" s="254" t="str">
        <f t="shared" si="16"/>
        <v/>
      </c>
      <c r="F67" s="254" t="str">
        <f t="shared" si="16"/>
        <v/>
      </c>
      <c r="G67" s="254" t="str">
        <f t="shared" si="16"/>
        <v/>
      </c>
      <c r="H67" s="254" t="str">
        <f t="shared" si="16"/>
        <v/>
      </c>
      <c r="I67" s="254" t="str">
        <f t="shared" si="16"/>
        <v/>
      </c>
      <c r="J67" s="254" t="str">
        <f t="shared" si="16"/>
        <v/>
      </c>
      <c r="K67" s="254" t="str">
        <f t="shared" si="16"/>
        <v/>
      </c>
      <c r="L67" s="254" t="str">
        <f t="shared" si="16"/>
        <v/>
      </c>
      <c r="M67" s="254" t="str">
        <f t="shared" si="16"/>
        <v/>
      </c>
      <c r="N67" s="254" t="str">
        <f t="shared" si="16"/>
        <v/>
      </c>
      <c r="O67" s="254" t="str">
        <f t="shared" si="16"/>
        <v/>
      </c>
      <c r="P67" s="254" t="str">
        <f t="shared" si="16"/>
        <v/>
      </c>
      <c r="Q67" s="254" t="str">
        <f t="shared" si="16"/>
        <v/>
      </c>
      <c r="R67" s="254" t="str">
        <f t="shared" si="16"/>
        <v/>
      </c>
      <c r="S67" s="254" t="str">
        <f t="shared" si="16"/>
        <v/>
      </c>
      <c r="T67" s="254" t="str">
        <f t="shared" si="16"/>
        <v/>
      </c>
      <c r="U67" s="254" t="str">
        <f t="shared" si="16"/>
        <v/>
      </c>
      <c r="V67" s="254" t="str">
        <f t="shared" si="16"/>
        <v/>
      </c>
      <c r="W67" s="254" t="str">
        <f t="shared" si="16"/>
        <v/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0.22094678470741599</v>
      </c>
      <c r="C68" s="293">
        <f t="shared" si="17"/>
        <v>0.19258909938997071</v>
      </c>
      <c r="D68" s="293">
        <f t="shared" si="17"/>
        <v>0.17438811053627815</v>
      </c>
      <c r="E68" s="293">
        <f t="shared" si="17"/>
        <v>0.16378383722731843</v>
      </c>
      <c r="F68" s="293">
        <f t="shared" si="17"/>
        <v>0.16981565109750812</v>
      </c>
      <c r="G68" s="293">
        <f t="shared" si="17"/>
        <v>0.17949984052704288</v>
      </c>
      <c r="H68" s="293">
        <f t="shared" si="17"/>
        <v>0.13825568415821665</v>
      </c>
      <c r="I68" s="293">
        <f t="shared" si="17"/>
        <v>0.11731294006585052</v>
      </c>
      <c r="J68" s="293">
        <f t="shared" si="17"/>
        <v>0.12514678489375841</v>
      </c>
      <c r="K68" s="293">
        <f t="shared" si="17"/>
        <v>0.14278111760990397</v>
      </c>
      <c r="L68" s="293">
        <f t="shared" si="17"/>
        <v>0.12247578441154135</v>
      </c>
      <c r="M68" s="293">
        <f t="shared" si="17"/>
        <v>0.12661465605775452</v>
      </c>
      <c r="N68" s="293">
        <f t="shared" si="17"/>
        <v>0.11051822101904563</v>
      </c>
      <c r="O68" s="293">
        <f t="shared" si="17"/>
        <v>0.10952479219591353</v>
      </c>
      <c r="P68" s="293">
        <f t="shared" si="17"/>
        <v>0.1110278464806715</v>
      </c>
      <c r="Q68" s="293">
        <f t="shared" si="17"/>
        <v>0.10223353561603535</v>
      </c>
      <c r="R68" s="293">
        <f t="shared" si="17"/>
        <v>0.10399050515779731</v>
      </c>
      <c r="S68" s="293">
        <f t="shared" si="17"/>
        <v>0.10712700758847907</v>
      </c>
      <c r="T68" s="293">
        <f t="shared" si="17"/>
        <v>0.10837506888476434</v>
      </c>
      <c r="U68" s="293">
        <f t="shared" si="17"/>
        <v>0.11252437539760794</v>
      </c>
      <c r="V68" s="293">
        <f t="shared" si="17"/>
        <v>0.10710614706387757</v>
      </c>
      <c r="W68" s="293">
        <f t="shared" si="17"/>
        <v>0.11252437539760798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0.17675742776593267</v>
      </c>
      <c r="C69" s="255">
        <f t="shared" si="18"/>
        <v>0.16345592773289716</v>
      </c>
      <c r="D69" s="255">
        <f t="shared" si="18"/>
        <v>0.15038114505704375</v>
      </c>
      <c r="E69" s="255">
        <f t="shared" si="18"/>
        <v>0.13776884494175623</v>
      </c>
      <c r="F69" s="255">
        <f t="shared" si="18"/>
        <v>0.14286890356597862</v>
      </c>
      <c r="G69" s="255">
        <f t="shared" si="18"/>
        <v>0.15003570169814379</v>
      </c>
      <c r="H69" s="255">
        <f t="shared" si="18"/>
        <v>0.11455900468312703</v>
      </c>
      <c r="I69" s="255">
        <f t="shared" si="18"/>
        <v>9.6394369202558908E-2</v>
      </c>
      <c r="J69" s="255">
        <f t="shared" si="18"/>
        <v>0.10283132773580371</v>
      </c>
      <c r="K69" s="255">
        <f t="shared" si="18"/>
        <v>0.11732120734777772</v>
      </c>
      <c r="L69" s="255">
        <f t="shared" si="18"/>
        <v>0.10063660474549663</v>
      </c>
      <c r="M69" s="255">
        <f t="shared" si="18"/>
        <v>0.10403745652981913</v>
      </c>
      <c r="N69" s="255">
        <f t="shared" si="18"/>
        <v>9.0811245498918752E-2</v>
      </c>
      <c r="O69" s="255">
        <f t="shared" si="18"/>
        <v>8.9994959207741407E-2</v>
      </c>
      <c r="P69" s="255">
        <f t="shared" si="18"/>
        <v>9.1229997470145527E-2</v>
      </c>
      <c r="Q69" s="255">
        <f t="shared" si="18"/>
        <v>8.4003837697046654E-2</v>
      </c>
      <c r="R69" s="255">
        <f t="shared" si="18"/>
        <v>8.8194549515787965E-2</v>
      </c>
      <c r="S69" s="255">
        <f t="shared" si="18"/>
        <v>9.2420622792436444E-2</v>
      </c>
      <c r="T69" s="255">
        <f t="shared" si="18"/>
        <v>9.3497350359857373E-2</v>
      </c>
      <c r="U69" s="255">
        <f t="shared" si="18"/>
        <v>9.7077040493150704E-2</v>
      </c>
      <c r="V69" s="255">
        <f t="shared" si="18"/>
        <v>9.2402625998548094E-2</v>
      </c>
      <c r="W69" s="255">
        <f t="shared" si="18"/>
        <v>9.707704049315069E-2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 t="str">
        <f>IF(PPA_ued!B$5=0,"",PPA_ued!B$5/B$10)</f>
        <v/>
      </c>
      <c r="C71" s="254" t="str">
        <f>IF(PPA_ued!C$5=0,"",PPA_ued!C$5/C$10)</f>
        <v/>
      </c>
      <c r="D71" s="254" t="str">
        <f>IF(PPA_ued!D$5=0,"",PPA_ued!D$5/D$10)</f>
        <v/>
      </c>
      <c r="E71" s="254" t="str">
        <f>IF(PPA_ued!E$5=0,"",PPA_ued!E$5/E$10)</f>
        <v/>
      </c>
      <c r="F71" s="254" t="str">
        <f>IF(PPA_ued!F$5=0,"",PPA_ued!F$5/F$10)</f>
        <v/>
      </c>
      <c r="G71" s="254" t="str">
        <f>IF(PPA_ued!G$5=0,"",PPA_ued!G$5/G$10)</f>
        <v/>
      </c>
      <c r="H71" s="254" t="str">
        <f>IF(PPA_ued!H$5=0,"",PPA_ued!H$5/H$10)</f>
        <v/>
      </c>
      <c r="I71" s="254" t="str">
        <f>IF(PPA_ued!I$5=0,"",PPA_ued!I$5/I$10)</f>
        <v/>
      </c>
      <c r="J71" s="254" t="str">
        <f>IF(PPA_ued!J$5=0,"",PPA_ued!J$5/J$10)</f>
        <v/>
      </c>
      <c r="K71" s="254" t="str">
        <f>IF(PPA_ued!K$5=0,"",PPA_ued!K$5/K$10)</f>
        <v/>
      </c>
      <c r="L71" s="254" t="str">
        <f>IF(PPA_ued!L$5=0,"",PPA_ued!L$5/L$10)</f>
        <v/>
      </c>
      <c r="M71" s="254" t="str">
        <f>IF(PPA_ued!M$5=0,"",PPA_ued!M$5/M$10)</f>
        <v/>
      </c>
      <c r="N71" s="254" t="str">
        <f>IF(PPA_ued!N$5=0,"",PPA_ued!N$5/N$10)</f>
        <v/>
      </c>
      <c r="O71" s="254" t="str">
        <f>IF(PPA_ued!O$5=0,"",PPA_ued!O$5/O$10)</f>
        <v/>
      </c>
      <c r="P71" s="254" t="str">
        <f>IF(PPA_ued!P$5=0,"",PPA_ued!P$5/P$10)</f>
        <v/>
      </c>
      <c r="Q71" s="254" t="str">
        <f>IF(PPA_ued!Q$5=0,"",PPA_ued!Q$5/Q$10)</f>
        <v/>
      </c>
      <c r="R71" s="254" t="str">
        <f>IF(PPA_ued!R$5=0,"",PPA_ued!R$5/R$10)</f>
        <v/>
      </c>
      <c r="S71" s="254" t="str">
        <f>IF(PPA_ued!S$5=0,"",PPA_ued!S$5/S$10)</f>
        <v/>
      </c>
      <c r="T71" s="254" t="str">
        <f>IF(PPA_ued!T$5=0,"",PPA_ued!T$5/T$10)</f>
        <v/>
      </c>
      <c r="U71" s="254" t="str">
        <f>IF(PPA_ued!U$5=0,"",PPA_ued!U$5/U$10)</f>
        <v/>
      </c>
      <c r="V71" s="254" t="str">
        <f>IF(PPA_ued!V$5=0,"",PPA_ued!V$5/V$10)</f>
        <v/>
      </c>
      <c r="W71" s="254" t="str">
        <f>IF(PPA_ued!W$5=0,"",PPA_ued!W$5/W$10)</f>
        <v/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0.16409898186690669</v>
      </c>
      <c r="C72" s="293">
        <f>IF(PPA_ued!C$32=0,"",PPA_ued!C$32/C$11)</f>
        <v>0.14261167466560218</v>
      </c>
      <c r="D72" s="293">
        <f>IF(PPA_ued!D$32=0,"",PPA_ued!D$32/D$11)</f>
        <v>0.12968334712380616</v>
      </c>
      <c r="E72" s="293">
        <f>IF(PPA_ued!E$32=0,"",PPA_ued!E$32/E$11)</f>
        <v>0.12288101948240238</v>
      </c>
      <c r="F72" s="293">
        <f>IF(PPA_ued!F$32=0,"",PPA_ued!F$32/F$11)</f>
        <v>0.12750994635815155</v>
      </c>
      <c r="G72" s="293">
        <f>IF(PPA_ued!G$32=0,"",PPA_ued!G$32/G$11)</f>
        <v>0.13529249065335411</v>
      </c>
      <c r="H72" s="293">
        <f>IF(PPA_ued!H$32=0,"",PPA_ued!H$32/H$11)</f>
        <v>0.10724874354922377</v>
      </c>
      <c r="I72" s="293">
        <f>IF(PPA_ued!I$32=0,"",PPA_ued!I$32/I$11)</f>
        <v>9.2180771572047973E-2</v>
      </c>
      <c r="J72" s="293">
        <f>IF(PPA_ued!J$32=0,"",PPA_ued!J$32/J$11)</f>
        <v>9.9069813590764111E-2</v>
      </c>
      <c r="K72" s="293">
        <f>IF(PPA_ued!K$32=0,"",PPA_ued!K$32/K$11)</f>
        <v>0.10392127744543157</v>
      </c>
      <c r="L72" s="293">
        <f>IF(PPA_ued!L$32=0,"",PPA_ued!L$32/L$11)</f>
        <v>8.9111238047143645E-2</v>
      </c>
      <c r="M72" s="293">
        <f>IF(PPA_ued!M$32=0,"",PPA_ued!M$32/M$11)</f>
        <v>9.2737905900976442E-2</v>
      </c>
      <c r="N72" s="293">
        <f>IF(PPA_ued!N$32=0,"",PPA_ued!N$32/N$11)</f>
        <v>8.052470045999606E-2</v>
      </c>
      <c r="O72" s="293">
        <f>IF(PPA_ued!O$32=0,"",PPA_ued!O$32/O$11)</f>
        <v>8.1141577325257161E-2</v>
      </c>
      <c r="P72" s="293">
        <f>IF(PPA_ued!P$32=0,"",PPA_ued!P$32/P$11)</f>
        <v>8.38883509155261E-2</v>
      </c>
      <c r="Q72" s="293">
        <f>IF(PPA_ued!Q$32=0,"",PPA_ued!Q$32/Q$11)</f>
        <v>7.6760192884566952E-2</v>
      </c>
      <c r="R72" s="293">
        <f>IF(PPA_ued!R$32=0,"",PPA_ued!R$32/R$11)</f>
        <v>8.1484556882888054E-2</v>
      </c>
      <c r="S72" s="293">
        <f>IF(PPA_ued!S$32=0,"",PPA_ued!S$32/S$11)</f>
        <v>8.4485208337023873E-2</v>
      </c>
      <c r="T72" s="293">
        <f>IF(PPA_ued!T$32=0,"",PPA_ued!T$32/T$11)</f>
        <v>8.4982815543788684E-2</v>
      </c>
      <c r="U72" s="293">
        <f>IF(PPA_ued!U$32=0,"",PPA_ued!U$32/U$11)</f>
        <v>8.5778032824861072E-2</v>
      </c>
      <c r="V72" s="293">
        <f>IF(PPA_ued!V$32=0,"",PPA_ued!V$32/V$11)</f>
        <v>8.2604204510018389E-2</v>
      </c>
      <c r="W72" s="293">
        <f>IF(PPA_ued!W$32=0,"",PPA_ued!W$32/W$11)</f>
        <v>8.5581576094175632E-2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0.13251579144468625</v>
      </c>
      <c r="C73" s="255">
        <f>IF(PPA_ued!C$83=0,"",PPA_ued!C$83/C$12)</f>
        <v>0.12358538151369636</v>
      </c>
      <c r="D73" s="255">
        <f>IF(PPA_ued!D$83=0,"",PPA_ued!D$83/D$12)</f>
        <v>0.11260528679056395</v>
      </c>
      <c r="E73" s="255">
        <f>IF(PPA_ued!E$83=0,"",PPA_ued!E$83/E$12)</f>
        <v>0.10353148505391445</v>
      </c>
      <c r="F73" s="255">
        <f>IF(PPA_ued!F$83=0,"",PPA_ued!F$83/F$12)</f>
        <v>0.10711241479222938</v>
      </c>
      <c r="G73" s="255">
        <f>IF(PPA_ued!G$83=0,"",PPA_ued!G$83/G$12)</f>
        <v>0.11311642697176422</v>
      </c>
      <c r="H73" s="255">
        <f>IF(PPA_ued!H$83=0,"",PPA_ued!H$83/H$12)</f>
        <v>8.8614536369328076E-2</v>
      </c>
      <c r="I73" s="255">
        <f>IF(PPA_ued!I$83=0,"",PPA_ued!I$83/I$12)</f>
        <v>7.2604100357827175E-2</v>
      </c>
      <c r="J73" s="255">
        <f>IF(PPA_ued!J$83=0,"",PPA_ued!J$83/J$12)</f>
        <v>7.7557992644368079E-2</v>
      </c>
      <c r="K73" s="255">
        <f>IF(PPA_ued!K$83=0,"",PPA_ued!K$83/K$12)</f>
        <v>8.9084080756030748E-2</v>
      </c>
      <c r="L73" s="255">
        <f>IF(PPA_ued!L$83=0,"",PPA_ued!L$83/L$12)</f>
        <v>7.685262257626066E-2</v>
      </c>
      <c r="M73" s="255">
        <f>IF(PPA_ued!M$83=0,"",PPA_ued!M$83/M$12)</f>
        <v>7.8765333351831571E-2</v>
      </c>
      <c r="N73" s="255">
        <f>IF(PPA_ued!N$83=0,"",PPA_ued!N$83/N$12)</f>
        <v>6.8964460382100384E-2</v>
      </c>
      <c r="O73" s="255">
        <f>IF(PPA_ued!O$83=0,"",PPA_ued!O$83/O$12)</f>
        <v>6.8155406163334278E-2</v>
      </c>
      <c r="P73" s="255">
        <f>IF(PPA_ued!P$83=0,"",PPA_ued!P$83/P$12)</f>
        <v>6.9252212481304989E-2</v>
      </c>
      <c r="Q73" s="255">
        <f>IF(PPA_ued!Q$83=0,"",PPA_ued!Q$83/Q$12)</f>
        <v>6.3738650393053264E-2</v>
      </c>
      <c r="R73" s="255">
        <f>IF(PPA_ued!R$83=0,"",PPA_ued!R$83/R$12)</f>
        <v>6.777974651485448E-2</v>
      </c>
      <c r="S73" s="255">
        <f>IF(PPA_ued!S$83=0,"",PPA_ued!S$83/S$12)</f>
        <v>7.2527266530850579E-2</v>
      </c>
      <c r="T73" s="255">
        <f>IF(PPA_ued!T$83=0,"",PPA_ued!T$83/T$12)</f>
        <v>7.1668386450722141E-2</v>
      </c>
      <c r="U73" s="255">
        <f>IF(PPA_ued!U$83=0,"",PPA_ued!U$83/U$12)</f>
        <v>7.4525782584981076E-2</v>
      </c>
      <c r="V73" s="255">
        <f>IF(PPA_ued!V$83=0,"",PPA_ued!V$83/V$12)</f>
        <v>7.1211432425039259E-2</v>
      </c>
      <c r="W73" s="255">
        <f>IF(PPA_ued!W$83=0,"",PPA_ued!W$83/W$12)</f>
        <v>7.4526009215948028E-2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0.81753066553555509</v>
      </c>
      <c r="C74" s="256">
        <f t="shared" si="19"/>
        <v>1.329496507156827</v>
      </c>
      <c r="D74" s="256">
        <f t="shared" si="19"/>
        <v>1.1367894157903116</v>
      </c>
      <c r="E74" s="256">
        <f t="shared" si="19"/>
        <v>1.2314615750312621</v>
      </c>
      <c r="F74" s="256">
        <f t="shared" si="19"/>
        <v>1.1969758768469299</v>
      </c>
      <c r="G74" s="256">
        <f t="shared" si="19"/>
        <v>1.263323480467631</v>
      </c>
      <c r="H74" s="256">
        <f t="shared" si="19"/>
        <v>1.2999545560068964</v>
      </c>
      <c r="I74" s="256">
        <f t="shared" si="19"/>
        <v>1.1280317538479956</v>
      </c>
      <c r="J74" s="256">
        <f t="shared" si="19"/>
        <v>1.1717701125829436</v>
      </c>
      <c r="K74" s="256">
        <f t="shared" si="19"/>
        <v>0.52965968730327495</v>
      </c>
      <c r="L74" s="256">
        <f t="shared" si="19"/>
        <v>0.60707498541205251</v>
      </c>
      <c r="M74" s="256">
        <f t="shared" si="19"/>
        <v>0.73209460230394496</v>
      </c>
      <c r="N74" s="256">
        <f t="shared" si="19"/>
        <v>0.54352132612657034</v>
      </c>
      <c r="O74" s="256">
        <f t="shared" si="19"/>
        <v>0.77488368512124917</v>
      </c>
      <c r="P74" s="256">
        <f t="shared" si="19"/>
        <v>1.0609006744654559</v>
      </c>
      <c r="Q74" s="256">
        <f t="shared" si="19"/>
        <v>1.0707303113560782</v>
      </c>
      <c r="R74" s="256">
        <f t="shared" si="19"/>
        <v>1.012783078550044</v>
      </c>
      <c r="S74" s="256">
        <f t="shared" si="19"/>
        <v>1.1457340934351699</v>
      </c>
      <c r="T74" s="256">
        <f t="shared" si="19"/>
        <v>1.1853729584625345</v>
      </c>
      <c r="U74" s="256">
        <f t="shared" si="19"/>
        <v>1.0596247850315645</v>
      </c>
      <c r="V74" s="256">
        <f t="shared" si="19"/>
        <v>0.96738721927088644</v>
      </c>
      <c r="W74" s="256">
        <f t="shared" si="19"/>
        <v>1.0548873342737983</v>
      </c>
      <c r="DA74" s="109"/>
    </row>
    <row r="75" spans="1:105" ht="12" customHeight="1" x14ac:dyDescent="0.25">
      <c r="A75" s="50" t="s">
        <v>52</v>
      </c>
      <c r="B75" s="257" t="str">
        <f t="shared" ref="B75:W75" si="20">IF(B$53=0,"",B$58/B$53)</f>
        <v/>
      </c>
      <c r="C75" s="257" t="str">
        <f t="shared" si="20"/>
        <v/>
      </c>
      <c r="D75" s="257" t="str">
        <f t="shared" si="20"/>
        <v/>
      </c>
      <c r="E75" s="257" t="str">
        <f t="shared" si="20"/>
        <v/>
      </c>
      <c r="F75" s="257" t="str">
        <f t="shared" si="20"/>
        <v/>
      </c>
      <c r="G75" s="257" t="str">
        <f t="shared" si="20"/>
        <v/>
      </c>
      <c r="H75" s="257" t="str">
        <f t="shared" si="20"/>
        <v/>
      </c>
      <c r="I75" s="257" t="str">
        <f t="shared" si="20"/>
        <v/>
      </c>
      <c r="J75" s="257" t="str">
        <f t="shared" si="20"/>
        <v/>
      </c>
      <c r="K75" s="257" t="str">
        <f t="shared" si="20"/>
        <v/>
      </c>
      <c r="L75" s="257" t="str">
        <f t="shared" si="20"/>
        <v/>
      </c>
      <c r="M75" s="257" t="str">
        <f t="shared" si="20"/>
        <v/>
      </c>
      <c r="N75" s="257" t="str">
        <f t="shared" si="20"/>
        <v/>
      </c>
      <c r="O75" s="257" t="str">
        <f t="shared" si="20"/>
        <v/>
      </c>
      <c r="P75" s="257" t="str">
        <f t="shared" si="20"/>
        <v/>
      </c>
      <c r="Q75" s="257" t="str">
        <f t="shared" si="20"/>
        <v/>
      </c>
      <c r="R75" s="257" t="str">
        <f t="shared" si="20"/>
        <v/>
      </c>
      <c r="S75" s="257" t="str">
        <f t="shared" si="20"/>
        <v/>
      </c>
      <c r="T75" s="257" t="str">
        <f t="shared" si="20"/>
        <v/>
      </c>
      <c r="U75" s="257" t="str">
        <f t="shared" si="20"/>
        <v/>
      </c>
      <c r="V75" s="257" t="str">
        <f t="shared" si="20"/>
        <v/>
      </c>
      <c r="W75" s="257" t="str">
        <f t="shared" si="20"/>
        <v/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0.950707279649324</v>
      </c>
      <c r="C76" s="295">
        <f t="shared" si="21"/>
        <v>1.5875200713713562</v>
      </c>
      <c r="D76" s="295">
        <f t="shared" si="21"/>
        <v>1.4223633548851502</v>
      </c>
      <c r="E76" s="295">
        <f t="shared" si="21"/>
        <v>1.5622266084229217</v>
      </c>
      <c r="F76" s="295">
        <f t="shared" si="21"/>
        <v>1.5520003977700887</v>
      </c>
      <c r="G76" s="295">
        <f t="shared" si="21"/>
        <v>1.5900646486190015</v>
      </c>
      <c r="H76" s="295">
        <f t="shared" si="21"/>
        <v>1.4661814588250273</v>
      </c>
      <c r="I76" s="295">
        <f t="shared" si="21"/>
        <v>1.423237721881693</v>
      </c>
      <c r="J76" s="295">
        <f t="shared" si="21"/>
        <v>1.5047032611081341</v>
      </c>
      <c r="K76" s="295">
        <f t="shared" si="21"/>
        <v>0.63513236415097396</v>
      </c>
      <c r="L76" s="295">
        <f t="shared" si="21"/>
        <v>0.56474838379280967</v>
      </c>
      <c r="M76" s="295">
        <f t="shared" si="21"/>
        <v>0.81149697866976289</v>
      </c>
      <c r="N76" s="295">
        <f t="shared" si="21"/>
        <v>0.6673902547808066</v>
      </c>
      <c r="O76" s="295">
        <f t="shared" si="21"/>
        <v>0.88876250386423195</v>
      </c>
      <c r="P76" s="295">
        <f t="shared" si="21"/>
        <v>1.2236551354249336</v>
      </c>
      <c r="Q76" s="295">
        <f t="shared" si="21"/>
        <v>1.1506505244586447</v>
      </c>
      <c r="R76" s="295">
        <f t="shared" si="21"/>
        <v>1.5440372973581369</v>
      </c>
      <c r="S76" s="295">
        <f t="shared" si="21"/>
        <v>1.6261010728761203</v>
      </c>
      <c r="T76" s="295">
        <f t="shared" si="21"/>
        <v>1.7452204340825785</v>
      </c>
      <c r="U76" s="295">
        <f t="shared" si="21"/>
        <v>1.338749949944894</v>
      </c>
      <c r="V76" s="295">
        <f t="shared" si="21"/>
        <v>1.4735931507187772</v>
      </c>
      <c r="W76" s="295">
        <f t="shared" si="21"/>
        <v>1.3294566144547673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0.67831826920317972</v>
      </c>
      <c r="C77" s="258">
        <f t="shared" si="22"/>
        <v>0.92414748092741339</v>
      </c>
      <c r="D77" s="258">
        <f t="shared" si="22"/>
        <v>0.61639011780189179</v>
      </c>
      <c r="E77" s="258">
        <f t="shared" si="22"/>
        <v>0.63434419904653749</v>
      </c>
      <c r="F77" s="258">
        <f t="shared" si="22"/>
        <v>0.53385454634754692</v>
      </c>
      <c r="G77" s="258">
        <f t="shared" si="22"/>
        <v>0.67767911175396334</v>
      </c>
      <c r="H77" s="258">
        <f t="shared" si="22"/>
        <v>0.9847084562598164</v>
      </c>
      <c r="I77" s="258">
        <f t="shared" si="22"/>
        <v>0.42188292309756509</v>
      </c>
      <c r="J77" s="258">
        <f t="shared" si="22"/>
        <v>0.47312111436232324</v>
      </c>
      <c r="K77" s="258">
        <f t="shared" si="22"/>
        <v>0.25550523327784985</v>
      </c>
      <c r="L77" s="258">
        <f t="shared" si="22"/>
        <v>0.70437526001483552</v>
      </c>
      <c r="M77" s="258">
        <f t="shared" si="22"/>
        <v>0.12008237365674727</v>
      </c>
      <c r="N77" s="258">
        <f t="shared" si="22"/>
        <v>0.25877177592100142</v>
      </c>
      <c r="O77" s="258">
        <f t="shared" si="22"/>
        <v>0.5035697868526674</v>
      </c>
      <c r="P77" s="258">
        <f t="shared" si="22"/>
        <v>2.6514986390245288E-2</v>
      </c>
      <c r="Q77" s="258">
        <f t="shared" si="22"/>
        <v>2.2443525186342732E-2</v>
      </c>
      <c r="R77" s="258">
        <f t="shared" si="22"/>
        <v>0.58885328302398743</v>
      </c>
      <c r="S77" s="258">
        <f t="shared" si="22"/>
        <v>0.80104520234201826</v>
      </c>
      <c r="T77" s="258">
        <f t="shared" si="22"/>
        <v>0.32012906293308302</v>
      </c>
      <c r="U77" s="258">
        <f t="shared" si="22"/>
        <v>8.9002338774272147E-2</v>
      </c>
      <c r="V77" s="258">
        <f t="shared" si="22"/>
        <v>0.38063152534594502</v>
      </c>
      <c r="W77" s="258">
        <f t="shared" si="22"/>
        <v>0.100107400765807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LV: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1844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1845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1846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1847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1848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1849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1850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1854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1859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1862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1863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1869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1871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3.5351485553186559</v>
      </c>
      <c r="C32" s="225">
        <v>4.6799151151762883</v>
      </c>
      <c r="D32" s="225">
        <v>5.754807647697179</v>
      </c>
      <c r="E32" s="225">
        <v>6.2237858146381004</v>
      </c>
      <c r="F32" s="225">
        <v>6.4529947417053091</v>
      </c>
      <c r="G32" s="225">
        <v>7.0004937805546721</v>
      </c>
      <c r="H32" s="225">
        <v>7.8805739970183488</v>
      </c>
      <c r="I32" s="225">
        <v>7.0387764039510312</v>
      </c>
      <c r="J32" s="225">
        <v>6.5076328144754374</v>
      </c>
      <c r="K32" s="225">
        <v>7.7101803509348148</v>
      </c>
      <c r="L32" s="225">
        <v>6.4912165738116911</v>
      </c>
      <c r="M32" s="225">
        <v>6.8371914271187437</v>
      </c>
      <c r="N32" s="225">
        <v>4.8550654493666743</v>
      </c>
      <c r="O32" s="225">
        <v>5.2319993231987896</v>
      </c>
      <c r="P32" s="225">
        <v>4.44111385922686</v>
      </c>
      <c r="Q32" s="225">
        <v>4.600509102721591</v>
      </c>
      <c r="R32" s="225">
        <v>2.0798101031559462</v>
      </c>
      <c r="S32" s="225">
        <v>2.2978743127728758</v>
      </c>
      <c r="T32" s="225">
        <v>3.2057345376113289</v>
      </c>
      <c r="U32" s="225">
        <v>4.0823843394252162</v>
      </c>
      <c r="V32" s="225">
        <v>2.627313787476917</v>
      </c>
      <c r="W32" s="225">
        <v>4.263915845479926</v>
      </c>
      <c r="DA32" s="89" t="s">
        <v>1874</v>
      </c>
    </row>
    <row r="33" spans="1:105" ht="12" customHeight="1" x14ac:dyDescent="0.25">
      <c r="A33" s="55" t="s">
        <v>92</v>
      </c>
      <c r="B33" s="261">
        <v>1.8658945783935749E-2</v>
      </c>
      <c r="C33" s="261">
        <v>2.470116348562032E-2</v>
      </c>
      <c r="D33" s="261">
        <v>3.037457753770368E-2</v>
      </c>
      <c r="E33" s="261">
        <v>3.2849901574229907E-2</v>
      </c>
      <c r="F33" s="261">
        <v>3.4059694282356841E-2</v>
      </c>
      <c r="G33" s="261">
        <v>3.6949461070133187E-2</v>
      </c>
      <c r="H33" s="261">
        <v>4.1594631927879107E-2</v>
      </c>
      <c r="I33" s="261">
        <v>3.7151521431184852E-2</v>
      </c>
      <c r="J33" s="261">
        <v>3.4348080702806642E-2</v>
      </c>
      <c r="K33" s="261">
        <v>4.0695273455279908E-2</v>
      </c>
      <c r="L33" s="261">
        <v>3.4261433779647257E-2</v>
      </c>
      <c r="M33" s="261">
        <v>3.6087531309931607E-2</v>
      </c>
      <c r="N33" s="261">
        <v>2.5625628338531339E-2</v>
      </c>
      <c r="O33" s="261">
        <v>2.7615131355868471E-2</v>
      </c>
      <c r="P33" s="261">
        <v>2.344074129801434E-2</v>
      </c>
      <c r="Q33" s="261">
        <v>2.4282048858304432E-2</v>
      </c>
      <c r="R33" s="261">
        <v>1.0977491707935671E-2</v>
      </c>
      <c r="S33" s="261">
        <v>1.2128461236782E-2</v>
      </c>
      <c r="T33" s="261">
        <v>1.6920258370798229E-2</v>
      </c>
      <c r="U33" s="261">
        <v>2.1547323085266669E-2</v>
      </c>
      <c r="V33" s="261">
        <v>1.386728301451793E-2</v>
      </c>
      <c r="W33" s="261">
        <v>2.2505468542680609E-2</v>
      </c>
      <c r="DA33" s="67" t="s">
        <v>1875</v>
      </c>
    </row>
    <row r="34" spans="1:105" ht="12" customHeight="1" x14ac:dyDescent="0.25">
      <c r="A34" s="202" t="s">
        <v>93</v>
      </c>
      <c r="B34" s="226">
        <v>2.6478446174275722E-2</v>
      </c>
      <c r="C34" s="226">
        <v>3.5052807129065111E-2</v>
      </c>
      <c r="D34" s="226">
        <v>4.3103807991707738E-2</v>
      </c>
      <c r="E34" s="226">
        <v>4.6616478805161697E-2</v>
      </c>
      <c r="F34" s="226">
        <v>4.8333265566595403E-2</v>
      </c>
      <c r="G34" s="226">
        <v>5.2434061786938241E-2</v>
      </c>
      <c r="H34" s="226">
        <v>5.9025908290561847E-2</v>
      </c>
      <c r="I34" s="226">
        <v>5.2720800622884013E-2</v>
      </c>
      <c r="J34" s="226">
        <v>4.8742507567708149E-2</v>
      </c>
      <c r="K34" s="226">
        <v>5.7749651036596378E-2</v>
      </c>
      <c r="L34" s="226">
        <v>4.861954907275301E-2</v>
      </c>
      <c r="M34" s="226">
        <v>5.1210918688406201E-2</v>
      </c>
      <c r="N34" s="226">
        <v>3.6364692223285637E-2</v>
      </c>
      <c r="O34" s="226">
        <v>3.918794650400035E-2</v>
      </c>
      <c r="P34" s="226">
        <v>3.3264173331751613E-2</v>
      </c>
      <c r="Q34" s="226">
        <v>3.4458051978975668E-2</v>
      </c>
      <c r="R34" s="226">
        <v>1.557788562563805E-2</v>
      </c>
      <c r="S34" s="226">
        <v>1.721119787546661E-2</v>
      </c>
      <c r="T34" s="226">
        <v>2.4011118083195251E-2</v>
      </c>
      <c r="U34" s="226">
        <v>3.0577270608940998E-2</v>
      </c>
      <c r="V34" s="226">
        <v>1.967871664000893E-2</v>
      </c>
      <c r="W34" s="226">
        <v>3.1936951011844787E-2</v>
      </c>
      <c r="DA34" s="174" t="s">
        <v>1876</v>
      </c>
    </row>
    <row r="35" spans="1:105" ht="12" customHeight="1" x14ac:dyDescent="0.25">
      <c r="A35" s="202" t="s">
        <v>94</v>
      </c>
      <c r="B35" s="226">
        <v>9.4220832123833601E-2</v>
      </c>
      <c r="C35" s="226">
        <v>0.1247318152371568</v>
      </c>
      <c r="D35" s="226">
        <v>0.153380475196851</v>
      </c>
      <c r="E35" s="226">
        <v>0.1658799536346105</v>
      </c>
      <c r="F35" s="226">
        <v>0.17198896305974121</v>
      </c>
      <c r="G35" s="226">
        <v>0.18658122537407401</v>
      </c>
      <c r="H35" s="226">
        <v>0.21003763436107109</v>
      </c>
      <c r="I35" s="226">
        <v>0.18760155608182061</v>
      </c>
      <c r="J35" s="226">
        <v>0.1734452087031251</v>
      </c>
      <c r="K35" s="226">
        <v>0.20549620395834861</v>
      </c>
      <c r="L35" s="226">
        <v>0.17300767352318611</v>
      </c>
      <c r="M35" s="226">
        <v>0.18222879624014029</v>
      </c>
      <c r="N35" s="226">
        <v>0.12940002365145559</v>
      </c>
      <c r="O35" s="226">
        <v>0.1394462841410363</v>
      </c>
      <c r="P35" s="226">
        <v>0.1183671455115059</v>
      </c>
      <c r="Q35" s="226">
        <v>0.1226154401000914</v>
      </c>
      <c r="R35" s="226">
        <v>5.5432306590689602E-2</v>
      </c>
      <c r="S35" s="226">
        <v>6.1244280536744133E-2</v>
      </c>
      <c r="T35" s="226">
        <v>8.5441098436516053E-2</v>
      </c>
      <c r="U35" s="226">
        <v>0.1088060780412794</v>
      </c>
      <c r="V35" s="226">
        <v>7.0024692715998829E-2</v>
      </c>
      <c r="W35" s="226">
        <v>0.1136443611543016</v>
      </c>
      <c r="DA35" s="174" t="s">
        <v>1877</v>
      </c>
    </row>
    <row r="36" spans="1:105" ht="12" customHeight="1" x14ac:dyDescent="0.25">
      <c r="A36" s="202" t="s">
        <v>95</v>
      </c>
      <c r="B36" s="226">
        <v>7.4635783135742997E-2</v>
      </c>
      <c r="C36" s="226">
        <v>9.8804653942481266E-2</v>
      </c>
      <c r="D36" s="226">
        <v>0.12149831015081471</v>
      </c>
      <c r="E36" s="226">
        <v>0.1313996062969196</v>
      </c>
      <c r="F36" s="226">
        <v>0.13623877712942731</v>
      </c>
      <c r="G36" s="226">
        <v>0.14779784428053269</v>
      </c>
      <c r="H36" s="226">
        <v>0.1663785277115164</v>
      </c>
      <c r="I36" s="226">
        <v>0.14860608572473941</v>
      </c>
      <c r="J36" s="226">
        <v>0.13739232281122651</v>
      </c>
      <c r="K36" s="226">
        <v>0.1627810938211196</v>
      </c>
      <c r="L36" s="226">
        <v>0.137045735118589</v>
      </c>
      <c r="M36" s="226">
        <v>0.1443501252397264</v>
      </c>
      <c r="N36" s="226">
        <v>0.1025025133541253</v>
      </c>
      <c r="O36" s="226">
        <v>0.1104605254234739</v>
      </c>
      <c r="P36" s="226">
        <v>9.3762965192057346E-2</v>
      </c>
      <c r="Q36" s="226">
        <v>9.7128195433217698E-2</v>
      </c>
      <c r="R36" s="226">
        <v>4.3909966831742663E-2</v>
      </c>
      <c r="S36" s="226">
        <v>4.8513844947127981E-2</v>
      </c>
      <c r="T36" s="226">
        <v>6.7681033483192918E-2</v>
      </c>
      <c r="U36" s="226">
        <v>8.6189292341066662E-2</v>
      </c>
      <c r="V36" s="226">
        <v>5.5469132058071718E-2</v>
      </c>
      <c r="W36" s="226">
        <v>9.0021874170722424E-2</v>
      </c>
      <c r="DA36" s="174" t="s">
        <v>1878</v>
      </c>
    </row>
    <row r="37" spans="1:105" ht="12" customHeight="1" x14ac:dyDescent="0.25">
      <c r="A37" s="56" t="s">
        <v>96</v>
      </c>
      <c r="B37" s="262">
        <v>3.1655708796753203E-2</v>
      </c>
      <c r="C37" s="262">
        <v>4.6781278381832637E-2</v>
      </c>
      <c r="D37" s="262">
        <v>5.689734156457972E-2</v>
      </c>
      <c r="E37" s="262">
        <v>6.4470763258522565E-2</v>
      </c>
      <c r="F37" s="262">
        <v>6.7575862200749279E-2</v>
      </c>
      <c r="G37" s="262">
        <v>7.3570344033968116E-2</v>
      </c>
      <c r="H37" s="262">
        <v>8.4026264984331869E-2</v>
      </c>
      <c r="I37" s="262">
        <v>8.0321025623119269E-2</v>
      </c>
      <c r="J37" s="262">
        <v>7.3373870106721362E-2</v>
      </c>
      <c r="K37" s="262">
        <v>8.2553950784578223E-2</v>
      </c>
      <c r="L37" s="262">
        <v>5.6662363738783562E-2</v>
      </c>
      <c r="M37" s="262">
        <v>0.1019935727923562</v>
      </c>
      <c r="N37" s="262">
        <v>5.1517489327508388E-2</v>
      </c>
      <c r="O37" s="262">
        <v>5.3188970212370561E-2</v>
      </c>
      <c r="P37" s="262">
        <v>0.1058203038672352</v>
      </c>
      <c r="Q37" s="262">
        <v>0.1150187409135888</v>
      </c>
      <c r="R37" s="262">
        <v>2.0784171354515289E-2</v>
      </c>
      <c r="S37" s="262">
        <v>2.2854906767962459E-2</v>
      </c>
      <c r="T37" s="262">
        <v>3.7645697337833732E-2</v>
      </c>
      <c r="U37" s="262">
        <v>6.756949507009713E-2</v>
      </c>
      <c r="V37" s="262">
        <v>2.778095533848977E-2</v>
      </c>
      <c r="W37" s="262">
        <v>6.8065228930798582E-2</v>
      </c>
      <c r="DA37" s="68" t="s">
        <v>1879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4.2115802433571002E-4</v>
      </c>
      <c r="T38" s="228">
        <v>1.9813629180494169E-4</v>
      </c>
      <c r="U38" s="228">
        <v>8.9479042995284797E-5</v>
      </c>
      <c r="V38" s="228">
        <v>7.1468923348367235E-5</v>
      </c>
      <c r="W38" s="228">
        <v>2.9842847537410699E-5</v>
      </c>
      <c r="DA38" s="69" t="s">
        <v>1880</v>
      </c>
    </row>
    <row r="39" spans="1:105" ht="12" customHeight="1" x14ac:dyDescent="0.25">
      <c r="A39" s="37" t="s">
        <v>162</v>
      </c>
      <c r="B39" s="228">
        <v>2.807454671617313E-2</v>
      </c>
      <c r="C39" s="228">
        <v>4.5068189446715673E-2</v>
      </c>
      <c r="D39" s="228">
        <v>4.9378283731483771E-2</v>
      </c>
      <c r="E39" s="228">
        <v>5.6894310998954027E-2</v>
      </c>
      <c r="F39" s="228">
        <v>5.5866102332157282E-2</v>
      </c>
      <c r="G39" s="228">
        <v>6.6434531337516978E-2</v>
      </c>
      <c r="H39" s="228">
        <v>8.1878494477422695E-2</v>
      </c>
      <c r="I39" s="228">
        <v>6.0748730750552017E-2</v>
      </c>
      <c r="J39" s="228">
        <v>5.860086186769619E-2</v>
      </c>
      <c r="K39" s="228">
        <v>4.2284750735002187E-2</v>
      </c>
      <c r="L39" s="228">
        <v>5.0880536618079127E-2</v>
      </c>
      <c r="M39" s="228">
        <v>3.0098574566985579E-2</v>
      </c>
      <c r="N39" s="228">
        <v>2.6588555507777049E-2</v>
      </c>
      <c r="O39" s="228">
        <v>4.2570921268461313E-2</v>
      </c>
      <c r="P39" s="228">
        <v>7.6742809715509624E-3</v>
      </c>
      <c r="Q39" s="228">
        <v>7.1474176422908504E-3</v>
      </c>
      <c r="R39" s="228">
        <v>1.762358182251824E-2</v>
      </c>
      <c r="S39" s="228">
        <v>2.0874447636693501E-2</v>
      </c>
      <c r="T39" s="228">
        <v>2.3644530467609871E-2</v>
      </c>
      <c r="U39" s="228">
        <v>1.5352381422674651E-2</v>
      </c>
      <c r="V39" s="228">
        <v>1.891343254634802E-2</v>
      </c>
      <c r="W39" s="228">
        <v>1.7292342762422201E-2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1.9682692087298731E-5</v>
      </c>
      <c r="T41" s="228">
        <v>6.7637104964558803E-5</v>
      </c>
      <c r="U41" s="228">
        <v>2.346363492511757E-4</v>
      </c>
      <c r="V41" s="228">
        <v>4.0786431173096981E-5</v>
      </c>
      <c r="W41" s="228">
        <v>2.337367187153591E-4</v>
      </c>
      <c r="DA41" s="69" t="s">
        <v>1883</v>
      </c>
    </row>
    <row r="42" spans="1:105" ht="12" customHeight="1" x14ac:dyDescent="0.25">
      <c r="A42" s="37" t="s">
        <v>38</v>
      </c>
      <c r="B42" s="228">
        <v>3.5811620805800619E-3</v>
      </c>
      <c r="C42" s="228">
        <v>1.713088935116976E-3</v>
      </c>
      <c r="D42" s="228">
        <v>7.5190578330959464E-3</v>
      </c>
      <c r="E42" s="228">
        <v>7.5764522595685438E-3</v>
      </c>
      <c r="F42" s="228">
        <v>1.1709759868592001E-2</v>
      </c>
      <c r="G42" s="228">
        <v>7.1358126964511451E-3</v>
      </c>
      <c r="H42" s="228">
        <v>2.1477705069091811E-3</v>
      </c>
      <c r="I42" s="228">
        <v>1.9572294872567252E-2</v>
      </c>
      <c r="J42" s="228">
        <v>1.477300823902516E-2</v>
      </c>
      <c r="K42" s="228">
        <v>4.0269200049576043E-2</v>
      </c>
      <c r="L42" s="228">
        <v>5.7818271207044211E-3</v>
      </c>
      <c r="M42" s="228">
        <v>7.1894998225370654E-2</v>
      </c>
      <c r="N42" s="228">
        <v>2.4928933819731339E-2</v>
      </c>
      <c r="O42" s="228">
        <v>1.0618048943909251E-2</v>
      </c>
      <c r="P42" s="228">
        <v>9.8146022895684235E-2</v>
      </c>
      <c r="Q42" s="228">
        <v>0.107871323271298</v>
      </c>
      <c r="R42" s="228">
        <v>3.1605895319970498E-3</v>
      </c>
      <c r="S42" s="228">
        <v>1.5396184148459521E-3</v>
      </c>
      <c r="T42" s="228">
        <v>1.3735393473454359E-2</v>
      </c>
      <c r="U42" s="228">
        <v>5.1892998255176022E-2</v>
      </c>
      <c r="V42" s="228">
        <v>8.7552674376202757E-3</v>
      </c>
      <c r="W42" s="228">
        <v>5.0509306602123612E-2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0.13928816286148121</v>
      </c>
      <c r="C43" s="263">
        <f t="shared" si="1"/>
        <v>0.16737228209426144</v>
      </c>
      <c r="D43" s="263">
        <f t="shared" si="1"/>
        <v>0.24540706551244418</v>
      </c>
      <c r="E43" s="263">
        <f t="shared" si="1"/>
        <v>0.26805665979470361</v>
      </c>
      <c r="F43" s="263">
        <f t="shared" si="1"/>
        <v>0.29962772153991124</v>
      </c>
      <c r="G43" s="263">
        <f t="shared" si="1"/>
        <v>0.29483934793718403</v>
      </c>
      <c r="H43" s="263">
        <f t="shared" si="1"/>
        <v>0.27802726710612019</v>
      </c>
      <c r="I43" s="263">
        <f t="shared" si="1"/>
        <v>0.3771670645851794</v>
      </c>
      <c r="J43" s="263">
        <f t="shared" si="1"/>
        <v>0.33178544291321999</v>
      </c>
      <c r="K43" s="263">
        <f t="shared" si="1"/>
        <v>0.43414004420977981</v>
      </c>
      <c r="L43" s="263">
        <f t="shared" si="1"/>
        <v>0.25011148961215113</v>
      </c>
      <c r="M43" s="263">
        <f t="shared" si="1"/>
        <v>0.5538206209550619</v>
      </c>
      <c r="N43" s="263">
        <f t="shared" si="1"/>
        <v>0.27106747840442413</v>
      </c>
      <c r="O43" s="263">
        <f t="shared" si="1"/>
        <v>0.24410842156193141</v>
      </c>
      <c r="P43" s="263">
        <f t="shared" si="1"/>
        <v>0.56055157218702001</v>
      </c>
      <c r="Q43" s="263">
        <f t="shared" si="1"/>
        <v>0.61070660297997637</v>
      </c>
      <c r="R43" s="263">
        <f t="shared" si="1"/>
        <v>9.0333468344088286E-2</v>
      </c>
      <c r="S43" s="263">
        <f t="shared" si="1"/>
        <v>8.7732000053250811E-2</v>
      </c>
      <c r="T43" s="263">
        <f t="shared" si="1"/>
        <v>0.18816804682174193</v>
      </c>
      <c r="U43" s="263">
        <f t="shared" si="1"/>
        <v>0.36997240804008735</v>
      </c>
      <c r="V43" s="263">
        <f t="shared" si="1"/>
        <v>0.13585513508119018</v>
      </c>
      <c r="W43" s="263">
        <f t="shared" si="1"/>
        <v>0.37293546875933564</v>
      </c>
      <c r="DA43" s="70"/>
    </row>
    <row r="44" spans="1:105" ht="12" customHeight="1" x14ac:dyDescent="0.25">
      <c r="A44" s="60" t="s">
        <v>1886</v>
      </c>
      <c r="B44" s="264">
        <v>8.9124490391742375E-2</v>
      </c>
      <c r="C44" s="264">
        <v>0.11942463068307051</v>
      </c>
      <c r="D44" s="264">
        <v>0.1431664087466637</v>
      </c>
      <c r="E44" s="264">
        <v>0.15449218976500659</v>
      </c>
      <c r="F44" s="264">
        <v>0.1581265131121804</v>
      </c>
      <c r="G44" s="264">
        <v>0.17436353922606651</v>
      </c>
      <c r="H44" s="264">
        <v>0.2012914600689161</v>
      </c>
      <c r="I44" s="264">
        <v>0.1675567731183987</v>
      </c>
      <c r="J44" s="264">
        <v>0.15652572511384269</v>
      </c>
      <c r="K44" s="264">
        <v>0.18174518712439</v>
      </c>
      <c r="L44" s="264">
        <v>0.1642251889258107</v>
      </c>
      <c r="M44" s="264">
        <v>0.14444284104628119</v>
      </c>
      <c r="N44" s="264">
        <v>0.1146750952379649</v>
      </c>
      <c r="O44" s="264">
        <v>0.1281475576630213</v>
      </c>
      <c r="P44" s="264">
        <v>7.3762274201308473E-2</v>
      </c>
      <c r="Q44" s="264">
        <v>7.342554504775653E-2</v>
      </c>
      <c r="R44" s="264">
        <v>5.1580078465243852E-2</v>
      </c>
      <c r="S44" s="264">
        <v>5.8122212477227438E-2</v>
      </c>
      <c r="T44" s="264">
        <v>7.474311591185745E-2</v>
      </c>
      <c r="U44" s="264">
        <v>8.2353245417654028E-2</v>
      </c>
      <c r="V44" s="264">
        <v>6.3073903068275886E-2</v>
      </c>
      <c r="W44" s="264">
        <v>8.7357988204230727E-2</v>
      </c>
      <c r="DA44" s="72" t="s">
        <v>1887</v>
      </c>
    </row>
    <row r="45" spans="1:105" ht="12" customHeight="1" x14ac:dyDescent="0.25">
      <c r="A45" s="64" t="s">
        <v>30</v>
      </c>
      <c r="B45" s="231">
        <v>0</v>
      </c>
      <c r="C45" s="231">
        <v>1.9704163391349401E-2</v>
      </c>
      <c r="D45" s="231">
        <v>1.97041633917453E-2</v>
      </c>
      <c r="E45" s="231">
        <v>1.8151457372021791E-2</v>
      </c>
      <c r="F45" s="231">
        <v>1.8151457372244131E-2</v>
      </c>
      <c r="G45" s="231">
        <v>1.8151457372864929E-2</v>
      </c>
      <c r="H45" s="231">
        <v>1.8151457373279029E-2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2.6169202578114142E-3</v>
      </c>
      <c r="T47" s="231">
        <v>2.3651974521019378E-3</v>
      </c>
      <c r="U47" s="231">
        <v>2.4599050439289049E-3</v>
      </c>
      <c r="V47" s="231">
        <v>2.9957506186007289E-3</v>
      </c>
      <c r="W47" s="231">
        <v>3.0580582459861679E-3</v>
      </c>
      <c r="DA47" s="73" t="s">
        <v>1890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8.3613419473440762E-4</v>
      </c>
      <c r="T48" s="231">
        <v>5.4443251001401092E-4</v>
      </c>
      <c r="U48" s="231">
        <v>3.7127120099127311E-4</v>
      </c>
      <c r="V48" s="231">
        <v>1.6475777135164201E-4</v>
      </c>
      <c r="W48" s="231">
        <v>1.136650293619589E-4</v>
      </c>
      <c r="DA48" s="73" t="s">
        <v>1891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2.990766010855811E-5</v>
      </c>
      <c r="V50" s="231">
        <v>2.990766008586419E-5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4.0661619520032097E-2</v>
      </c>
      <c r="C51" s="231">
        <v>5.8181219727387698E-2</v>
      </c>
      <c r="D51" s="231">
        <v>6.7385382679194986E-2</v>
      </c>
      <c r="E51" s="231">
        <v>8.7877861515741437E-2</v>
      </c>
      <c r="F51" s="231">
        <v>9.1512184862099222E-2</v>
      </c>
      <c r="G51" s="231">
        <v>0.10498026010988</v>
      </c>
      <c r="H51" s="231">
        <v>0.1097540817350164</v>
      </c>
      <c r="I51" s="231">
        <v>0.1218653454091063</v>
      </c>
      <c r="J51" s="231">
        <v>0.11914114999614291</v>
      </c>
      <c r="K51" s="231">
        <v>5.9206026799193817E-2</v>
      </c>
      <c r="L51" s="231">
        <v>4.3764610981749642E-2</v>
      </c>
      <c r="M51" s="231">
        <v>6.759760071467745E-2</v>
      </c>
      <c r="N51" s="231">
        <v>3.9215576521203117E-2</v>
      </c>
      <c r="O51" s="231">
        <v>5.6149850598748538E-2</v>
      </c>
      <c r="P51" s="231">
        <v>6.6841143191357213E-2</v>
      </c>
      <c r="Q51" s="231">
        <v>6.511869245257712E-2</v>
      </c>
      <c r="R51" s="231">
        <v>3.9118553429952942E-2</v>
      </c>
      <c r="S51" s="231">
        <v>4.1442495350200503E-2</v>
      </c>
      <c r="T51" s="231">
        <v>6.4969677959131666E-2</v>
      </c>
      <c r="U51" s="231">
        <v>6.370091697530661E-2</v>
      </c>
      <c r="V51" s="231">
        <v>4.3601258406491747E-2</v>
      </c>
      <c r="W51" s="231">
        <v>6.5862838503055132E-2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1.5923336693204272E-2</v>
      </c>
      <c r="C53" s="231">
        <v>8.9997133830208246E-3</v>
      </c>
      <c r="D53" s="231">
        <v>1.384724662339196E-2</v>
      </c>
      <c r="E53" s="231">
        <v>1.3847246623500351E-2</v>
      </c>
      <c r="F53" s="231">
        <v>1.384724662366997E-2</v>
      </c>
      <c r="G53" s="231">
        <v>1.869228755958904E-2</v>
      </c>
      <c r="H53" s="231">
        <v>1.3847246624459471E-2</v>
      </c>
      <c r="I53" s="231">
        <v>1.1075803454977121E-2</v>
      </c>
      <c r="J53" s="231">
        <v>4.8450409352538953E-3</v>
      </c>
      <c r="K53" s="231">
        <v>0.1128465861493325</v>
      </c>
      <c r="L53" s="231">
        <v>0.1079990529048476</v>
      </c>
      <c r="M53" s="231">
        <v>7.4076289466997264E-2</v>
      </c>
      <c r="N53" s="231">
        <v>7.0614477781880999E-2</v>
      </c>
      <c r="O53" s="231">
        <v>6.7152666129180472E-2</v>
      </c>
      <c r="P53" s="231">
        <v>2.0760900724844811E-3</v>
      </c>
      <c r="Q53" s="231">
        <v>3.4618116575770149E-3</v>
      </c>
      <c r="R53" s="231">
        <v>7.6164841015698044E-3</v>
      </c>
      <c r="S53" s="231">
        <v>6.2307625185986024E-3</v>
      </c>
      <c r="T53" s="231">
        <v>5.5727939967333334E-3</v>
      </c>
      <c r="U53" s="231">
        <v>1.200294092356799E-2</v>
      </c>
      <c r="V53" s="231">
        <v>1.3981831090141511E-2</v>
      </c>
      <c r="W53" s="231">
        <v>1.587847521204391E-2</v>
      </c>
      <c r="DA53" s="73" t="s">
        <v>1896</v>
      </c>
    </row>
    <row r="54" spans="1:105" ht="12" customHeight="1" x14ac:dyDescent="0.25">
      <c r="A54" s="64" t="s">
        <v>79</v>
      </c>
      <c r="B54" s="231">
        <v>3.2539534178505997E-2</v>
      </c>
      <c r="C54" s="231">
        <v>3.253953418131262E-2</v>
      </c>
      <c r="D54" s="231">
        <v>4.2229616052331428E-2</v>
      </c>
      <c r="E54" s="231">
        <v>3.4615624253743052E-2</v>
      </c>
      <c r="F54" s="231">
        <v>3.4615624254167088E-2</v>
      </c>
      <c r="G54" s="231">
        <v>3.2539534183732587E-2</v>
      </c>
      <c r="H54" s="231">
        <v>5.9538674336161293E-2</v>
      </c>
      <c r="I54" s="231">
        <v>3.4615624254315303E-2</v>
      </c>
      <c r="J54" s="231">
        <v>3.2539534182445921E-2</v>
      </c>
      <c r="K54" s="231">
        <v>9.6925741758636472E-3</v>
      </c>
      <c r="L54" s="231">
        <v>1.2461525039213489E-2</v>
      </c>
      <c r="M54" s="231">
        <v>2.7689508646064859E-3</v>
      </c>
      <c r="N54" s="231">
        <v>4.8450409348807623E-3</v>
      </c>
      <c r="O54" s="231">
        <v>4.8450409350922954E-3</v>
      </c>
      <c r="P54" s="231">
        <v>4.8450409374667831E-3</v>
      </c>
      <c r="Q54" s="231">
        <v>4.8450409376023856E-3</v>
      </c>
      <c r="R54" s="231">
        <v>4.845040933721104E-3</v>
      </c>
      <c r="S54" s="231">
        <v>6.9959001558825128E-3</v>
      </c>
      <c r="T54" s="231">
        <v>1.291013993876506E-3</v>
      </c>
      <c r="U54" s="231">
        <v>3.7883036137506959E-3</v>
      </c>
      <c r="V54" s="231">
        <v>2.3003975216043882E-3</v>
      </c>
      <c r="W54" s="231">
        <v>2.4449512137835619E-3</v>
      </c>
      <c r="DA54" s="73" t="s">
        <v>1897</v>
      </c>
    </row>
    <row r="55" spans="1:105" ht="12" customHeight="1" x14ac:dyDescent="0.25">
      <c r="A55" s="60" t="s">
        <v>1898</v>
      </c>
      <c r="B55" s="264">
        <v>5.0163672469738838E-2</v>
      </c>
      <c r="C55" s="264">
        <v>4.7947651411190929E-2</v>
      </c>
      <c r="D55" s="264">
        <v>0.10224065676578049</v>
      </c>
      <c r="E55" s="264">
        <v>0.113564470029697</v>
      </c>
      <c r="F55" s="264">
        <v>0.14150120842773081</v>
      </c>
      <c r="G55" s="264">
        <v>0.1204758087111175</v>
      </c>
      <c r="H55" s="264">
        <v>7.673580703720409E-2</v>
      </c>
      <c r="I55" s="264">
        <v>0.2096102914667807</v>
      </c>
      <c r="J55" s="264">
        <v>0.1752597177993773</v>
      </c>
      <c r="K55" s="264">
        <v>0.25239485708538978</v>
      </c>
      <c r="L55" s="264">
        <v>8.5886300686340442E-2</v>
      </c>
      <c r="M55" s="264">
        <v>0.40937777990878071</v>
      </c>
      <c r="N55" s="264">
        <v>0.1563923831664592</v>
      </c>
      <c r="O55" s="264">
        <v>0.1159608638989101</v>
      </c>
      <c r="P55" s="264">
        <v>0.48678929798571158</v>
      </c>
      <c r="Q55" s="264">
        <v>0.53728105793221981</v>
      </c>
      <c r="R55" s="264">
        <v>3.8753389878844427E-2</v>
      </c>
      <c r="S55" s="264">
        <v>2.960978757602337E-2</v>
      </c>
      <c r="T55" s="264">
        <v>0.11342493090988449</v>
      </c>
      <c r="U55" s="264">
        <v>0.28761916262243331</v>
      </c>
      <c r="V55" s="264">
        <v>7.2781232012914282E-2</v>
      </c>
      <c r="W55" s="264">
        <v>0.2855774805551049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2.7717683325949793</v>
      </c>
      <c r="C56" s="263">
        <f t="shared" si="2"/>
        <v>3.6764418263465193</v>
      </c>
      <c r="D56" s="263">
        <f t="shared" si="2"/>
        <v>4.4947986419294859</v>
      </c>
      <c r="E56" s="263">
        <f t="shared" si="2"/>
        <v>4.856701919864415</v>
      </c>
      <c r="F56" s="263">
        <f t="shared" si="2"/>
        <v>5.0203276951851663</v>
      </c>
      <c r="G56" s="263">
        <f t="shared" si="2"/>
        <v>5.4663490614517549</v>
      </c>
      <c r="H56" s="263">
        <f t="shared" si="2"/>
        <v>6.1887066863974267</v>
      </c>
      <c r="I56" s="263">
        <f t="shared" si="2"/>
        <v>5.4363393869702135</v>
      </c>
      <c r="J56" s="263">
        <f t="shared" si="2"/>
        <v>5.0382774727504982</v>
      </c>
      <c r="K56" s="263">
        <f t="shared" si="2"/>
        <v>5.9456046225056269</v>
      </c>
      <c r="L56" s="263">
        <f t="shared" si="2"/>
        <v>5.0946011348729829</v>
      </c>
      <c r="M56" s="263">
        <f t="shared" si="2"/>
        <v>5.1333220724155133</v>
      </c>
      <c r="N56" s="263">
        <f t="shared" si="2"/>
        <v>3.745886612388365</v>
      </c>
      <c r="O56" s="263">
        <f t="shared" si="2"/>
        <v>4.0710461699030578</v>
      </c>
      <c r="P56" s="263">
        <f t="shared" si="2"/>
        <v>3.1641884767208035</v>
      </c>
      <c r="Q56" s="263">
        <f t="shared" si="2"/>
        <v>3.252761396174888</v>
      </c>
      <c r="R56" s="263">
        <f t="shared" si="2"/>
        <v>1.6231371425544645</v>
      </c>
      <c r="S56" s="263">
        <f t="shared" si="2"/>
        <v>1.8015320477324221</v>
      </c>
      <c r="T56" s="263">
        <f t="shared" si="2"/>
        <v>2.4639570064292329</v>
      </c>
      <c r="U56" s="263">
        <f t="shared" si="2"/>
        <v>3.0326843579072844</v>
      </c>
      <c r="V56" s="263">
        <f t="shared" si="2"/>
        <v>2.0344516484979343</v>
      </c>
      <c r="W56" s="263">
        <f t="shared" si="2"/>
        <v>3.178836632882498</v>
      </c>
      <c r="DA56" s="70"/>
    </row>
    <row r="57" spans="1:105" ht="12" customHeight="1" x14ac:dyDescent="0.25">
      <c r="A57" s="60" t="s">
        <v>1901</v>
      </c>
      <c r="B57" s="264">
        <v>2.6737347117522718</v>
      </c>
      <c r="C57" s="264">
        <v>3.5827389204921172</v>
      </c>
      <c r="D57" s="264">
        <v>4.2949922623999104</v>
      </c>
      <c r="E57" s="264">
        <v>4.6347656929501992</v>
      </c>
      <c r="F57" s="264">
        <v>4.7437953933654118</v>
      </c>
      <c r="G57" s="264">
        <v>5.2309061767819962</v>
      </c>
      <c r="H57" s="264">
        <v>6.0387438020674864</v>
      </c>
      <c r="I57" s="264">
        <v>5.0267031935519606</v>
      </c>
      <c r="J57" s="264">
        <v>4.6957717534152819</v>
      </c>
      <c r="K57" s="264">
        <v>5.4523556137317017</v>
      </c>
      <c r="L57" s="264">
        <v>4.9267556677743229</v>
      </c>
      <c r="M57" s="264">
        <v>4.3332852313884356</v>
      </c>
      <c r="N57" s="264">
        <v>3.440252857138947</v>
      </c>
      <c r="O57" s="264">
        <v>3.8444267298906389</v>
      </c>
      <c r="P57" s="264">
        <v>2.2128682260392538</v>
      </c>
      <c r="Q57" s="264">
        <v>2.2027663514326958</v>
      </c>
      <c r="R57" s="264">
        <v>1.5474023539573161</v>
      </c>
      <c r="S57" s="264">
        <v>1.743666374316823</v>
      </c>
      <c r="T57" s="264">
        <v>2.2422934773557239</v>
      </c>
      <c r="U57" s="264">
        <v>2.4705973625296211</v>
      </c>
      <c r="V57" s="264">
        <v>1.892217092048277</v>
      </c>
      <c r="W57" s="264">
        <v>2.6207396461269221</v>
      </c>
      <c r="DA57" s="72" t="s">
        <v>1902</v>
      </c>
    </row>
    <row r="58" spans="1:105" ht="12" customHeight="1" x14ac:dyDescent="0.25">
      <c r="A58" s="64" t="s">
        <v>30</v>
      </c>
      <c r="B58" s="231">
        <v>0</v>
      </c>
      <c r="C58" s="231">
        <v>0.59112490174048193</v>
      </c>
      <c r="D58" s="231">
        <v>0.59112490175235899</v>
      </c>
      <c r="E58" s="231">
        <v>0.54454372116065364</v>
      </c>
      <c r="F58" s="231">
        <v>0.54454372116732397</v>
      </c>
      <c r="G58" s="231">
        <v>0.54454372118594796</v>
      </c>
      <c r="H58" s="231">
        <v>0.5445437211983708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7.8507607734342413E-2</v>
      </c>
      <c r="T60" s="231">
        <v>7.0955923563058146E-2</v>
      </c>
      <c r="U60" s="231">
        <v>7.3797151317867182E-2</v>
      </c>
      <c r="V60" s="231">
        <v>8.9872518558021891E-2</v>
      </c>
      <c r="W60" s="231">
        <v>9.1741747379585056E-2</v>
      </c>
      <c r="DA60" s="73" t="s">
        <v>1905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2.5084025842032221E-2</v>
      </c>
      <c r="T61" s="231">
        <v>1.6332975300420331E-2</v>
      </c>
      <c r="U61" s="231">
        <v>1.1138136029738189E-2</v>
      </c>
      <c r="V61" s="231">
        <v>4.9427331405492601E-3</v>
      </c>
      <c r="W61" s="231">
        <v>3.409950880858768E-3</v>
      </c>
      <c r="DA61" s="73" t="s">
        <v>1906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8.9722980325674328E-4</v>
      </c>
      <c r="V63" s="231">
        <v>8.972298025759259E-4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1.219848585600964</v>
      </c>
      <c r="C64" s="231">
        <v>1.745436591821631</v>
      </c>
      <c r="D64" s="231">
        <v>2.021561480375849</v>
      </c>
      <c r="E64" s="231">
        <v>2.6363358454722441</v>
      </c>
      <c r="F64" s="231">
        <v>2.7453655458629762</v>
      </c>
      <c r="G64" s="231">
        <v>3.1494078032964001</v>
      </c>
      <c r="H64" s="231">
        <v>3.2926224520504919</v>
      </c>
      <c r="I64" s="231">
        <v>3.6559603622731891</v>
      </c>
      <c r="J64" s="231">
        <v>3.574234499884287</v>
      </c>
      <c r="K64" s="231">
        <v>1.776180803975816</v>
      </c>
      <c r="L64" s="231">
        <v>1.312938329452489</v>
      </c>
      <c r="M64" s="231">
        <v>2.027928021440323</v>
      </c>
      <c r="N64" s="231">
        <v>1.176467295636094</v>
      </c>
      <c r="O64" s="231">
        <v>1.6844955179624559</v>
      </c>
      <c r="P64" s="231">
        <v>2.005234295740717</v>
      </c>
      <c r="Q64" s="231">
        <v>1.9535607735773139</v>
      </c>
      <c r="R64" s="231">
        <v>1.173556602898588</v>
      </c>
      <c r="S64" s="231">
        <v>1.2432748605060151</v>
      </c>
      <c r="T64" s="231">
        <v>1.94909033877395</v>
      </c>
      <c r="U64" s="231">
        <v>1.911027509259198</v>
      </c>
      <c r="V64" s="231">
        <v>1.308037752194753</v>
      </c>
      <c r="W64" s="231">
        <v>1.9758851550916541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0.47770010079612812</v>
      </c>
      <c r="C66" s="231">
        <v>0.26999140149062478</v>
      </c>
      <c r="D66" s="231">
        <v>0.41541739870175898</v>
      </c>
      <c r="E66" s="231">
        <v>0.4154173987050106</v>
      </c>
      <c r="F66" s="231">
        <v>0.41541739871009908</v>
      </c>
      <c r="G66" s="231">
        <v>0.56076862678767125</v>
      </c>
      <c r="H66" s="231">
        <v>0.41541739873378403</v>
      </c>
      <c r="I66" s="231">
        <v>0.33227410364931348</v>
      </c>
      <c r="J66" s="231">
        <v>0.14535122805761691</v>
      </c>
      <c r="K66" s="231">
        <v>3.3853975844799771</v>
      </c>
      <c r="L66" s="231">
        <v>3.2399715871454289</v>
      </c>
      <c r="M66" s="231">
        <v>2.2222886840099179</v>
      </c>
      <c r="N66" s="231">
        <v>2.1184343334564311</v>
      </c>
      <c r="O66" s="231">
        <v>2.0145799838754139</v>
      </c>
      <c r="P66" s="231">
        <v>6.2282702174534438E-2</v>
      </c>
      <c r="Q66" s="231">
        <v>0.1038543497273105</v>
      </c>
      <c r="R66" s="231">
        <v>0.22849452304709419</v>
      </c>
      <c r="S66" s="231">
        <v>0.18692287555795811</v>
      </c>
      <c r="T66" s="231">
        <v>0.16718381990200001</v>
      </c>
      <c r="U66" s="231">
        <v>0.36008822770703969</v>
      </c>
      <c r="V66" s="231">
        <v>0.4194549327042455</v>
      </c>
      <c r="W66" s="231">
        <v>0.47635425636131729</v>
      </c>
      <c r="DA66" s="73" t="s">
        <v>1911</v>
      </c>
    </row>
    <row r="67" spans="1:105" ht="12" customHeight="1" x14ac:dyDescent="0.25">
      <c r="A67" s="64" t="s">
        <v>79</v>
      </c>
      <c r="B67" s="231">
        <v>0.97618602535518051</v>
      </c>
      <c r="C67" s="231">
        <v>0.97618602543937871</v>
      </c>
      <c r="D67" s="231">
        <v>1.266888481569943</v>
      </c>
      <c r="E67" s="231">
        <v>1.0384687276122919</v>
      </c>
      <c r="F67" s="231">
        <v>1.038468727625012</v>
      </c>
      <c r="G67" s="231">
        <v>0.97618602551197797</v>
      </c>
      <c r="H67" s="231">
        <v>1.7861602300848389</v>
      </c>
      <c r="I67" s="231">
        <v>1.0384687276294591</v>
      </c>
      <c r="J67" s="231">
        <v>0.97618602547337796</v>
      </c>
      <c r="K67" s="231">
        <v>0.29077722527590949</v>
      </c>
      <c r="L67" s="231">
        <v>0.37384575117640467</v>
      </c>
      <c r="M67" s="231">
        <v>8.3068525938194582E-2</v>
      </c>
      <c r="N67" s="231">
        <v>0.14535122804642289</v>
      </c>
      <c r="O67" s="231">
        <v>0.14535122805276879</v>
      </c>
      <c r="P67" s="231">
        <v>0.1453512281240035</v>
      </c>
      <c r="Q67" s="231">
        <v>0.14535122812807161</v>
      </c>
      <c r="R67" s="231">
        <v>0.14535122801163311</v>
      </c>
      <c r="S67" s="231">
        <v>0.20987700467647541</v>
      </c>
      <c r="T67" s="231">
        <v>3.8730419816295179E-2</v>
      </c>
      <c r="U67" s="231">
        <v>0.11364910841252091</v>
      </c>
      <c r="V67" s="231">
        <v>6.9011925648131647E-2</v>
      </c>
      <c r="W67" s="231">
        <v>7.334853641350686E-2</v>
      </c>
      <c r="DA67" s="73" t="s">
        <v>1912</v>
      </c>
    </row>
    <row r="68" spans="1:105" ht="12" customHeight="1" x14ac:dyDescent="0.25">
      <c r="A68" s="60" t="s">
        <v>1913</v>
      </c>
      <c r="B68" s="264">
        <v>9.8033620842707711E-2</v>
      </c>
      <c r="C68" s="264">
        <v>9.3702905854402288E-2</v>
      </c>
      <c r="D68" s="264">
        <v>0.1998063795295752</v>
      </c>
      <c r="E68" s="264">
        <v>0.22193622691421591</v>
      </c>
      <c r="F68" s="264">
        <v>0.2765323018197543</v>
      </c>
      <c r="G68" s="264">
        <v>0.2354428846697588</v>
      </c>
      <c r="H68" s="264">
        <v>0.1499628843299402</v>
      </c>
      <c r="I68" s="264">
        <v>0.40963619341825303</v>
      </c>
      <c r="J68" s="264">
        <v>0.34250571933521662</v>
      </c>
      <c r="K68" s="264">
        <v>0.49324900877392491</v>
      </c>
      <c r="L68" s="264">
        <v>0.16784546709865961</v>
      </c>
      <c r="M68" s="264">
        <v>0.80003684102707795</v>
      </c>
      <c r="N68" s="264">
        <v>0.30563375524941799</v>
      </c>
      <c r="O68" s="264">
        <v>0.2266194400124184</v>
      </c>
      <c r="P68" s="264">
        <v>0.95132025068154979</v>
      </c>
      <c r="Q68" s="264">
        <v>1.049995044742192</v>
      </c>
      <c r="R68" s="264">
        <v>7.573478859714837E-2</v>
      </c>
      <c r="S68" s="264">
        <v>5.7865673415599207E-2</v>
      </c>
      <c r="T68" s="264">
        <v>0.22166352907350889</v>
      </c>
      <c r="U68" s="264">
        <v>0.56208699537766338</v>
      </c>
      <c r="V68" s="264">
        <v>0.1422345564496571</v>
      </c>
      <c r="W68" s="264">
        <v>0.55809698675557595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0.37844234384765385</v>
      </c>
      <c r="C69" s="263">
        <f t="shared" si="3"/>
        <v>0.50602928855935136</v>
      </c>
      <c r="D69" s="263">
        <f t="shared" si="3"/>
        <v>0.60934742781359374</v>
      </c>
      <c r="E69" s="263">
        <f t="shared" si="3"/>
        <v>0.65781053140953738</v>
      </c>
      <c r="F69" s="263">
        <f t="shared" si="3"/>
        <v>0.67484276274136268</v>
      </c>
      <c r="G69" s="263">
        <f t="shared" si="3"/>
        <v>0.74197243462008589</v>
      </c>
      <c r="H69" s="263">
        <f t="shared" si="3"/>
        <v>0.85277707623944277</v>
      </c>
      <c r="I69" s="263">
        <f t="shared" si="3"/>
        <v>0.71886896291188918</v>
      </c>
      <c r="J69" s="263">
        <f t="shared" si="3"/>
        <v>0.67026790892013044</v>
      </c>
      <c r="K69" s="263">
        <f t="shared" si="3"/>
        <v>0.78115951116348592</v>
      </c>
      <c r="L69" s="263">
        <f t="shared" si="3"/>
        <v>0.69690719409359925</v>
      </c>
      <c r="M69" s="263">
        <f t="shared" si="3"/>
        <v>0.63417778947760706</v>
      </c>
      <c r="N69" s="263">
        <f t="shared" si="3"/>
        <v>0.49270101167897878</v>
      </c>
      <c r="O69" s="263">
        <f t="shared" si="3"/>
        <v>0.54694587409705098</v>
      </c>
      <c r="P69" s="263">
        <f t="shared" si="3"/>
        <v>0.34171848111847075</v>
      </c>
      <c r="Q69" s="263">
        <f t="shared" si="3"/>
        <v>0.34353862628254928</v>
      </c>
      <c r="R69" s="263">
        <f t="shared" si="3"/>
        <v>0.2196576701468724</v>
      </c>
      <c r="S69" s="263">
        <f t="shared" si="3"/>
        <v>0.24665757362311994</v>
      </c>
      <c r="T69" s="263">
        <f t="shared" si="3"/>
        <v>0.32191027864881866</v>
      </c>
      <c r="U69" s="263">
        <f t="shared" si="3"/>
        <v>0.3650381143311936</v>
      </c>
      <c r="V69" s="263">
        <f t="shared" si="3"/>
        <v>0.27018622413070487</v>
      </c>
      <c r="W69" s="263">
        <f t="shared" si="3"/>
        <v>0.38596986002774358</v>
      </c>
      <c r="DA69" s="70"/>
    </row>
    <row r="70" spans="1:105" ht="12" customHeight="1" x14ac:dyDescent="0.25">
      <c r="A70" s="60" t="s">
        <v>1916</v>
      </c>
      <c r="B70" s="264">
        <v>0.31193571637109763</v>
      </c>
      <c r="C70" s="264">
        <v>0.41798620739074588</v>
      </c>
      <c r="D70" s="264">
        <v>0.50108243061332169</v>
      </c>
      <c r="E70" s="264">
        <v>0.54072266417752179</v>
      </c>
      <c r="F70" s="264">
        <v>0.55344279589263012</v>
      </c>
      <c r="G70" s="264">
        <v>0.61027238729123157</v>
      </c>
      <c r="H70" s="264">
        <v>0.70452011024120476</v>
      </c>
      <c r="I70" s="264">
        <v>0.5864487059143938</v>
      </c>
      <c r="J70" s="264">
        <v>0.54784003789844804</v>
      </c>
      <c r="K70" s="264">
        <v>0.63610815493536343</v>
      </c>
      <c r="L70" s="264">
        <v>0.57478816124033638</v>
      </c>
      <c r="M70" s="264">
        <v>0.5055499436619828</v>
      </c>
      <c r="N70" s="264">
        <v>0.40136283333287598</v>
      </c>
      <c r="O70" s="264">
        <v>0.44851645182057343</v>
      </c>
      <c r="P70" s="264">
        <v>0.25816795970457912</v>
      </c>
      <c r="Q70" s="264">
        <v>0.25698940766714717</v>
      </c>
      <c r="R70" s="264">
        <v>0.18053027462835311</v>
      </c>
      <c r="S70" s="264">
        <v>0.20342774367029551</v>
      </c>
      <c r="T70" s="264">
        <v>0.26160090569150052</v>
      </c>
      <c r="U70" s="264">
        <v>0.28823635896178829</v>
      </c>
      <c r="V70" s="264">
        <v>0.22075866073896511</v>
      </c>
      <c r="W70" s="264">
        <v>0.30575295871480668</v>
      </c>
      <c r="DA70" s="72" t="s">
        <v>1917</v>
      </c>
    </row>
    <row r="71" spans="1:105" ht="12" customHeight="1" x14ac:dyDescent="0.25">
      <c r="A71" s="64" t="s">
        <v>30</v>
      </c>
      <c r="B71" s="231">
        <v>0</v>
      </c>
      <c r="C71" s="231">
        <v>6.8964571869722713E-2</v>
      </c>
      <c r="D71" s="231">
        <v>6.896457187110841E-2</v>
      </c>
      <c r="E71" s="231">
        <v>6.3530100802076078E-2</v>
      </c>
      <c r="F71" s="231">
        <v>6.3530100802854317E-2</v>
      </c>
      <c r="G71" s="231">
        <v>6.353010080502712E-2</v>
      </c>
      <c r="H71" s="231">
        <v>6.3530100806476433E-2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9.1592209023399276E-3</v>
      </c>
      <c r="T73" s="231">
        <v>8.2781910823567628E-3</v>
      </c>
      <c r="U73" s="231">
        <v>8.6096676537511484E-3</v>
      </c>
      <c r="V73" s="231">
        <v>1.0485127165102529E-2</v>
      </c>
      <c r="W73" s="231">
        <v>1.070320386095156E-2</v>
      </c>
      <c r="DA73" s="73" t="s">
        <v>1920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2.9264696815704191E-3</v>
      </c>
      <c r="T74" s="231">
        <v>1.905513785049034E-3</v>
      </c>
      <c r="U74" s="231">
        <v>1.2994492034694521E-3</v>
      </c>
      <c r="V74" s="231">
        <v>5.7665219973074549E-4</v>
      </c>
      <c r="W74" s="231">
        <v>3.9782760276685532E-4</v>
      </c>
      <c r="DA74" s="73" t="s">
        <v>1921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1.046768103799531E-4</v>
      </c>
      <c r="V76" s="231">
        <v>1.046768103005244E-4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0.14231566832011211</v>
      </c>
      <c r="C77" s="231">
        <v>0.20363426904585649</v>
      </c>
      <c r="D77" s="231">
        <v>0.23584883937718179</v>
      </c>
      <c r="E77" s="231">
        <v>0.30757251530509427</v>
      </c>
      <c r="F77" s="231">
        <v>0.3202926470173465</v>
      </c>
      <c r="G77" s="231">
        <v>0.36743091038457909</v>
      </c>
      <c r="H77" s="231">
        <v>0.38413928607255632</v>
      </c>
      <c r="I77" s="231">
        <v>0.42652870893187078</v>
      </c>
      <c r="J77" s="231">
        <v>0.41699402498649901</v>
      </c>
      <c r="K77" s="231">
        <v>0.2072210937971779</v>
      </c>
      <c r="L77" s="231">
        <v>0.1531761384361234</v>
      </c>
      <c r="M77" s="231">
        <v>0.2365916025013704</v>
      </c>
      <c r="N77" s="231">
        <v>0.13725451782421061</v>
      </c>
      <c r="O77" s="231">
        <v>0.1965244770956194</v>
      </c>
      <c r="P77" s="231">
        <v>0.2339440011697497</v>
      </c>
      <c r="Q77" s="231">
        <v>0.22791542358401939</v>
      </c>
      <c r="R77" s="231">
        <v>0.13691493700483501</v>
      </c>
      <c r="S77" s="231">
        <v>0.14504873372570129</v>
      </c>
      <c r="T77" s="231">
        <v>0.22739387285696031</v>
      </c>
      <c r="U77" s="231">
        <v>0.22295320941357261</v>
      </c>
      <c r="V77" s="231">
        <v>0.1526044044227208</v>
      </c>
      <c r="W77" s="231">
        <v>0.2305199347606923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5.573167842621482E-2</v>
      </c>
      <c r="C79" s="231">
        <v>3.1498996840572807E-2</v>
      </c>
      <c r="D79" s="231">
        <v>4.8465363181871772E-2</v>
      </c>
      <c r="E79" s="231">
        <v>4.8465363182251101E-2</v>
      </c>
      <c r="F79" s="231">
        <v>4.8465363182844792E-2</v>
      </c>
      <c r="G79" s="231">
        <v>6.54230064585615E-2</v>
      </c>
      <c r="H79" s="231">
        <v>4.8465363185608012E-2</v>
      </c>
      <c r="I79" s="231">
        <v>3.8765312092419797E-2</v>
      </c>
      <c r="J79" s="231">
        <v>1.6957643273388591E-2</v>
      </c>
      <c r="K79" s="231">
        <v>0.39496305152266292</v>
      </c>
      <c r="L79" s="231">
        <v>0.37799668516696577</v>
      </c>
      <c r="M79" s="231">
        <v>0.25926701313448969</v>
      </c>
      <c r="N79" s="231">
        <v>0.24715067223658291</v>
      </c>
      <c r="O79" s="231">
        <v>0.23503433145213101</v>
      </c>
      <c r="P79" s="231">
        <v>7.2663152536956658E-3</v>
      </c>
      <c r="Q79" s="231">
        <v>1.2116340801519529E-2</v>
      </c>
      <c r="R79" s="231">
        <v>2.6657694355494251E-2</v>
      </c>
      <c r="S79" s="231">
        <v>2.1807668815095049E-2</v>
      </c>
      <c r="T79" s="231">
        <v>1.9504778988566632E-2</v>
      </c>
      <c r="U79" s="231">
        <v>4.2010293232487853E-2</v>
      </c>
      <c r="V79" s="231">
        <v>4.8936408815495193E-2</v>
      </c>
      <c r="W79" s="231">
        <v>5.5574663242153537E-2</v>
      </c>
      <c r="DA79" s="73" t="s">
        <v>1926</v>
      </c>
    </row>
    <row r="80" spans="1:105" ht="12" customHeight="1" x14ac:dyDescent="0.25">
      <c r="A80" s="64" t="s">
        <v>79</v>
      </c>
      <c r="B80" s="231">
        <v>0.11388836962477079</v>
      </c>
      <c r="C80" s="231">
        <v>0.11388836963459389</v>
      </c>
      <c r="D80" s="231">
        <v>0.14780365618315969</v>
      </c>
      <c r="E80" s="231">
        <v>0.1211546848881004</v>
      </c>
      <c r="F80" s="231">
        <v>0.1211546848895845</v>
      </c>
      <c r="G80" s="231">
        <v>0.1138883696430638</v>
      </c>
      <c r="H80" s="231">
        <v>0.20838536017656401</v>
      </c>
      <c r="I80" s="231">
        <v>0.1211546848901032</v>
      </c>
      <c r="J80" s="231">
        <v>0.1138883696385605</v>
      </c>
      <c r="K80" s="231">
        <v>3.3924009615522679E-2</v>
      </c>
      <c r="L80" s="231">
        <v>4.3615337637247127E-2</v>
      </c>
      <c r="M80" s="231">
        <v>9.6913280261226743E-3</v>
      </c>
      <c r="N80" s="231">
        <v>1.6957643272082622E-2</v>
      </c>
      <c r="O80" s="231">
        <v>1.6957643272822991E-2</v>
      </c>
      <c r="P80" s="231">
        <v>1.6957643281133701E-2</v>
      </c>
      <c r="Q80" s="231">
        <v>1.6957643281608311E-2</v>
      </c>
      <c r="R80" s="231">
        <v>1.695764326802382E-2</v>
      </c>
      <c r="S80" s="231">
        <v>2.4485650545588732E-2</v>
      </c>
      <c r="T80" s="231">
        <v>4.5185489785677614E-3</v>
      </c>
      <c r="U80" s="231">
        <v>1.3259062648127399E-2</v>
      </c>
      <c r="V80" s="231">
        <v>8.0513913256153383E-3</v>
      </c>
      <c r="W80" s="231">
        <v>8.5573292482424446E-3</v>
      </c>
      <c r="DA80" s="73" t="s">
        <v>1927</v>
      </c>
    </row>
    <row r="81" spans="1:105" ht="12" customHeight="1" x14ac:dyDescent="0.25">
      <c r="A81" s="61" t="s">
        <v>1928</v>
      </c>
      <c r="B81" s="265">
        <v>6.6506627476556238E-2</v>
      </c>
      <c r="C81" s="265">
        <v>8.804308116860543E-2</v>
      </c>
      <c r="D81" s="265">
        <v>0.108264997200272</v>
      </c>
      <c r="E81" s="265">
        <v>0.1170878672320156</v>
      </c>
      <c r="F81" s="265">
        <v>0.1213999668487326</v>
      </c>
      <c r="G81" s="265">
        <v>0.13170004732885429</v>
      </c>
      <c r="H81" s="265">
        <v>0.14825696599823801</v>
      </c>
      <c r="I81" s="265">
        <v>0.13242025699749541</v>
      </c>
      <c r="J81" s="265">
        <v>0.1224278710216824</v>
      </c>
      <c r="K81" s="265">
        <v>0.14505135622812251</v>
      </c>
      <c r="L81" s="265">
        <v>0.12211903285326289</v>
      </c>
      <c r="M81" s="265">
        <v>0.12862784581562431</v>
      </c>
      <c r="N81" s="265">
        <v>9.1338178346102791E-2</v>
      </c>
      <c r="O81" s="265">
        <v>9.8429422276477538E-2</v>
      </c>
      <c r="P81" s="265">
        <v>8.3550521413891618E-2</v>
      </c>
      <c r="Q81" s="265">
        <v>8.6549218615402088E-2</v>
      </c>
      <c r="R81" s="265">
        <v>3.9127395518519292E-2</v>
      </c>
      <c r="S81" s="265">
        <v>4.3229829952824428E-2</v>
      </c>
      <c r="T81" s="265">
        <v>6.0309372957318162E-2</v>
      </c>
      <c r="U81" s="265">
        <v>7.6801755369405339E-2</v>
      </c>
      <c r="V81" s="265">
        <v>4.9427563391739752E-2</v>
      </c>
      <c r="W81" s="265">
        <v>8.0216901312936878E-2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3.381876380192951</v>
      </c>
      <c r="C83" s="225">
        <v>2.9789842829320521</v>
      </c>
      <c r="D83" s="225">
        <v>3.1580040461979202</v>
      </c>
      <c r="E83" s="225">
        <v>3.4475813392741941</v>
      </c>
      <c r="F83" s="225">
        <v>3.4548298498682102</v>
      </c>
      <c r="G83" s="225">
        <v>3.9056971050859119</v>
      </c>
      <c r="H83" s="225">
        <v>4.155367533506154</v>
      </c>
      <c r="I83" s="225">
        <v>2.9425649546044301</v>
      </c>
      <c r="J83" s="225">
        <v>3.1011376068487251</v>
      </c>
      <c r="K83" s="225">
        <v>2.9662598898218491</v>
      </c>
      <c r="L83" s="225">
        <v>2.823744733153053</v>
      </c>
      <c r="M83" s="225">
        <v>0.88705620830687992</v>
      </c>
      <c r="N83" s="225">
        <v>2.1120024784063238</v>
      </c>
      <c r="O83" s="225">
        <v>2.196031631229411</v>
      </c>
      <c r="P83" s="225">
        <v>0.69878295934579615</v>
      </c>
      <c r="Q83" s="225">
        <v>0.35073767285880331</v>
      </c>
      <c r="R83" s="225">
        <v>2.606346388675524</v>
      </c>
      <c r="S83" s="225">
        <v>3.2023745797579219</v>
      </c>
      <c r="T83" s="225">
        <v>2.0742387177334352</v>
      </c>
      <c r="U83" s="225">
        <v>1.1739850096971689</v>
      </c>
      <c r="V83" s="225">
        <v>2.2666364157443848</v>
      </c>
      <c r="W83" s="225">
        <v>1.2261886361019241</v>
      </c>
      <c r="DA83" s="89" t="s">
        <v>1930</v>
      </c>
    </row>
    <row r="84" spans="1:105" ht="12" customHeight="1" x14ac:dyDescent="0.25">
      <c r="A84" s="55" t="s">
        <v>92</v>
      </c>
      <c r="B84" s="261">
        <v>0.12522330022769351</v>
      </c>
      <c r="C84" s="261">
        <v>0.1103051091444377</v>
      </c>
      <c r="D84" s="261">
        <v>0.1169338096200296</v>
      </c>
      <c r="E84" s="261">
        <v>0.127656207552692</v>
      </c>
      <c r="F84" s="261">
        <v>0.12792460364897629</v>
      </c>
      <c r="G84" s="261">
        <v>0.14461920726680799</v>
      </c>
      <c r="H84" s="261">
        <v>0.1538639434696758</v>
      </c>
      <c r="I84" s="261">
        <v>0.108956583071601</v>
      </c>
      <c r="J84" s="261">
        <v>0.1148281728654429</v>
      </c>
      <c r="K84" s="261">
        <v>0.10983395339861</v>
      </c>
      <c r="L84" s="261">
        <v>0.1045569366649548</v>
      </c>
      <c r="M84" s="261">
        <v>3.2845702615190243E-2</v>
      </c>
      <c r="N84" s="261">
        <v>7.8202716694197455E-2</v>
      </c>
      <c r="O84" s="261">
        <v>8.131412782841424E-2</v>
      </c>
      <c r="P84" s="261">
        <v>2.5874366313364171E-2</v>
      </c>
      <c r="Q84" s="261">
        <v>1.2987029671483481E-2</v>
      </c>
      <c r="R84" s="261">
        <v>9.6507163373730637E-2</v>
      </c>
      <c r="S84" s="261">
        <v>0.11857675099508749</v>
      </c>
      <c r="T84" s="261">
        <v>7.6804409300809132E-2</v>
      </c>
      <c r="U84" s="261">
        <v>4.3470032834545473E-2</v>
      </c>
      <c r="V84" s="261">
        <v>8.3928464706109693E-2</v>
      </c>
      <c r="W84" s="261">
        <v>4.5403016080806782E-2</v>
      </c>
      <c r="DA84" s="67" t="s">
        <v>1931</v>
      </c>
    </row>
    <row r="85" spans="1:105" ht="12" customHeight="1" x14ac:dyDescent="0.25">
      <c r="A85" s="202" t="s">
        <v>93</v>
      </c>
      <c r="B85" s="226">
        <v>5.5215594048256031E-2</v>
      </c>
      <c r="C85" s="226">
        <v>4.8637610707379347E-2</v>
      </c>
      <c r="D85" s="226">
        <v>5.1560450417419357E-2</v>
      </c>
      <c r="E85" s="226">
        <v>5.6288353055324827E-2</v>
      </c>
      <c r="F85" s="226">
        <v>5.6406698841369653E-2</v>
      </c>
      <c r="G85" s="226">
        <v>6.376796830546004E-2</v>
      </c>
      <c r="H85" s="226">
        <v>6.7844315122167501E-2</v>
      </c>
      <c r="I85" s="226">
        <v>4.8042995583310183E-2</v>
      </c>
      <c r="J85" s="226">
        <v>5.063199713402125E-2</v>
      </c>
      <c r="K85" s="226">
        <v>4.8429860677250587E-2</v>
      </c>
      <c r="L85" s="226">
        <v>4.6103028424614258E-2</v>
      </c>
      <c r="M85" s="226">
        <v>1.4482887597854601E-2</v>
      </c>
      <c r="N85" s="226">
        <v>3.4482476109527087E-2</v>
      </c>
      <c r="O85" s="226">
        <v>3.5854412592527897E-2</v>
      </c>
      <c r="P85" s="226">
        <v>1.1408967053390531E-2</v>
      </c>
      <c r="Q85" s="226">
        <v>5.7264627024635863E-3</v>
      </c>
      <c r="R85" s="226">
        <v>4.2553585042907009E-2</v>
      </c>
      <c r="S85" s="226">
        <v>5.2284884159744707E-2</v>
      </c>
      <c r="T85" s="226">
        <v>3.3865910556250517E-2</v>
      </c>
      <c r="U85" s="226">
        <v>1.9167548546415052E-2</v>
      </c>
      <c r="V85" s="226">
        <v>3.7007170613453273E-2</v>
      </c>
      <c r="W85" s="226">
        <v>2.0019872499174449E-2</v>
      </c>
      <c r="DA85" s="174" t="s">
        <v>1932</v>
      </c>
    </row>
    <row r="86" spans="1:105" ht="12" customHeight="1" x14ac:dyDescent="0.25">
      <c r="A86" s="202" t="s">
        <v>94</v>
      </c>
      <c r="B86" s="226">
        <v>0.42828748245050557</v>
      </c>
      <c r="C86" s="226">
        <v>0.377264434102909</v>
      </c>
      <c r="D86" s="226">
        <v>0.39993584935428472</v>
      </c>
      <c r="E86" s="226">
        <v>0.43660848781743278</v>
      </c>
      <c r="F86" s="226">
        <v>0.43752645346893798</v>
      </c>
      <c r="G86" s="226">
        <v>0.49462517024919572</v>
      </c>
      <c r="H86" s="226">
        <v>0.52624392480242876</v>
      </c>
      <c r="I86" s="226">
        <v>0.37265221867891091</v>
      </c>
      <c r="J86" s="226">
        <v>0.39273417152805412</v>
      </c>
      <c r="K86" s="226">
        <v>0.3756529919203781</v>
      </c>
      <c r="L86" s="226">
        <v>0.35760459192136129</v>
      </c>
      <c r="M86" s="226">
        <v>0.112338544478536</v>
      </c>
      <c r="N86" s="226">
        <v>0.26746815163669357</v>
      </c>
      <c r="O86" s="226">
        <v>0.2781097689644525</v>
      </c>
      <c r="P86" s="226">
        <v>8.8495249591754213E-2</v>
      </c>
      <c r="Q86" s="226">
        <v>4.441810934862727E-2</v>
      </c>
      <c r="R86" s="226">
        <v>0.33007283759986589</v>
      </c>
      <c r="S86" s="226">
        <v>0.40555502105841551</v>
      </c>
      <c r="T86" s="226">
        <v>0.26268567463666831</v>
      </c>
      <c r="U86" s="226">
        <v>0.14867577272676721</v>
      </c>
      <c r="V86" s="226">
        <v>0.28705129787791972</v>
      </c>
      <c r="W86" s="226">
        <v>0.1552869427458845</v>
      </c>
      <c r="DA86" s="174" t="s">
        <v>1933</v>
      </c>
    </row>
    <row r="87" spans="1:105" ht="12" customHeight="1" x14ac:dyDescent="0.25">
      <c r="A87" s="202" t="s">
        <v>95</v>
      </c>
      <c r="B87" s="226">
        <v>0.18911289604278511</v>
      </c>
      <c r="C87" s="226">
        <v>0.1665833642835651</v>
      </c>
      <c r="D87" s="226">
        <v>0.1765940631044714</v>
      </c>
      <c r="E87" s="226">
        <v>0.19278708566402619</v>
      </c>
      <c r="F87" s="226">
        <v>0.1931924188804692</v>
      </c>
      <c r="G87" s="226">
        <v>0.2184046983261782</v>
      </c>
      <c r="H87" s="226">
        <v>0.23236614825839499</v>
      </c>
      <c r="I87" s="226">
        <v>0.16454681301427529</v>
      </c>
      <c r="J87" s="226">
        <v>0.173414119244583</v>
      </c>
      <c r="K87" s="226">
        <v>0.1658718223627032</v>
      </c>
      <c r="L87" s="226">
        <v>0.15790244353980681</v>
      </c>
      <c r="M87" s="226">
        <v>4.9603755314100897E-2</v>
      </c>
      <c r="N87" s="226">
        <v>0.1181021599459688</v>
      </c>
      <c r="O87" s="226">
        <v>0.12280102963956099</v>
      </c>
      <c r="P87" s="226">
        <v>3.907560604052851E-2</v>
      </c>
      <c r="Q87" s="226">
        <v>1.961308149283757E-2</v>
      </c>
      <c r="R87" s="226">
        <v>0.14574563297161999</v>
      </c>
      <c r="S87" s="226">
        <v>0.17907524193381669</v>
      </c>
      <c r="T87" s="226">
        <v>0.11599042866080959</v>
      </c>
      <c r="U87" s="226">
        <v>6.5648675489849498E-2</v>
      </c>
      <c r="V87" s="226">
        <v>0.1267492151391722</v>
      </c>
      <c r="W87" s="226">
        <v>6.8567877100396246E-2</v>
      </c>
      <c r="DA87" s="174" t="s">
        <v>1934</v>
      </c>
    </row>
    <row r="88" spans="1:105" ht="12" customHeight="1" x14ac:dyDescent="0.25">
      <c r="A88" s="56" t="s">
        <v>96</v>
      </c>
      <c r="B88" s="262">
        <v>1.1012488174304049</v>
      </c>
      <c r="C88" s="262">
        <v>1.216652053441579</v>
      </c>
      <c r="D88" s="262">
        <v>0.9549469742916431</v>
      </c>
      <c r="E88" s="262">
        <v>1.055087278500245</v>
      </c>
      <c r="F88" s="262">
        <v>0.94983409554431175</v>
      </c>
      <c r="G88" s="262">
        <v>1.247919278191179</v>
      </c>
      <c r="H88" s="262">
        <v>1.7877930462892511</v>
      </c>
      <c r="I88" s="262">
        <v>0.69881941917713475</v>
      </c>
      <c r="J88" s="262">
        <v>0.78214219187986656</v>
      </c>
      <c r="K88" s="262">
        <v>0.6299673038865431</v>
      </c>
      <c r="L88" s="262">
        <v>0.9430342269275338</v>
      </c>
      <c r="M88" s="262">
        <v>0.1536781783116738</v>
      </c>
      <c r="N88" s="262">
        <v>0.45084390117118112</v>
      </c>
      <c r="O88" s="262">
        <v>0.58824969858281118</v>
      </c>
      <c r="P88" s="262">
        <v>0.1087727093277807</v>
      </c>
      <c r="Q88" s="262">
        <v>5.393216579558547E-2</v>
      </c>
      <c r="R88" s="262">
        <v>0.77060654422859221</v>
      </c>
      <c r="S88" s="262">
        <v>1.164733139982393</v>
      </c>
      <c r="T88" s="262">
        <v>0.44518737125265889</v>
      </c>
      <c r="U88" s="262">
        <v>0.1942957241620816</v>
      </c>
      <c r="V88" s="262">
        <v>0.53685390505653974</v>
      </c>
      <c r="W88" s="262">
        <v>0.20523953264850869</v>
      </c>
      <c r="DA88" s="68" t="s">
        <v>1935</v>
      </c>
    </row>
    <row r="89" spans="1:105" ht="12" customHeight="1" x14ac:dyDescent="0.25">
      <c r="A89" s="37" t="s">
        <v>160</v>
      </c>
      <c r="B89" s="228">
        <v>0</v>
      </c>
      <c r="C89" s="228">
        <v>0</v>
      </c>
      <c r="D89" s="228">
        <v>0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2.1463080689567132E-2</v>
      </c>
      <c r="T89" s="228">
        <v>2.34310375782954E-3</v>
      </c>
      <c r="U89" s="228">
        <v>2.5729651284300928E-4</v>
      </c>
      <c r="V89" s="228">
        <v>1.381103353800044E-3</v>
      </c>
      <c r="W89" s="228">
        <v>8.9986211428246955E-5</v>
      </c>
      <c r="DA89" s="69" t="s">
        <v>1936</v>
      </c>
    </row>
    <row r="90" spans="1:105" ht="12" customHeight="1" x14ac:dyDescent="0.25">
      <c r="A90" s="37" t="s">
        <v>162</v>
      </c>
      <c r="B90" s="228">
        <v>0.97666621744547322</v>
      </c>
      <c r="C90" s="228">
        <v>1.172099334004832</v>
      </c>
      <c r="D90" s="228">
        <v>0.8287494872071357</v>
      </c>
      <c r="E90" s="228">
        <v>0.93109590642387219</v>
      </c>
      <c r="F90" s="228">
        <v>0.78524382896682021</v>
      </c>
      <c r="G90" s="228">
        <v>1.1268797704059319</v>
      </c>
      <c r="H90" s="228">
        <v>1.74209579700662</v>
      </c>
      <c r="I90" s="228">
        <v>0.52853399728787309</v>
      </c>
      <c r="J90" s="228">
        <v>0.62466660788893813</v>
      </c>
      <c r="K90" s="228">
        <v>0.32267396245583507</v>
      </c>
      <c r="L90" s="228">
        <v>0.84680702232064042</v>
      </c>
      <c r="M90" s="228">
        <v>4.5350839102864242E-2</v>
      </c>
      <c r="N90" s="228">
        <v>0.23268385645555789</v>
      </c>
      <c r="O90" s="228">
        <v>0.47081813211605789</v>
      </c>
      <c r="P90" s="228">
        <v>7.8883947873135234E-3</v>
      </c>
      <c r="Q90" s="228">
        <v>3.351416562488043E-3</v>
      </c>
      <c r="R90" s="228">
        <v>0.65342260961634269</v>
      </c>
      <c r="S90" s="228">
        <v>1.063804862042393</v>
      </c>
      <c r="T90" s="228">
        <v>0.27961353110066628</v>
      </c>
      <c r="U90" s="228">
        <v>4.4145691232953171E-2</v>
      </c>
      <c r="V90" s="228">
        <v>0.36549319477371051</v>
      </c>
      <c r="W90" s="228">
        <v>5.2142223022061257E-2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1.00307054370845E-3</v>
      </c>
      <c r="T92" s="228">
        <v>7.9985727686469291E-4</v>
      </c>
      <c r="U92" s="228">
        <v>6.7469557594310951E-4</v>
      </c>
      <c r="V92" s="228">
        <v>7.8817861307527073E-4</v>
      </c>
      <c r="W92" s="228">
        <v>7.0479473389723033E-4</v>
      </c>
      <c r="DA92" s="69" t="s">
        <v>1939</v>
      </c>
    </row>
    <row r="93" spans="1:105" ht="12" customHeight="1" x14ac:dyDescent="0.25">
      <c r="A93" s="37" t="s">
        <v>38</v>
      </c>
      <c r="B93" s="228">
        <v>0.12458259998493219</v>
      </c>
      <c r="C93" s="228">
        <v>4.4552719436746338E-2</v>
      </c>
      <c r="D93" s="228">
        <v>0.1261974870845074</v>
      </c>
      <c r="E93" s="228">
        <v>0.12399137207637261</v>
      </c>
      <c r="F93" s="228">
        <v>0.1645902665774916</v>
      </c>
      <c r="G93" s="228">
        <v>0.12103950778524671</v>
      </c>
      <c r="H93" s="228">
        <v>4.5697249282630421E-2</v>
      </c>
      <c r="I93" s="228">
        <v>0.1702854218892616</v>
      </c>
      <c r="J93" s="228">
        <v>0.1574755839909284</v>
      </c>
      <c r="K93" s="228">
        <v>0.30729334143070802</v>
      </c>
      <c r="L93" s="228">
        <v>9.6227204606893421E-2</v>
      </c>
      <c r="M93" s="228">
        <v>0.1083273392088096</v>
      </c>
      <c r="N93" s="228">
        <v>0.2181600447156232</v>
      </c>
      <c r="O93" s="228">
        <v>0.11743156646675321</v>
      </c>
      <c r="P93" s="228">
        <v>0.1008843145404672</v>
      </c>
      <c r="Q93" s="228">
        <v>5.0580749233097418E-2</v>
      </c>
      <c r="R93" s="228">
        <v>0.1171839346122496</v>
      </c>
      <c r="S93" s="228">
        <v>7.8462126706724172E-2</v>
      </c>
      <c r="T93" s="228">
        <v>0.16243087911729839</v>
      </c>
      <c r="U93" s="228">
        <v>0.14921804084034229</v>
      </c>
      <c r="V93" s="228">
        <v>0.16919142831595399</v>
      </c>
      <c r="W93" s="228">
        <v>0.15230252868112201</v>
      </c>
      <c r="DA93" s="69" t="s">
        <v>1940</v>
      </c>
    </row>
    <row r="94" spans="1:105" ht="12" customHeight="1" x14ac:dyDescent="0.25">
      <c r="A94" s="132" t="s">
        <v>1941</v>
      </c>
      <c r="B94" s="318">
        <v>1.482788289993306</v>
      </c>
      <c r="C94" s="318">
        <v>1.0595417112521821</v>
      </c>
      <c r="D94" s="318">
        <v>1.458032899410072</v>
      </c>
      <c r="E94" s="318">
        <v>1.5791539266844741</v>
      </c>
      <c r="F94" s="318">
        <v>1.6899455794841449</v>
      </c>
      <c r="G94" s="318">
        <v>1.7363607827470919</v>
      </c>
      <c r="H94" s="318">
        <v>1.387256155564236</v>
      </c>
      <c r="I94" s="318">
        <v>1.549546925079198</v>
      </c>
      <c r="J94" s="318">
        <v>1.5873869541967569</v>
      </c>
      <c r="K94" s="318">
        <v>1.636503957576364</v>
      </c>
      <c r="L94" s="318">
        <v>1.2145435056747811</v>
      </c>
      <c r="M94" s="318">
        <v>0.52410713998952441</v>
      </c>
      <c r="N94" s="318">
        <v>1.1629030728487559</v>
      </c>
      <c r="O94" s="318">
        <v>1.0897025936216449</v>
      </c>
      <c r="P94" s="318">
        <v>0.42515606101897802</v>
      </c>
      <c r="Q94" s="318">
        <v>0.21406082384780589</v>
      </c>
      <c r="R94" s="318">
        <v>1.220860625458809</v>
      </c>
      <c r="S94" s="318">
        <v>1.2821495416284661</v>
      </c>
      <c r="T94" s="318">
        <v>1.139704923326238</v>
      </c>
      <c r="U94" s="318">
        <v>0.70272725593750995</v>
      </c>
      <c r="V94" s="318">
        <v>1.19504636235119</v>
      </c>
      <c r="W94" s="318">
        <v>0.7316713950271535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0.99999999999999989</v>
      </c>
      <c r="D110" s="234">
        <f t="shared" si="15"/>
        <v>1</v>
      </c>
      <c r="E110" s="234">
        <f t="shared" si="15"/>
        <v>1</v>
      </c>
      <c r="F110" s="234">
        <f t="shared" si="15"/>
        <v>1.0000000000000002</v>
      </c>
      <c r="G110" s="234">
        <f t="shared" si="15"/>
        <v>0.99999999999999978</v>
      </c>
      <c r="H110" s="234">
        <f t="shared" si="15"/>
        <v>1</v>
      </c>
      <c r="I110" s="234">
        <f t="shared" si="15"/>
        <v>0.99999999999999989</v>
      </c>
      <c r="J110" s="234">
        <f t="shared" si="15"/>
        <v>1</v>
      </c>
      <c r="K110" s="234">
        <f t="shared" si="15"/>
        <v>1</v>
      </c>
      <c r="L110" s="234">
        <f t="shared" si="15"/>
        <v>1.0000000000000002</v>
      </c>
      <c r="M110" s="234">
        <f t="shared" si="15"/>
        <v>0.99999999999999989</v>
      </c>
      <c r="N110" s="234">
        <f t="shared" si="15"/>
        <v>1</v>
      </c>
      <c r="O110" s="234">
        <f t="shared" si="15"/>
        <v>0.99999999999999989</v>
      </c>
      <c r="P110" s="234">
        <f t="shared" si="15"/>
        <v>0.99999999999999967</v>
      </c>
      <c r="Q110" s="234">
        <f t="shared" si="15"/>
        <v>1</v>
      </c>
      <c r="R110" s="234">
        <f t="shared" si="15"/>
        <v>1.0000000000000002</v>
      </c>
      <c r="S110" s="234">
        <f t="shared" si="15"/>
        <v>1.0000000000000002</v>
      </c>
      <c r="T110" s="234">
        <f t="shared" si="15"/>
        <v>1.0000000000000002</v>
      </c>
      <c r="U110" s="234">
        <f t="shared" si="15"/>
        <v>1</v>
      </c>
      <c r="V110" s="234">
        <f t="shared" si="15"/>
        <v>0.99999999999999978</v>
      </c>
      <c r="W110" s="234">
        <f t="shared" si="15"/>
        <v>0.99999999999999978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5.2781221190445404E-3</v>
      </c>
      <c r="C111" s="301">
        <f t="shared" si="16"/>
        <v>5.2781221192491328E-3</v>
      </c>
      <c r="D111" s="301">
        <f t="shared" si="16"/>
        <v>5.2781221193132751E-3</v>
      </c>
      <c r="E111" s="301">
        <f t="shared" si="16"/>
        <v>5.2781221193326138E-3</v>
      </c>
      <c r="F111" s="301">
        <f t="shared" si="16"/>
        <v>5.2781221193674817E-3</v>
      </c>
      <c r="G111" s="301">
        <f t="shared" si="16"/>
        <v>5.2781221194379176E-3</v>
      </c>
      <c r="H111" s="301">
        <f t="shared" si="16"/>
        <v>5.2781221194822389E-3</v>
      </c>
      <c r="I111" s="301">
        <f t="shared" si="16"/>
        <v>5.2781221193971758E-3</v>
      </c>
      <c r="J111" s="301">
        <f t="shared" si="16"/>
        <v>5.2781221193678165E-3</v>
      </c>
      <c r="K111" s="301">
        <f t="shared" si="16"/>
        <v>5.2781221194580542E-3</v>
      </c>
      <c r="L111" s="301">
        <f t="shared" si="16"/>
        <v>5.2781221193377451E-3</v>
      </c>
      <c r="M111" s="301">
        <f t="shared" si="16"/>
        <v>5.2781221199680864E-3</v>
      </c>
      <c r="N111" s="301">
        <f t="shared" si="16"/>
        <v>5.2781221192134721E-3</v>
      </c>
      <c r="O111" s="301">
        <f t="shared" si="16"/>
        <v>5.27812211928668E-3</v>
      </c>
      <c r="P111" s="301">
        <f t="shared" si="16"/>
        <v>5.2781221200428911E-3</v>
      </c>
      <c r="Q111" s="301">
        <f t="shared" si="16"/>
        <v>5.2781221199930985E-3</v>
      </c>
      <c r="R111" s="301">
        <f t="shared" si="16"/>
        <v>5.2781221185906353E-3</v>
      </c>
      <c r="S111" s="301">
        <f t="shared" si="16"/>
        <v>5.278122118936272E-3</v>
      </c>
      <c r="T111" s="301">
        <f t="shared" si="16"/>
        <v>5.2781221190591554E-3</v>
      </c>
      <c r="U111" s="301">
        <f t="shared" si="16"/>
        <v>5.2781221202461426E-3</v>
      </c>
      <c r="V111" s="301">
        <f t="shared" si="16"/>
        <v>5.2781221187268501E-3</v>
      </c>
      <c r="W111" s="301">
        <f t="shared" si="16"/>
        <v>5.2781221201957142E-3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7.4900519058636768E-3</v>
      </c>
      <c r="C112" s="235">
        <f t="shared" si="17"/>
        <v>7.4900519061540079E-3</v>
      </c>
      <c r="D112" s="235">
        <f t="shared" si="17"/>
        <v>7.4900519062450306E-3</v>
      </c>
      <c r="E112" s="235">
        <f t="shared" si="17"/>
        <v>7.4900519062724756E-3</v>
      </c>
      <c r="F112" s="235">
        <f t="shared" si="17"/>
        <v>7.4900519063219552E-3</v>
      </c>
      <c r="G112" s="235">
        <f t="shared" si="17"/>
        <v>7.4900519064219091E-3</v>
      </c>
      <c r="H112" s="235">
        <f t="shared" si="17"/>
        <v>7.4900519064848032E-3</v>
      </c>
      <c r="I112" s="235">
        <f t="shared" si="17"/>
        <v>7.4900519063640925E-3</v>
      </c>
      <c r="J112" s="235">
        <f t="shared" si="17"/>
        <v>7.4900519063224296E-3</v>
      </c>
      <c r="K112" s="235">
        <f t="shared" si="17"/>
        <v>7.4900519064504852E-3</v>
      </c>
      <c r="L112" s="235">
        <f t="shared" si="17"/>
        <v>7.4900519062797571E-3</v>
      </c>
      <c r="M112" s="235">
        <f t="shared" si="17"/>
        <v>7.4900519071742534E-3</v>
      </c>
      <c r="N112" s="235">
        <f t="shared" si="17"/>
        <v>7.4900519061034034E-3</v>
      </c>
      <c r="O112" s="235">
        <f t="shared" si="17"/>
        <v>7.4900519062072908E-3</v>
      </c>
      <c r="P112" s="235">
        <f t="shared" si="17"/>
        <v>7.4900519072804116E-3</v>
      </c>
      <c r="Q112" s="235">
        <f t="shared" si="17"/>
        <v>7.4900519072097502E-3</v>
      </c>
      <c r="R112" s="235">
        <f t="shared" si="17"/>
        <v>7.4900519052195436E-3</v>
      </c>
      <c r="S112" s="235">
        <f t="shared" si="17"/>
        <v>7.4900519057100323E-3</v>
      </c>
      <c r="T112" s="235">
        <f t="shared" si="17"/>
        <v>7.4900519058844223E-3</v>
      </c>
      <c r="U112" s="235">
        <f t="shared" si="17"/>
        <v>7.4900519075688397E-3</v>
      </c>
      <c r="V112" s="235">
        <f t="shared" si="17"/>
        <v>7.4900519054128482E-3</v>
      </c>
      <c r="W112" s="235">
        <f t="shared" si="17"/>
        <v>7.490051907497278E-3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2.6652580690584474E-2</v>
      </c>
      <c r="C113" s="235">
        <f t="shared" si="18"/>
        <v>2.6652580691617581E-2</v>
      </c>
      <c r="D113" s="235">
        <f t="shared" si="18"/>
        <v>2.6652580691941478E-2</v>
      </c>
      <c r="E113" s="235">
        <f t="shared" si="18"/>
        <v>2.6652580692039136E-2</v>
      </c>
      <c r="F113" s="235">
        <f t="shared" si="18"/>
        <v>2.6652580692215211E-2</v>
      </c>
      <c r="G113" s="235">
        <f t="shared" si="18"/>
        <v>2.6652580692570885E-2</v>
      </c>
      <c r="H113" s="235">
        <f t="shared" si="18"/>
        <v>2.6652580692794685E-2</v>
      </c>
      <c r="I113" s="235">
        <f t="shared" si="18"/>
        <v>2.6652580692365143E-2</v>
      </c>
      <c r="J113" s="235">
        <f t="shared" si="18"/>
        <v>2.665258069221689E-2</v>
      </c>
      <c r="K113" s="235">
        <f t="shared" si="18"/>
        <v>2.6652580692672564E-2</v>
      </c>
      <c r="L113" s="235">
        <f t="shared" si="18"/>
        <v>2.6652580692065046E-2</v>
      </c>
      <c r="M113" s="235">
        <f t="shared" si="18"/>
        <v>2.6652580695248021E-2</v>
      </c>
      <c r="N113" s="235">
        <f t="shared" si="18"/>
        <v>2.6652580691437507E-2</v>
      </c>
      <c r="O113" s="235">
        <f t="shared" si="18"/>
        <v>2.665258069180718E-2</v>
      </c>
      <c r="P113" s="235">
        <f t="shared" si="18"/>
        <v>2.6652580695625778E-2</v>
      </c>
      <c r="Q113" s="235">
        <f t="shared" si="18"/>
        <v>2.665258069537434E-2</v>
      </c>
      <c r="R113" s="235">
        <f t="shared" si="18"/>
        <v>2.6652580688292404E-2</v>
      </c>
      <c r="S113" s="235">
        <f t="shared" si="18"/>
        <v>2.6652580690037758E-2</v>
      </c>
      <c r="T113" s="235">
        <f t="shared" si="18"/>
        <v>2.6652580690658279E-2</v>
      </c>
      <c r="U113" s="235">
        <f t="shared" si="18"/>
        <v>2.665258069665211E-2</v>
      </c>
      <c r="V113" s="235">
        <f t="shared" si="18"/>
        <v>2.6652580688980246E-2</v>
      </c>
      <c r="W113" s="235">
        <f t="shared" si="18"/>
        <v>2.6652580696397477E-2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2.1112488476178162E-2</v>
      </c>
      <c r="C114" s="235">
        <f t="shared" si="19"/>
        <v>2.1112488476996528E-2</v>
      </c>
      <c r="D114" s="235">
        <f t="shared" si="19"/>
        <v>2.11124884772531E-2</v>
      </c>
      <c r="E114" s="235">
        <f t="shared" si="19"/>
        <v>2.1112488477330448E-2</v>
      </c>
      <c r="F114" s="235">
        <f t="shared" si="19"/>
        <v>2.1112488477469916E-2</v>
      </c>
      <c r="G114" s="235">
        <f t="shared" si="19"/>
        <v>2.1112488477751663E-2</v>
      </c>
      <c r="H114" s="235">
        <f t="shared" si="19"/>
        <v>2.1112488477928952E-2</v>
      </c>
      <c r="I114" s="235">
        <f t="shared" si="19"/>
        <v>2.1112488477588703E-2</v>
      </c>
      <c r="J114" s="235">
        <f t="shared" si="19"/>
        <v>2.1112488477471256E-2</v>
      </c>
      <c r="K114" s="235">
        <f t="shared" si="19"/>
        <v>2.1112488477832213E-2</v>
      </c>
      <c r="L114" s="235">
        <f t="shared" si="19"/>
        <v>2.1112488477350973E-2</v>
      </c>
      <c r="M114" s="235">
        <f t="shared" si="19"/>
        <v>2.1112488479872338E-2</v>
      </c>
      <c r="N114" s="235">
        <f t="shared" si="19"/>
        <v>2.1112488476853878E-2</v>
      </c>
      <c r="O114" s="235">
        <f t="shared" si="19"/>
        <v>2.1112488477146724E-2</v>
      </c>
      <c r="P114" s="235">
        <f t="shared" si="19"/>
        <v>2.1112488480171561E-2</v>
      </c>
      <c r="Q114" s="235">
        <f t="shared" si="19"/>
        <v>2.1112488479972387E-2</v>
      </c>
      <c r="R114" s="235">
        <f t="shared" si="19"/>
        <v>2.1112488474362531E-2</v>
      </c>
      <c r="S114" s="235">
        <f t="shared" si="19"/>
        <v>2.1112488475745077E-2</v>
      </c>
      <c r="T114" s="235">
        <f t="shared" si="19"/>
        <v>2.1112488476236622E-2</v>
      </c>
      <c r="U114" s="235">
        <f t="shared" si="19"/>
        <v>2.1112488480984567E-2</v>
      </c>
      <c r="V114" s="235">
        <f t="shared" si="19"/>
        <v>2.11124884749074E-2</v>
      </c>
      <c r="W114" s="235">
        <f t="shared" si="19"/>
        <v>2.1112488480782853E-2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8.9545625315029451E-3</v>
      </c>
      <c r="C115" s="302">
        <f t="shared" si="20"/>
        <v>9.9961809627973196E-3</v>
      </c>
      <c r="D115" s="302">
        <f t="shared" si="20"/>
        <v>9.8869232557838027E-3</v>
      </c>
      <c r="E115" s="302">
        <f t="shared" si="20"/>
        <v>1.035876959436648E-2</v>
      </c>
      <c r="F115" s="302">
        <f t="shared" si="20"/>
        <v>1.0472015692808584E-2</v>
      </c>
      <c r="G115" s="302">
        <f t="shared" si="20"/>
        <v>1.0509307820303342E-2</v>
      </c>
      <c r="H115" s="302">
        <f t="shared" si="20"/>
        <v>1.0662454919670012E-2</v>
      </c>
      <c r="I115" s="302">
        <f t="shared" si="20"/>
        <v>1.1411219935617388E-2</v>
      </c>
      <c r="J115" s="302">
        <f t="shared" si="20"/>
        <v>1.1275047655348673E-2</v>
      </c>
      <c r="K115" s="302">
        <f t="shared" si="20"/>
        <v>1.0707136153380516E-2</v>
      </c>
      <c r="L115" s="302">
        <f t="shared" si="20"/>
        <v>8.7290823059861331E-3</v>
      </c>
      <c r="M115" s="302">
        <f t="shared" si="20"/>
        <v>1.4917466313406591E-2</v>
      </c>
      <c r="N115" s="302">
        <f t="shared" si="20"/>
        <v>1.0611080296400259E-2</v>
      </c>
      <c r="O115" s="302">
        <f t="shared" si="20"/>
        <v>1.0166088893882231E-2</v>
      </c>
      <c r="P115" s="302">
        <f t="shared" si="20"/>
        <v>2.3827424205164861E-2</v>
      </c>
      <c r="Q115" s="302">
        <f t="shared" si="20"/>
        <v>2.5001307104369267E-2</v>
      </c>
      <c r="R115" s="302">
        <f t="shared" si="20"/>
        <v>9.9933024284173666E-3</v>
      </c>
      <c r="S115" s="302">
        <f t="shared" si="20"/>
        <v>9.9461082970996508E-3</v>
      </c>
      <c r="T115" s="302">
        <f t="shared" si="20"/>
        <v>1.1743236034099212E-2</v>
      </c>
      <c r="U115" s="302">
        <f t="shared" si="20"/>
        <v>1.6551478119674213E-2</v>
      </c>
      <c r="V115" s="302">
        <f t="shared" si="20"/>
        <v>1.0573900792097086E-2</v>
      </c>
      <c r="W115" s="302">
        <f t="shared" si="20"/>
        <v>1.5963079806782042E-2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3.9400936249742939E-2</v>
      </c>
      <c r="C116" s="303">
        <f t="shared" si="21"/>
        <v>3.5763956818681886E-2</v>
      </c>
      <c r="D116" s="303">
        <f t="shared" si="21"/>
        <v>4.2643834605079339E-2</v>
      </c>
      <c r="E116" s="303">
        <f t="shared" si="21"/>
        <v>4.3069711551487658E-2</v>
      </c>
      <c r="F116" s="303">
        <f t="shared" si="21"/>
        <v>4.643235172708815E-2</v>
      </c>
      <c r="G116" s="303">
        <f t="shared" si="21"/>
        <v>4.211693591617232E-2</v>
      </c>
      <c r="H116" s="303">
        <f t="shared" si="21"/>
        <v>3.5280078229239786E-2</v>
      </c>
      <c r="I116" s="303">
        <f t="shared" si="21"/>
        <v>5.3584180394403012E-2</v>
      </c>
      <c r="J116" s="303">
        <f t="shared" si="21"/>
        <v>5.0984044793554367E-2</v>
      </c>
      <c r="K116" s="303">
        <f t="shared" si="21"/>
        <v>5.6307378614968824E-2</v>
      </c>
      <c r="L116" s="303">
        <f t="shared" si="21"/>
        <v>3.8530757180588689E-2</v>
      </c>
      <c r="M116" s="303">
        <f t="shared" si="21"/>
        <v>8.1001186943283676E-2</v>
      </c>
      <c r="N116" s="303">
        <f t="shared" si="21"/>
        <v>5.5831889648322641E-2</v>
      </c>
      <c r="O116" s="303">
        <f t="shared" si="21"/>
        <v>4.6656814437943409E-2</v>
      </c>
      <c r="P116" s="303">
        <f t="shared" si="21"/>
        <v>0.12621868971506278</v>
      </c>
      <c r="Q116" s="303">
        <f t="shared" si="21"/>
        <v>0.13274761321930473</v>
      </c>
      <c r="R116" s="303">
        <f t="shared" si="21"/>
        <v>4.3433517419217478E-2</v>
      </c>
      <c r="S116" s="303">
        <f t="shared" si="21"/>
        <v>3.8179633918873232E-2</v>
      </c>
      <c r="T116" s="303">
        <f t="shared" si="21"/>
        <v>5.8697326498516167E-2</v>
      </c>
      <c r="U116" s="303">
        <f t="shared" si="21"/>
        <v>9.0626549898086772E-2</v>
      </c>
      <c r="V116" s="303">
        <f t="shared" si="21"/>
        <v>5.1708758858094249E-2</v>
      </c>
      <c r="W116" s="303">
        <f t="shared" si="21"/>
        <v>8.7463140051104782E-2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2.5210960443983025E-2</v>
      </c>
      <c r="C117" s="304">
        <f t="shared" si="22"/>
        <v>2.5518546329140392E-2</v>
      </c>
      <c r="D117" s="304">
        <f t="shared" si="22"/>
        <v>2.4877705305050919E-2</v>
      </c>
      <c r="E117" s="304">
        <f t="shared" si="22"/>
        <v>2.4822864148320627E-2</v>
      </c>
      <c r="F117" s="304">
        <f t="shared" si="22"/>
        <v>2.4504361066687137E-2</v>
      </c>
      <c r="G117" s="304">
        <f t="shared" si="22"/>
        <v>2.4907320067963992E-2</v>
      </c>
      <c r="H117" s="304">
        <f t="shared" si="22"/>
        <v>2.5542740940580681E-2</v>
      </c>
      <c r="I117" s="304">
        <f t="shared" si="22"/>
        <v>2.3804815425639198E-2</v>
      </c>
      <c r="J117" s="304">
        <f t="shared" si="22"/>
        <v>2.4052636277460255E-2</v>
      </c>
      <c r="K117" s="304">
        <f t="shared" si="22"/>
        <v>2.3572105820112814E-2</v>
      </c>
      <c r="L117" s="304">
        <f t="shared" si="22"/>
        <v>2.5299600938961806E-2</v>
      </c>
      <c r="M117" s="304">
        <f t="shared" si="22"/>
        <v>2.1126048990433306E-2</v>
      </c>
      <c r="N117" s="304">
        <f t="shared" si="22"/>
        <v>2.3619680606555747E-2</v>
      </c>
      <c r="O117" s="304">
        <f t="shared" si="22"/>
        <v>2.4493037889896596E-2</v>
      </c>
      <c r="P117" s="304">
        <f t="shared" si="22"/>
        <v>1.6608958144151142E-2</v>
      </c>
      <c r="Q117" s="304">
        <f t="shared" si="22"/>
        <v>1.5960308611131558E-2</v>
      </c>
      <c r="R117" s="304">
        <f t="shared" si="22"/>
        <v>2.4800378836017382E-2</v>
      </c>
      <c r="S117" s="304">
        <f t="shared" si="22"/>
        <v>2.5293904089597738E-2</v>
      </c>
      <c r="T117" s="304">
        <f t="shared" si="22"/>
        <v>2.33154414487328E-2</v>
      </c>
      <c r="U117" s="304">
        <f t="shared" si="22"/>
        <v>2.0172830035216392E-2</v>
      </c>
      <c r="V117" s="304">
        <f t="shared" si="22"/>
        <v>2.40069927577427E-2</v>
      </c>
      <c r="W117" s="304">
        <f t="shared" si="22"/>
        <v>2.048773741555824E-2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1.4189975805759912E-2</v>
      </c>
      <c r="C118" s="304">
        <f t="shared" si="23"/>
        <v>1.0245410489541492E-2</v>
      </c>
      <c r="D118" s="304">
        <f t="shared" si="23"/>
        <v>1.7766129300028421E-2</v>
      </c>
      <c r="E118" s="304">
        <f t="shared" si="23"/>
        <v>1.8246847403167028E-2</v>
      </c>
      <c r="F118" s="304">
        <f t="shared" si="23"/>
        <v>2.1927990660401006E-2</v>
      </c>
      <c r="G118" s="304">
        <f t="shared" si="23"/>
        <v>1.7209615848208324E-2</v>
      </c>
      <c r="H118" s="304">
        <f t="shared" si="23"/>
        <v>9.737337288659104E-3</v>
      </c>
      <c r="I118" s="304">
        <f t="shared" si="23"/>
        <v>2.9779364968763818E-2</v>
      </c>
      <c r="J118" s="304">
        <f t="shared" si="23"/>
        <v>2.6931408516094112E-2</v>
      </c>
      <c r="K118" s="304">
        <f t="shared" si="23"/>
        <v>3.2735272794856003E-2</v>
      </c>
      <c r="L118" s="304">
        <f t="shared" si="23"/>
        <v>1.3231156241626884E-2</v>
      </c>
      <c r="M118" s="304">
        <f t="shared" si="23"/>
        <v>5.9875137952850377E-2</v>
      </c>
      <c r="N118" s="304">
        <f t="shared" si="23"/>
        <v>3.2212209041766887E-2</v>
      </c>
      <c r="O118" s="304">
        <f t="shared" si="23"/>
        <v>2.2163776548046805E-2</v>
      </c>
      <c r="P118" s="304">
        <f t="shared" si="23"/>
        <v>0.10960973157091164</v>
      </c>
      <c r="Q118" s="304">
        <f t="shared" si="23"/>
        <v>0.11678730460817316</v>
      </c>
      <c r="R118" s="304">
        <f t="shared" si="23"/>
        <v>1.8633138583200093E-2</v>
      </c>
      <c r="S118" s="304">
        <f t="shared" si="23"/>
        <v>1.2885729829275492E-2</v>
      </c>
      <c r="T118" s="304">
        <f t="shared" si="23"/>
        <v>3.5381885049783374E-2</v>
      </c>
      <c r="U118" s="304">
        <f t="shared" si="23"/>
        <v>7.045371986287037E-2</v>
      </c>
      <c r="V118" s="304">
        <f t="shared" si="23"/>
        <v>2.7701766100351546E-2</v>
      </c>
      <c r="W118" s="304">
        <f t="shared" si="23"/>
        <v>6.6975402635546549E-2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0.78405993106706484</v>
      </c>
      <c r="C119" s="303">
        <f t="shared" si="24"/>
        <v>0.78557874146570517</v>
      </c>
      <c r="D119" s="303">
        <f t="shared" si="24"/>
        <v>0.78105106496967047</v>
      </c>
      <c r="E119" s="303">
        <f t="shared" si="24"/>
        <v>0.78034528573294448</v>
      </c>
      <c r="F119" s="303">
        <f t="shared" si="24"/>
        <v>0.77798416024409511</v>
      </c>
      <c r="G119" s="303">
        <f t="shared" si="24"/>
        <v>0.78085192742198795</v>
      </c>
      <c r="H119" s="303">
        <f t="shared" si="24"/>
        <v>0.78531166495472948</v>
      </c>
      <c r="I119" s="303">
        <f t="shared" si="24"/>
        <v>0.77234153707719255</v>
      </c>
      <c r="J119" s="303">
        <f t="shared" si="24"/>
        <v>0.77421047197737758</v>
      </c>
      <c r="K119" s="303">
        <f t="shared" si="24"/>
        <v>0.77113690625729092</v>
      </c>
      <c r="L119" s="303">
        <f t="shared" si="24"/>
        <v>0.78484534862490263</v>
      </c>
      <c r="M119" s="303">
        <f t="shared" si="24"/>
        <v>0.75079396666516085</v>
      </c>
      <c r="N119" s="303">
        <f t="shared" si="24"/>
        <v>0.77154193933204385</v>
      </c>
      <c r="O119" s="303">
        <f t="shared" si="24"/>
        <v>0.7781052554521477</v>
      </c>
      <c r="P119" s="303">
        <f t="shared" si="24"/>
        <v>0.71247632396248617</v>
      </c>
      <c r="Q119" s="303">
        <f t="shared" si="24"/>
        <v>0.70704379092535741</v>
      </c>
      <c r="R119" s="303">
        <f t="shared" si="24"/>
        <v>0.78042564563537953</v>
      </c>
      <c r="S119" s="303">
        <f t="shared" si="24"/>
        <v>0.7839993848743142</v>
      </c>
      <c r="T119" s="303">
        <f t="shared" si="24"/>
        <v>0.76860918379885179</v>
      </c>
      <c r="U119" s="303">
        <f t="shared" si="24"/>
        <v>0.74287085824316934</v>
      </c>
      <c r="V119" s="303">
        <f t="shared" si="24"/>
        <v>0.77434665710473627</v>
      </c>
      <c r="W119" s="303">
        <f t="shared" si="24"/>
        <v>0.74552049057260494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0.75632881331949098</v>
      </c>
      <c r="C120" s="304">
        <f t="shared" si="25"/>
        <v>0.76555638987421215</v>
      </c>
      <c r="D120" s="304">
        <f t="shared" si="25"/>
        <v>0.74633115915152737</v>
      </c>
      <c r="E120" s="304">
        <f t="shared" si="25"/>
        <v>0.74468592444961901</v>
      </c>
      <c r="F120" s="304">
        <f t="shared" si="25"/>
        <v>0.73513083200061413</v>
      </c>
      <c r="G120" s="304">
        <f t="shared" si="25"/>
        <v>0.74721960203891991</v>
      </c>
      <c r="H120" s="304">
        <f t="shared" si="25"/>
        <v>0.76628222821742076</v>
      </c>
      <c r="I120" s="304">
        <f t="shared" si="25"/>
        <v>0.71414446276917587</v>
      </c>
      <c r="J120" s="304">
        <f t="shared" si="25"/>
        <v>0.72157908832380779</v>
      </c>
      <c r="K120" s="304">
        <f t="shared" si="25"/>
        <v>0.70716317460338463</v>
      </c>
      <c r="L120" s="304">
        <f t="shared" si="25"/>
        <v>0.75898802816885447</v>
      </c>
      <c r="M120" s="304">
        <f t="shared" si="25"/>
        <v>0.6337814697129992</v>
      </c>
      <c r="N120" s="304">
        <f t="shared" si="25"/>
        <v>0.70859041819667246</v>
      </c>
      <c r="O120" s="304">
        <f t="shared" si="25"/>
        <v>0.73479113669689788</v>
      </c>
      <c r="P120" s="304">
        <f t="shared" si="25"/>
        <v>0.49826874432453422</v>
      </c>
      <c r="Q120" s="304">
        <f t="shared" si="25"/>
        <v>0.47880925833394677</v>
      </c>
      <c r="R120" s="304">
        <f t="shared" si="25"/>
        <v>0.74401136508052168</v>
      </c>
      <c r="S120" s="304">
        <f t="shared" si="25"/>
        <v>0.75881712268793211</v>
      </c>
      <c r="T120" s="304">
        <f t="shared" si="25"/>
        <v>0.69946324346198407</v>
      </c>
      <c r="U120" s="304">
        <f t="shared" si="25"/>
        <v>0.60518490105649181</v>
      </c>
      <c r="V120" s="304">
        <f t="shared" si="25"/>
        <v>0.72020978273228109</v>
      </c>
      <c r="W120" s="304">
        <f t="shared" si="25"/>
        <v>0.61463212246674725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2.7731117747573985E-2</v>
      </c>
      <c r="C121" s="304">
        <f t="shared" si="26"/>
        <v>2.0022351591493039E-2</v>
      </c>
      <c r="D121" s="304">
        <f t="shared" si="26"/>
        <v>3.4719905818143014E-2</v>
      </c>
      <c r="E121" s="304">
        <f t="shared" si="26"/>
        <v>3.5659361283325433E-2</v>
      </c>
      <c r="F121" s="304">
        <f t="shared" si="26"/>
        <v>4.2853328243480968E-2</v>
      </c>
      <c r="G121" s="304">
        <f t="shared" si="26"/>
        <v>3.3632325383068033E-2</v>
      </c>
      <c r="H121" s="304">
        <f t="shared" si="26"/>
        <v>1.9029436737308645E-2</v>
      </c>
      <c r="I121" s="304">
        <f t="shared" si="26"/>
        <v>5.8197074308016739E-2</v>
      </c>
      <c r="J121" s="304">
        <f t="shared" si="26"/>
        <v>5.2631383653569744E-2</v>
      </c>
      <c r="K121" s="304">
        <f t="shared" si="26"/>
        <v>6.3973731653906296E-2</v>
      </c>
      <c r="L121" s="304">
        <f t="shared" si="26"/>
        <v>2.5857320456048116E-2</v>
      </c>
      <c r="M121" s="304">
        <f t="shared" si="26"/>
        <v>0.11701249695216168</v>
      </c>
      <c r="N121" s="304">
        <f t="shared" si="26"/>
        <v>6.2951521135371474E-2</v>
      </c>
      <c r="O121" s="304">
        <f t="shared" si="26"/>
        <v>4.3314118755249695E-2</v>
      </c>
      <c r="P121" s="304">
        <f t="shared" si="26"/>
        <v>0.21420757963795195</v>
      </c>
      <c r="Q121" s="304">
        <f t="shared" si="26"/>
        <v>0.22823453259141058</v>
      </c>
      <c r="R121" s="304">
        <f t="shared" si="26"/>
        <v>3.6414280554857799E-2</v>
      </c>
      <c r="S121" s="304">
        <f t="shared" si="26"/>
        <v>2.5182262186382129E-2</v>
      </c>
      <c r="T121" s="304">
        <f t="shared" si="26"/>
        <v>6.9145940336867634E-2</v>
      </c>
      <c r="U121" s="304">
        <f t="shared" si="26"/>
        <v>0.13768595718667759</v>
      </c>
      <c r="V121" s="304">
        <f t="shared" si="26"/>
        <v>5.4136874372455117E-2</v>
      </c>
      <c r="W121" s="304">
        <f t="shared" si="26"/>
        <v>0.13088836810585769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0.10705132696001832</v>
      </c>
      <c r="C122" s="303">
        <f t="shared" si="27"/>
        <v>0.10812787755879835</v>
      </c>
      <c r="D122" s="303">
        <f t="shared" si="27"/>
        <v>0.10588493397471378</v>
      </c>
      <c r="E122" s="303">
        <f t="shared" si="27"/>
        <v>0.10569298992622669</v>
      </c>
      <c r="F122" s="303">
        <f t="shared" si="27"/>
        <v>0.10457822914063378</v>
      </c>
      <c r="G122" s="303">
        <f t="shared" si="27"/>
        <v>0.10598858564535386</v>
      </c>
      <c r="H122" s="303">
        <f t="shared" si="27"/>
        <v>0.10821255869967021</v>
      </c>
      <c r="I122" s="303">
        <f t="shared" si="27"/>
        <v>0.10212981939707177</v>
      </c>
      <c r="J122" s="303">
        <f t="shared" si="27"/>
        <v>0.10299719237834086</v>
      </c>
      <c r="K122" s="303">
        <f t="shared" si="27"/>
        <v>0.10131533577794648</v>
      </c>
      <c r="L122" s="303">
        <f t="shared" si="27"/>
        <v>0.10736156869348916</v>
      </c>
      <c r="M122" s="303">
        <f t="shared" si="27"/>
        <v>9.2754136875886115E-2</v>
      </c>
      <c r="N122" s="303">
        <f t="shared" si="27"/>
        <v>0.10148184752962493</v>
      </c>
      <c r="O122" s="303">
        <f t="shared" si="27"/>
        <v>0.10453859802157887</v>
      </c>
      <c r="P122" s="303">
        <f t="shared" si="27"/>
        <v>7.6944318914165255E-2</v>
      </c>
      <c r="Q122" s="303">
        <f t="shared" si="27"/>
        <v>7.4674045548419207E-2</v>
      </c>
      <c r="R122" s="303">
        <f t="shared" si="27"/>
        <v>0.10561429133052069</v>
      </c>
      <c r="S122" s="303">
        <f t="shared" si="27"/>
        <v>0.10734162971928388</v>
      </c>
      <c r="T122" s="303">
        <f t="shared" si="27"/>
        <v>0.10041701047669464</v>
      </c>
      <c r="U122" s="303">
        <f t="shared" si="27"/>
        <v>8.9417870533617994E-2</v>
      </c>
      <c r="V122" s="303">
        <f t="shared" si="27"/>
        <v>0.10283744005704483</v>
      </c>
      <c r="W122" s="303">
        <f t="shared" si="27"/>
        <v>9.0520046364634732E-2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8.8238361553940395E-2</v>
      </c>
      <c r="C123" s="304">
        <f t="shared" si="28"/>
        <v>8.931491215199118E-2</v>
      </c>
      <c r="D123" s="304">
        <f t="shared" si="28"/>
        <v>8.7071968567677988E-2</v>
      </c>
      <c r="E123" s="304">
        <f t="shared" si="28"/>
        <v>8.6880024519121996E-2</v>
      </c>
      <c r="F123" s="304">
        <f t="shared" si="28"/>
        <v>8.576526373340479E-2</v>
      </c>
      <c r="G123" s="304">
        <f t="shared" si="28"/>
        <v>8.7175620237873799E-2</v>
      </c>
      <c r="H123" s="304">
        <f t="shared" si="28"/>
        <v>8.9399593292032176E-2</v>
      </c>
      <c r="I123" s="304">
        <f t="shared" si="28"/>
        <v>8.3316853989736955E-2</v>
      </c>
      <c r="J123" s="304">
        <f t="shared" si="28"/>
        <v>8.4184226971110679E-2</v>
      </c>
      <c r="K123" s="304">
        <f t="shared" si="28"/>
        <v>8.2502370370394637E-2</v>
      </c>
      <c r="L123" s="304">
        <f t="shared" si="28"/>
        <v>8.8548603286366157E-2</v>
      </c>
      <c r="M123" s="304">
        <f t="shared" si="28"/>
        <v>7.3941171466516367E-2</v>
      </c>
      <c r="N123" s="304">
        <f t="shared" si="28"/>
        <v>8.2668882122944876E-2</v>
      </c>
      <c r="O123" s="304">
        <f t="shared" si="28"/>
        <v>8.5725632614637878E-2</v>
      </c>
      <c r="P123" s="304">
        <f t="shared" si="28"/>
        <v>5.8131353504528881E-2</v>
      </c>
      <c r="Q123" s="304">
        <f t="shared" si="28"/>
        <v>5.5861080138960309E-2</v>
      </c>
      <c r="R123" s="304">
        <f t="shared" si="28"/>
        <v>8.6801325926060657E-2</v>
      </c>
      <c r="S123" s="304">
        <f t="shared" si="28"/>
        <v>8.8528664313591854E-2</v>
      </c>
      <c r="T123" s="304">
        <f t="shared" si="28"/>
        <v>8.1604045070564624E-2</v>
      </c>
      <c r="U123" s="304">
        <f t="shared" si="28"/>
        <v>7.0604905123257164E-2</v>
      </c>
      <c r="V123" s="304">
        <f t="shared" si="28"/>
        <v>8.4024474652099251E-2</v>
      </c>
      <c r="W123" s="304">
        <f t="shared" si="28"/>
        <v>7.1707080954453634E-2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1.8812965406077929E-2</v>
      </c>
      <c r="C124" s="305">
        <f t="shared" si="29"/>
        <v>1.8812965406807155E-2</v>
      </c>
      <c r="D124" s="305">
        <f t="shared" si="29"/>
        <v>1.8812965407035784E-2</v>
      </c>
      <c r="E124" s="305">
        <f t="shared" si="29"/>
        <v>1.8812965407104712E-2</v>
      </c>
      <c r="F124" s="305">
        <f t="shared" si="29"/>
        <v>1.8812965407228998E-2</v>
      </c>
      <c r="G124" s="305">
        <f t="shared" si="29"/>
        <v>1.8812965407480051E-2</v>
      </c>
      <c r="H124" s="305">
        <f t="shared" si="29"/>
        <v>1.8812965407638035E-2</v>
      </c>
      <c r="I124" s="305">
        <f t="shared" si="29"/>
        <v>1.881296540733483E-2</v>
      </c>
      <c r="J124" s="305">
        <f t="shared" si="29"/>
        <v>1.8812965407230185E-2</v>
      </c>
      <c r="K124" s="305">
        <f t="shared" si="29"/>
        <v>1.881296540755183E-2</v>
      </c>
      <c r="L124" s="305">
        <f t="shared" si="29"/>
        <v>1.881296540712301E-2</v>
      </c>
      <c r="M124" s="305">
        <f t="shared" si="29"/>
        <v>1.8812965409369747E-2</v>
      </c>
      <c r="N124" s="305">
        <f t="shared" si="29"/>
        <v>1.8812965406680052E-2</v>
      </c>
      <c r="O124" s="305">
        <f t="shared" si="29"/>
        <v>1.8812965406940996E-2</v>
      </c>
      <c r="P124" s="305">
        <f t="shared" si="29"/>
        <v>1.8812965409636374E-2</v>
      </c>
      <c r="Q124" s="305">
        <f t="shared" si="29"/>
        <v>1.8812965409458898E-2</v>
      </c>
      <c r="R124" s="305">
        <f t="shared" si="29"/>
        <v>1.8812965404460046E-2</v>
      </c>
      <c r="S124" s="305">
        <f t="shared" si="29"/>
        <v>1.8812965405692016E-2</v>
      </c>
      <c r="T124" s="305">
        <f t="shared" si="29"/>
        <v>1.8812965406130026E-2</v>
      </c>
      <c r="U124" s="305">
        <f t="shared" si="29"/>
        <v>1.881296541036083E-2</v>
      </c>
      <c r="V124" s="305">
        <f t="shared" si="29"/>
        <v>1.8812965404945568E-2</v>
      </c>
      <c r="W124" s="305">
        <f t="shared" si="29"/>
        <v>1.8812965410181084E-2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1.0000000000000002</v>
      </c>
      <c r="C126" s="234">
        <f t="shared" si="30"/>
        <v>1</v>
      </c>
      <c r="D126" s="234">
        <f t="shared" si="30"/>
        <v>1</v>
      </c>
      <c r="E126" s="234">
        <f t="shared" si="30"/>
        <v>1.0000000000000002</v>
      </c>
      <c r="F126" s="234">
        <f t="shared" si="30"/>
        <v>0.99999999999999989</v>
      </c>
      <c r="G126" s="234">
        <f t="shared" si="30"/>
        <v>1.0000000000000002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0.99999999999999956</v>
      </c>
      <c r="M126" s="234">
        <f t="shared" si="30"/>
        <v>1</v>
      </c>
      <c r="N126" s="234">
        <f t="shared" si="30"/>
        <v>1</v>
      </c>
      <c r="O126" s="234">
        <f t="shared" si="30"/>
        <v>1.0000000000000002</v>
      </c>
      <c r="P126" s="234">
        <f t="shared" si="30"/>
        <v>1</v>
      </c>
      <c r="Q126" s="234">
        <f t="shared" si="30"/>
        <v>0.99999999999999989</v>
      </c>
      <c r="R126" s="234">
        <f t="shared" si="30"/>
        <v>1.0000000000000004</v>
      </c>
      <c r="S126" s="234">
        <f t="shared" si="30"/>
        <v>1.0000000000000004</v>
      </c>
      <c r="T126" s="234">
        <f t="shared" si="30"/>
        <v>0.99999999999999967</v>
      </c>
      <c r="U126" s="234">
        <f t="shared" si="30"/>
        <v>0.99999999999999989</v>
      </c>
      <c r="V126" s="234">
        <f t="shared" si="30"/>
        <v>0.99999999999999989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3.702775801064289E-2</v>
      </c>
      <c r="C127" s="301">
        <f t="shared" si="31"/>
        <v>3.7027758010146461E-2</v>
      </c>
      <c r="D127" s="301">
        <f t="shared" si="31"/>
        <v>3.7027758010890484E-2</v>
      </c>
      <c r="E127" s="301">
        <f t="shared" si="31"/>
        <v>3.7027758010654208E-2</v>
      </c>
      <c r="F127" s="301">
        <f t="shared" si="31"/>
        <v>3.7027758010674872E-2</v>
      </c>
      <c r="G127" s="301">
        <f t="shared" si="31"/>
        <v>3.7027758009828278E-2</v>
      </c>
      <c r="H127" s="301">
        <f t="shared" si="31"/>
        <v>3.70277580091335E-2</v>
      </c>
      <c r="I127" s="301">
        <f t="shared" si="31"/>
        <v>3.7027758011291906E-2</v>
      </c>
      <c r="J127" s="301">
        <f t="shared" si="31"/>
        <v>3.7027758011076314E-2</v>
      </c>
      <c r="K127" s="301">
        <f t="shared" si="31"/>
        <v>3.7027758011185775E-2</v>
      </c>
      <c r="L127" s="301">
        <f t="shared" si="31"/>
        <v>3.7027758011328564E-2</v>
      </c>
      <c r="M127" s="301">
        <f t="shared" si="31"/>
        <v>3.7027758001809921E-2</v>
      </c>
      <c r="N127" s="301">
        <f t="shared" si="31"/>
        <v>3.7027758013431743E-2</v>
      </c>
      <c r="O127" s="301">
        <f t="shared" si="31"/>
        <v>3.702775801225227E-2</v>
      </c>
      <c r="P127" s="301">
        <f t="shared" si="31"/>
        <v>3.7027758000263589E-2</v>
      </c>
      <c r="Q127" s="301">
        <f t="shared" si="31"/>
        <v>3.7027757998245252E-2</v>
      </c>
      <c r="R127" s="301">
        <f t="shared" si="31"/>
        <v>3.7027758011387357E-2</v>
      </c>
      <c r="S127" s="301">
        <f t="shared" si="31"/>
        <v>3.7027758009511524E-2</v>
      </c>
      <c r="T127" s="301">
        <f t="shared" si="31"/>
        <v>3.7027758012701133E-2</v>
      </c>
      <c r="U127" s="301">
        <f t="shared" si="31"/>
        <v>3.7027757999873123E-2</v>
      </c>
      <c r="V127" s="301">
        <f t="shared" si="31"/>
        <v>3.7027758013208657E-2</v>
      </c>
      <c r="W127" s="301">
        <f t="shared" si="31"/>
        <v>3.7027758000713326E-2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1.6326910815440788E-2</v>
      </c>
      <c r="C128" s="235">
        <f t="shared" si="32"/>
        <v>1.632691081522189E-2</v>
      </c>
      <c r="D128" s="235">
        <f t="shared" si="32"/>
        <v>1.6326910815549961E-2</v>
      </c>
      <c r="E128" s="235">
        <f t="shared" si="32"/>
        <v>1.6326910815445763E-2</v>
      </c>
      <c r="F128" s="235">
        <f t="shared" si="32"/>
        <v>1.6326910815454884E-2</v>
      </c>
      <c r="G128" s="235">
        <f t="shared" si="32"/>
        <v>1.6326910815081593E-2</v>
      </c>
      <c r="H128" s="235">
        <f t="shared" si="32"/>
        <v>1.632691081477523E-2</v>
      </c>
      <c r="I128" s="235">
        <f t="shared" si="32"/>
        <v>1.6326910815726962E-2</v>
      </c>
      <c r="J128" s="235">
        <f t="shared" si="32"/>
        <v>1.6326910815631892E-2</v>
      </c>
      <c r="K128" s="235">
        <f t="shared" si="32"/>
        <v>1.6326910815680159E-2</v>
      </c>
      <c r="L128" s="235">
        <f t="shared" si="32"/>
        <v>1.6326910815743122E-2</v>
      </c>
      <c r="M128" s="235">
        <f t="shared" si="32"/>
        <v>1.6326910811546004E-2</v>
      </c>
      <c r="N128" s="235">
        <f t="shared" si="32"/>
        <v>1.6326910816670488E-2</v>
      </c>
      <c r="O128" s="235">
        <f t="shared" si="32"/>
        <v>1.6326910816150408E-2</v>
      </c>
      <c r="P128" s="235">
        <f t="shared" si="32"/>
        <v>1.6326910810864161E-2</v>
      </c>
      <c r="Q128" s="235">
        <f t="shared" si="32"/>
        <v>1.6326910809974188E-2</v>
      </c>
      <c r="R128" s="235">
        <f t="shared" si="32"/>
        <v>1.6326910815769046E-2</v>
      </c>
      <c r="S128" s="235">
        <f t="shared" si="32"/>
        <v>1.6326910814941923E-2</v>
      </c>
      <c r="T128" s="235">
        <f t="shared" si="32"/>
        <v>1.6326910816348333E-2</v>
      </c>
      <c r="U128" s="235">
        <f t="shared" si="32"/>
        <v>1.6326910810691993E-2</v>
      </c>
      <c r="V128" s="235">
        <f t="shared" si="32"/>
        <v>1.6326910816572126E-2</v>
      </c>
      <c r="W128" s="235">
        <f t="shared" si="32"/>
        <v>1.6326910811062471E-2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0.12664196862987342</v>
      </c>
      <c r="C129" s="235">
        <f t="shared" si="33"/>
        <v>0.12664196862817556</v>
      </c>
      <c r="D129" s="235">
        <f t="shared" si="33"/>
        <v>0.12664196863072028</v>
      </c>
      <c r="E129" s="235">
        <f t="shared" si="33"/>
        <v>0.12664196862991209</v>
      </c>
      <c r="F129" s="235">
        <f t="shared" si="33"/>
        <v>0.12664196862998278</v>
      </c>
      <c r="G129" s="235">
        <f t="shared" si="33"/>
        <v>0.12664196862708729</v>
      </c>
      <c r="H129" s="235">
        <f t="shared" si="33"/>
        <v>0.12664196862471092</v>
      </c>
      <c r="I129" s="235">
        <f t="shared" si="33"/>
        <v>0.12664196863209318</v>
      </c>
      <c r="J129" s="235">
        <f t="shared" si="33"/>
        <v>0.12664196863135582</v>
      </c>
      <c r="K129" s="235">
        <f t="shared" si="33"/>
        <v>0.12664196863173019</v>
      </c>
      <c r="L129" s="235">
        <f t="shared" si="33"/>
        <v>0.12664196863221855</v>
      </c>
      <c r="M129" s="235">
        <f t="shared" si="33"/>
        <v>0.12664196859966298</v>
      </c>
      <c r="N129" s="235">
        <f t="shared" si="33"/>
        <v>0.12664196863941177</v>
      </c>
      <c r="O129" s="235">
        <f t="shared" si="33"/>
        <v>0.12664196863537774</v>
      </c>
      <c r="P129" s="235">
        <f t="shared" si="33"/>
        <v>0.12664196859437424</v>
      </c>
      <c r="Q129" s="235">
        <f t="shared" si="33"/>
        <v>0.12664196858747107</v>
      </c>
      <c r="R129" s="235">
        <f t="shared" si="33"/>
        <v>0.12664196863241964</v>
      </c>
      <c r="S129" s="235">
        <f t="shared" si="33"/>
        <v>0.12664196862600399</v>
      </c>
      <c r="T129" s="235">
        <f t="shared" si="33"/>
        <v>0.12664196863691299</v>
      </c>
      <c r="U129" s="235">
        <f t="shared" si="33"/>
        <v>0.12664196859303881</v>
      </c>
      <c r="V129" s="235">
        <f t="shared" si="33"/>
        <v>0.12664196863864879</v>
      </c>
      <c r="W129" s="235">
        <f t="shared" si="33"/>
        <v>0.12664196859591237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5.5919517682664496E-2</v>
      </c>
      <c r="C130" s="235">
        <f t="shared" si="34"/>
        <v>5.5919517681914777E-2</v>
      </c>
      <c r="D130" s="235">
        <f t="shared" si="34"/>
        <v>5.5919517683038399E-2</v>
      </c>
      <c r="E130" s="235">
        <f t="shared" si="34"/>
        <v>5.5919517682681538E-2</v>
      </c>
      <c r="F130" s="235">
        <f t="shared" si="34"/>
        <v>5.5919517682712749E-2</v>
      </c>
      <c r="G130" s="235">
        <f t="shared" si="34"/>
        <v>5.5919517681434244E-2</v>
      </c>
      <c r="H130" s="235">
        <f t="shared" si="34"/>
        <v>5.5919517680384952E-2</v>
      </c>
      <c r="I130" s="235">
        <f t="shared" si="34"/>
        <v>5.5919517683644594E-2</v>
      </c>
      <c r="J130" s="235">
        <f t="shared" si="34"/>
        <v>5.5919517683319049E-2</v>
      </c>
      <c r="K130" s="235">
        <f t="shared" si="34"/>
        <v>5.591951768348434E-2</v>
      </c>
      <c r="L130" s="235">
        <f t="shared" si="34"/>
        <v>5.5919517683699974E-2</v>
      </c>
      <c r="M130" s="235">
        <f t="shared" si="34"/>
        <v>5.5919517669324875E-2</v>
      </c>
      <c r="N130" s="235">
        <f t="shared" si="34"/>
        <v>5.5919517686876204E-2</v>
      </c>
      <c r="O130" s="235">
        <f t="shared" si="34"/>
        <v>5.5919517685094962E-2</v>
      </c>
      <c r="P130" s="235">
        <f t="shared" si="34"/>
        <v>5.5919517666989584E-2</v>
      </c>
      <c r="Q130" s="235">
        <f t="shared" si="34"/>
        <v>5.5919517663941452E-2</v>
      </c>
      <c r="R130" s="235">
        <f t="shared" si="34"/>
        <v>5.5919517683788778E-2</v>
      </c>
      <c r="S130" s="235">
        <f t="shared" si="34"/>
        <v>5.5919517680955856E-2</v>
      </c>
      <c r="T130" s="235">
        <f t="shared" si="34"/>
        <v>5.5919517685772836E-2</v>
      </c>
      <c r="U130" s="235">
        <f t="shared" si="34"/>
        <v>5.5919517666399902E-2</v>
      </c>
      <c r="V130" s="235">
        <f t="shared" si="34"/>
        <v>5.5919517686539313E-2</v>
      </c>
      <c r="W130" s="235">
        <f t="shared" si="34"/>
        <v>5.5919517667668797E-2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0.32563248730208577</v>
      </c>
      <c r="C131" s="302">
        <f t="shared" si="35"/>
        <v>0.40841170610141475</v>
      </c>
      <c r="D131" s="302">
        <f t="shared" si="35"/>
        <v>0.3023894080950757</v>
      </c>
      <c r="E131" s="302">
        <f t="shared" si="35"/>
        <v>0.30603695016007032</v>
      </c>
      <c r="F131" s="302">
        <f t="shared" si="35"/>
        <v>0.27492934147843623</v>
      </c>
      <c r="G131" s="302">
        <f t="shared" si="35"/>
        <v>0.31951255937542272</v>
      </c>
      <c r="H131" s="302">
        <f t="shared" si="35"/>
        <v>0.43023704446686423</v>
      </c>
      <c r="I131" s="302">
        <f t="shared" si="35"/>
        <v>0.23748648881434029</v>
      </c>
      <c r="J131" s="302">
        <f t="shared" si="35"/>
        <v>0.25221137886707773</v>
      </c>
      <c r="K131" s="302">
        <f t="shared" si="35"/>
        <v>0.21237764972926171</v>
      </c>
      <c r="L131" s="302">
        <f t="shared" si="35"/>
        <v>0.33396582058411556</v>
      </c>
      <c r="M131" s="302">
        <f t="shared" si="35"/>
        <v>0.17324514148319714</v>
      </c>
      <c r="N131" s="302">
        <f t="shared" si="35"/>
        <v>0.21346750573483189</v>
      </c>
      <c r="O131" s="302">
        <f t="shared" si="35"/>
        <v>0.26786941053917768</v>
      </c>
      <c r="P131" s="302">
        <f t="shared" si="35"/>
        <v>0.15566022020573342</v>
      </c>
      <c r="Q131" s="302">
        <f t="shared" si="35"/>
        <v>0.15376781557565097</v>
      </c>
      <c r="R131" s="302">
        <f t="shared" si="35"/>
        <v>0.29566543709494958</v>
      </c>
      <c r="S131" s="302">
        <f t="shared" si="35"/>
        <v>0.3637092135768949</v>
      </c>
      <c r="T131" s="302">
        <f t="shared" si="35"/>
        <v>0.21462687367976846</v>
      </c>
      <c r="U131" s="302">
        <f t="shared" si="35"/>
        <v>0.1655010264672804</v>
      </c>
      <c r="V131" s="302">
        <f t="shared" si="35"/>
        <v>0.23685047205960108</v>
      </c>
      <c r="W131" s="302">
        <f t="shared" si="35"/>
        <v>0.16738006421342225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0.43845135755929271</v>
      </c>
      <c r="C132" s="237">
        <f t="shared" si="36"/>
        <v>0.35567213876312664</v>
      </c>
      <c r="D132" s="237">
        <f t="shared" si="36"/>
        <v>0.46169443676472521</v>
      </c>
      <c r="E132" s="237">
        <f t="shared" si="36"/>
        <v>0.45804689470123633</v>
      </c>
      <c r="F132" s="237">
        <f t="shared" si="36"/>
        <v>0.48915450338273836</v>
      </c>
      <c r="G132" s="237">
        <f t="shared" si="36"/>
        <v>0.44457128549114611</v>
      </c>
      <c r="H132" s="237">
        <f t="shared" si="36"/>
        <v>0.33384680040413123</v>
      </c>
      <c r="I132" s="237">
        <f t="shared" si="36"/>
        <v>0.52659735604290303</v>
      </c>
      <c r="J132" s="237">
        <f t="shared" si="36"/>
        <v>0.51187246599153913</v>
      </c>
      <c r="K132" s="237">
        <f t="shared" si="36"/>
        <v>0.55170619512865782</v>
      </c>
      <c r="L132" s="237">
        <f t="shared" si="36"/>
        <v>0.43011802427289386</v>
      </c>
      <c r="M132" s="237">
        <f t="shared" si="36"/>
        <v>0.5908387034344591</v>
      </c>
      <c r="N132" s="237">
        <f t="shared" si="36"/>
        <v>0.55061633910877794</v>
      </c>
      <c r="O132" s="237">
        <f t="shared" si="36"/>
        <v>0.49621443431194723</v>
      </c>
      <c r="P132" s="237">
        <f t="shared" si="36"/>
        <v>0.60842362472177502</v>
      </c>
      <c r="Q132" s="237">
        <f t="shared" si="36"/>
        <v>0.61031602936471696</v>
      </c>
      <c r="R132" s="237">
        <f t="shared" si="36"/>
        <v>0.46841840776168586</v>
      </c>
      <c r="S132" s="237">
        <f t="shared" si="36"/>
        <v>0.40037463129169232</v>
      </c>
      <c r="T132" s="237">
        <f t="shared" si="36"/>
        <v>0.5494569711684959</v>
      </c>
      <c r="U132" s="237">
        <f t="shared" si="36"/>
        <v>0.59858281846271566</v>
      </c>
      <c r="V132" s="237">
        <f t="shared" si="36"/>
        <v>0.52723337278542992</v>
      </c>
      <c r="W132" s="237">
        <f t="shared" si="36"/>
        <v>0.59670378071122088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0</v>
      </c>
      <c r="C136" s="322">
        <f t="shared" si="37"/>
        <v>0</v>
      </c>
      <c r="D136" s="322">
        <f t="shared" si="37"/>
        <v>0</v>
      </c>
      <c r="E136" s="322">
        <f t="shared" si="37"/>
        <v>0</v>
      </c>
      <c r="F136" s="322">
        <f t="shared" si="37"/>
        <v>0</v>
      </c>
      <c r="G136" s="322">
        <f t="shared" si="37"/>
        <v>0</v>
      </c>
      <c r="H136" s="322">
        <f t="shared" si="37"/>
        <v>0</v>
      </c>
      <c r="I136" s="322">
        <f t="shared" si="37"/>
        <v>0</v>
      </c>
      <c r="J136" s="322">
        <f t="shared" si="37"/>
        <v>0</v>
      </c>
      <c r="K136" s="322">
        <f t="shared" si="37"/>
        <v>0</v>
      </c>
      <c r="L136" s="322">
        <f t="shared" si="37"/>
        <v>0</v>
      </c>
      <c r="M136" s="322">
        <f t="shared" si="37"/>
        <v>0</v>
      </c>
      <c r="N136" s="322">
        <f t="shared" si="37"/>
        <v>0</v>
      </c>
      <c r="O136" s="322">
        <f t="shared" si="37"/>
        <v>0</v>
      </c>
      <c r="P136" s="322">
        <f t="shared" si="37"/>
        <v>0</v>
      </c>
      <c r="Q136" s="322">
        <f t="shared" si="37"/>
        <v>0</v>
      </c>
      <c r="R136" s="322">
        <f t="shared" si="37"/>
        <v>0</v>
      </c>
      <c r="S136" s="322">
        <f t="shared" si="37"/>
        <v>0</v>
      </c>
      <c r="T136" s="322">
        <f t="shared" si="37"/>
        <v>0</v>
      </c>
      <c r="U136" s="322">
        <f t="shared" si="37"/>
        <v>0</v>
      </c>
      <c r="V136" s="322">
        <f t="shared" si="37"/>
        <v>0</v>
      </c>
      <c r="W136" s="322">
        <f t="shared" si="37"/>
        <v>0</v>
      </c>
      <c r="DA136" s="95"/>
    </row>
    <row r="137" spans="1:105" ht="12" customHeight="1" x14ac:dyDescent="0.25">
      <c r="A137" s="55" t="s">
        <v>92</v>
      </c>
      <c r="B137" s="275">
        <f>IF(B$6=0,0,B$6/PPA!B$10*1000)</f>
        <v>0</v>
      </c>
      <c r="C137" s="275">
        <f>IF(C$6=0,0,C$6/PPA!C$10*1000)</f>
        <v>0</v>
      </c>
      <c r="D137" s="275">
        <f>IF(D$6=0,0,D$6/PPA!D$10*1000)</f>
        <v>0</v>
      </c>
      <c r="E137" s="275">
        <f>IF(E$6=0,0,E$6/PPA!E$10*1000)</f>
        <v>0</v>
      </c>
      <c r="F137" s="275">
        <f>IF(F$6=0,0,F$6/PPA!F$10*1000)</f>
        <v>0</v>
      </c>
      <c r="G137" s="275">
        <f>IF(G$6=0,0,G$6/PPA!G$10*1000)</f>
        <v>0</v>
      </c>
      <c r="H137" s="275">
        <f>IF(H$6=0,0,H$6/PPA!H$10*1000)</f>
        <v>0</v>
      </c>
      <c r="I137" s="275">
        <f>IF(I$6=0,0,I$6/PPA!I$10*1000)</f>
        <v>0</v>
      </c>
      <c r="J137" s="275">
        <f>IF(J$6=0,0,J$6/PPA!J$10*1000)</f>
        <v>0</v>
      </c>
      <c r="K137" s="275">
        <f>IF(K$6=0,0,K$6/PPA!K$10*1000)</f>
        <v>0</v>
      </c>
      <c r="L137" s="275">
        <f>IF(L$6=0,0,L$6/PPA!L$10*1000)</f>
        <v>0</v>
      </c>
      <c r="M137" s="275">
        <f>IF(M$6=0,0,M$6/PPA!M$10*1000)</f>
        <v>0</v>
      </c>
      <c r="N137" s="275">
        <f>IF(N$6=0,0,N$6/PPA!N$10*1000)</f>
        <v>0</v>
      </c>
      <c r="O137" s="275">
        <f>IF(O$6=0,0,O$6/PPA!O$10*1000)</f>
        <v>0</v>
      </c>
      <c r="P137" s="275">
        <f>IF(P$6=0,0,P$6/PPA!P$10*1000)</f>
        <v>0</v>
      </c>
      <c r="Q137" s="275">
        <f>IF(Q$6=0,0,Q$6/PPA!Q$10*1000)</f>
        <v>0</v>
      </c>
      <c r="R137" s="275">
        <f>IF(R$6=0,0,R$6/PPA!R$10*1000)</f>
        <v>0</v>
      </c>
      <c r="S137" s="275">
        <f>IF(S$6=0,0,S$6/PPA!S$10*1000)</f>
        <v>0</v>
      </c>
      <c r="T137" s="275">
        <f>IF(T$6=0,0,T$6/PPA!T$10*1000)</f>
        <v>0</v>
      </c>
      <c r="U137" s="275">
        <f>IF(U$6=0,0,U$6/PPA!U$10*1000)</f>
        <v>0</v>
      </c>
      <c r="V137" s="275">
        <f>IF(V$6=0,0,V$6/PPA!V$10*1000)</f>
        <v>0</v>
      </c>
      <c r="W137" s="275">
        <f>IF(W$6=0,0,W$6/PPA!W$10*1000)</f>
        <v>0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0</v>
      </c>
      <c r="C138" s="276">
        <f>IF(C$7=0,0,C$7/PPA!C$10*1000)</f>
        <v>0</v>
      </c>
      <c r="D138" s="276">
        <f>IF(D$7=0,0,D$7/PPA!D$10*1000)</f>
        <v>0</v>
      </c>
      <c r="E138" s="276">
        <f>IF(E$7=0,0,E$7/PPA!E$10*1000)</f>
        <v>0</v>
      </c>
      <c r="F138" s="276">
        <f>IF(F$7=0,0,F$7/PPA!F$10*1000)</f>
        <v>0</v>
      </c>
      <c r="G138" s="276">
        <f>IF(G$7=0,0,G$7/PPA!G$10*1000)</f>
        <v>0</v>
      </c>
      <c r="H138" s="276">
        <f>IF(H$7=0,0,H$7/PPA!H$10*1000)</f>
        <v>0</v>
      </c>
      <c r="I138" s="276">
        <f>IF(I$7=0,0,I$7/PPA!I$10*1000)</f>
        <v>0</v>
      </c>
      <c r="J138" s="276">
        <f>IF(J$7=0,0,J$7/PPA!J$10*1000)</f>
        <v>0</v>
      </c>
      <c r="K138" s="276">
        <f>IF(K$7=0,0,K$7/PPA!K$10*1000)</f>
        <v>0</v>
      </c>
      <c r="L138" s="276">
        <f>IF(L$7=0,0,L$7/PPA!L$10*1000)</f>
        <v>0</v>
      </c>
      <c r="M138" s="276">
        <f>IF(M$7=0,0,M$7/PPA!M$10*1000)</f>
        <v>0</v>
      </c>
      <c r="N138" s="276">
        <f>IF(N$7=0,0,N$7/PPA!N$10*1000)</f>
        <v>0</v>
      </c>
      <c r="O138" s="276">
        <f>IF(O$7=0,0,O$7/PPA!O$10*1000)</f>
        <v>0</v>
      </c>
      <c r="P138" s="276">
        <f>IF(P$7=0,0,P$7/PPA!P$10*1000)</f>
        <v>0</v>
      </c>
      <c r="Q138" s="276">
        <f>IF(Q$7=0,0,Q$7/PPA!Q$10*1000)</f>
        <v>0</v>
      </c>
      <c r="R138" s="276">
        <f>IF(R$7=0,0,R$7/PPA!R$10*1000)</f>
        <v>0</v>
      </c>
      <c r="S138" s="276">
        <f>IF(S$7=0,0,S$7/PPA!S$10*1000)</f>
        <v>0</v>
      </c>
      <c r="T138" s="276">
        <f>IF(T$7=0,0,T$7/PPA!T$10*1000)</f>
        <v>0</v>
      </c>
      <c r="U138" s="276">
        <f>IF(U$7=0,0,U$7/PPA!U$10*1000)</f>
        <v>0</v>
      </c>
      <c r="V138" s="276">
        <f>IF(V$7=0,0,V$7/PPA!V$10*1000)</f>
        <v>0</v>
      </c>
      <c r="W138" s="276">
        <f>IF(W$7=0,0,W$7/PPA!W$10*1000)</f>
        <v>0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0</v>
      </c>
      <c r="C139" s="276">
        <f>IF(C$8=0,0,C$8/PPA!C$10*1000)</f>
        <v>0</v>
      </c>
      <c r="D139" s="276">
        <f>IF(D$8=0,0,D$8/PPA!D$10*1000)</f>
        <v>0</v>
      </c>
      <c r="E139" s="276">
        <f>IF(E$8=0,0,E$8/PPA!E$10*1000)</f>
        <v>0</v>
      </c>
      <c r="F139" s="276">
        <f>IF(F$8=0,0,F$8/PPA!F$10*1000)</f>
        <v>0</v>
      </c>
      <c r="G139" s="276">
        <f>IF(G$8=0,0,G$8/PPA!G$10*1000)</f>
        <v>0</v>
      </c>
      <c r="H139" s="276">
        <f>IF(H$8=0,0,H$8/PPA!H$10*1000)</f>
        <v>0</v>
      </c>
      <c r="I139" s="276">
        <f>IF(I$8=0,0,I$8/PPA!I$10*1000)</f>
        <v>0</v>
      </c>
      <c r="J139" s="276">
        <f>IF(J$8=0,0,J$8/PPA!J$10*1000)</f>
        <v>0</v>
      </c>
      <c r="K139" s="276">
        <f>IF(K$8=0,0,K$8/PPA!K$10*1000)</f>
        <v>0</v>
      </c>
      <c r="L139" s="276">
        <f>IF(L$8=0,0,L$8/PPA!L$10*1000)</f>
        <v>0</v>
      </c>
      <c r="M139" s="276">
        <f>IF(M$8=0,0,M$8/PPA!M$10*1000)</f>
        <v>0</v>
      </c>
      <c r="N139" s="276">
        <f>IF(N$8=0,0,N$8/PPA!N$10*1000)</f>
        <v>0</v>
      </c>
      <c r="O139" s="276">
        <f>IF(O$8=0,0,O$8/PPA!O$10*1000)</f>
        <v>0</v>
      </c>
      <c r="P139" s="276">
        <f>IF(P$8=0,0,P$8/PPA!P$10*1000)</f>
        <v>0</v>
      </c>
      <c r="Q139" s="276">
        <f>IF(Q$8=0,0,Q$8/PPA!Q$10*1000)</f>
        <v>0</v>
      </c>
      <c r="R139" s="276">
        <f>IF(R$8=0,0,R$8/PPA!R$10*1000)</f>
        <v>0</v>
      </c>
      <c r="S139" s="276">
        <f>IF(S$8=0,0,S$8/PPA!S$10*1000)</f>
        <v>0</v>
      </c>
      <c r="T139" s="276">
        <f>IF(T$8=0,0,T$8/PPA!T$10*1000)</f>
        <v>0</v>
      </c>
      <c r="U139" s="276">
        <f>IF(U$8=0,0,U$8/PPA!U$10*1000)</f>
        <v>0</v>
      </c>
      <c r="V139" s="276">
        <f>IF(V$8=0,0,V$8/PPA!V$10*1000)</f>
        <v>0</v>
      </c>
      <c r="W139" s="276">
        <f>IF(W$8=0,0,W$8/PPA!W$10*1000)</f>
        <v>0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0</v>
      </c>
      <c r="C140" s="276">
        <f>IF(C$9=0,0,C$9/PPA!C$10*1000)</f>
        <v>0</v>
      </c>
      <c r="D140" s="276">
        <f>IF(D$9=0,0,D$9/PPA!D$10*1000)</f>
        <v>0</v>
      </c>
      <c r="E140" s="276">
        <f>IF(E$9=0,0,E$9/PPA!E$10*1000)</f>
        <v>0</v>
      </c>
      <c r="F140" s="276">
        <f>IF(F$9=0,0,F$9/PPA!F$10*1000)</f>
        <v>0</v>
      </c>
      <c r="G140" s="276">
        <f>IF(G$9=0,0,G$9/PPA!G$10*1000)</f>
        <v>0</v>
      </c>
      <c r="H140" s="276">
        <f>IF(H$9=0,0,H$9/PPA!H$10*1000)</f>
        <v>0</v>
      </c>
      <c r="I140" s="276">
        <f>IF(I$9=0,0,I$9/PPA!I$10*1000)</f>
        <v>0</v>
      </c>
      <c r="J140" s="276">
        <f>IF(J$9=0,0,J$9/PPA!J$10*1000)</f>
        <v>0</v>
      </c>
      <c r="K140" s="276">
        <f>IF(K$9=0,0,K$9/PPA!K$10*1000)</f>
        <v>0</v>
      </c>
      <c r="L140" s="276">
        <f>IF(L$9=0,0,L$9/PPA!L$10*1000)</f>
        <v>0</v>
      </c>
      <c r="M140" s="276">
        <f>IF(M$9=0,0,M$9/PPA!M$10*1000)</f>
        <v>0</v>
      </c>
      <c r="N140" s="276">
        <f>IF(N$9=0,0,N$9/PPA!N$10*1000)</f>
        <v>0</v>
      </c>
      <c r="O140" s="276">
        <f>IF(O$9=0,0,O$9/PPA!O$10*1000)</f>
        <v>0</v>
      </c>
      <c r="P140" s="276">
        <f>IF(P$9=0,0,P$9/PPA!P$10*1000)</f>
        <v>0</v>
      </c>
      <c r="Q140" s="276">
        <f>IF(Q$9=0,0,Q$9/PPA!Q$10*1000)</f>
        <v>0</v>
      </c>
      <c r="R140" s="276">
        <f>IF(R$9=0,0,R$9/PPA!R$10*1000)</f>
        <v>0</v>
      </c>
      <c r="S140" s="276">
        <f>IF(S$9=0,0,S$9/PPA!S$10*1000)</f>
        <v>0</v>
      </c>
      <c r="T140" s="276">
        <f>IF(T$9=0,0,T$9/PPA!T$10*1000)</f>
        <v>0</v>
      </c>
      <c r="U140" s="276">
        <f>IF(U$9=0,0,U$9/PPA!U$10*1000)</f>
        <v>0</v>
      </c>
      <c r="V140" s="276">
        <f>IF(V$9=0,0,V$9/PPA!V$10*1000)</f>
        <v>0</v>
      </c>
      <c r="W140" s="276">
        <f>IF(W$9=0,0,W$9/PPA!W$10*1000)</f>
        <v>0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0</v>
      </c>
      <c r="C141" s="277">
        <f>IF(C$10=0,0,C$10/PPA!C$10*1000)</f>
        <v>0</v>
      </c>
      <c r="D141" s="277">
        <f>IF(D$10=0,0,D$10/PPA!D$10*1000)</f>
        <v>0</v>
      </c>
      <c r="E141" s="277">
        <f>IF(E$10=0,0,E$10/PPA!E$10*1000)</f>
        <v>0</v>
      </c>
      <c r="F141" s="277">
        <f>IF(F$10=0,0,F$10/PPA!F$10*1000)</f>
        <v>0</v>
      </c>
      <c r="G141" s="277">
        <f>IF(G$10=0,0,G$10/PPA!G$10*1000)</f>
        <v>0</v>
      </c>
      <c r="H141" s="277">
        <f>IF(H$10=0,0,H$10/PPA!H$10*1000)</f>
        <v>0</v>
      </c>
      <c r="I141" s="277">
        <f>IF(I$10=0,0,I$10/PPA!I$10*1000)</f>
        <v>0</v>
      </c>
      <c r="J141" s="277">
        <f>IF(J$10=0,0,J$10/PPA!J$10*1000)</f>
        <v>0</v>
      </c>
      <c r="K141" s="277">
        <f>IF(K$10=0,0,K$10/PPA!K$10*1000)</f>
        <v>0</v>
      </c>
      <c r="L141" s="277">
        <f>IF(L$10=0,0,L$10/PPA!L$10*1000)</f>
        <v>0</v>
      </c>
      <c r="M141" s="277">
        <f>IF(M$10=0,0,M$10/PPA!M$10*1000)</f>
        <v>0</v>
      </c>
      <c r="N141" s="277">
        <f>IF(N$10=0,0,N$10/PPA!N$10*1000)</f>
        <v>0</v>
      </c>
      <c r="O141" s="277">
        <f>IF(O$10=0,0,O$10/PPA!O$10*1000)</f>
        <v>0</v>
      </c>
      <c r="P141" s="277">
        <f>IF(P$10=0,0,P$10/PPA!P$10*1000)</f>
        <v>0</v>
      </c>
      <c r="Q141" s="277">
        <f>IF(Q$10=0,0,Q$10/PPA!Q$10*1000)</f>
        <v>0</v>
      </c>
      <c r="R141" s="277">
        <f>IF(R$10=0,0,R$10/PPA!R$10*1000)</f>
        <v>0</v>
      </c>
      <c r="S141" s="277">
        <f>IF(S$10=0,0,S$10/PPA!S$10*1000)</f>
        <v>0</v>
      </c>
      <c r="T141" s="277">
        <f>IF(T$10=0,0,T$10/PPA!T$10*1000)</f>
        <v>0</v>
      </c>
      <c r="U141" s="277">
        <f>IF(U$10=0,0,U$10/PPA!U$10*1000)</f>
        <v>0</v>
      </c>
      <c r="V141" s="277">
        <f>IF(V$10=0,0,V$10/PPA!V$10*1000)</f>
        <v>0</v>
      </c>
      <c r="W141" s="277">
        <f>IF(W$10=0,0,W$10/PPA!W$10*1000)</f>
        <v>0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0</v>
      </c>
      <c r="C142" s="278">
        <f>IF(C$16=0,0,C$16/PPA!C$10*1000)</f>
        <v>0</v>
      </c>
      <c r="D142" s="278">
        <f>IF(D$16=0,0,D$16/PPA!D$10*1000)</f>
        <v>0</v>
      </c>
      <c r="E142" s="278">
        <f>IF(E$16=0,0,E$16/PPA!E$10*1000)</f>
        <v>0</v>
      </c>
      <c r="F142" s="278">
        <f>IF(F$16=0,0,F$16/PPA!F$10*1000)</f>
        <v>0</v>
      </c>
      <c r="G142" s="278">
        <f>IF(G$16=0,0,G$16/PPA!G$10*1000)</f>
        <v>0</v>
      </c>
      <c r="H142" s="278">
        <f>IF(H$16=0,0,H$16/PPA!H$10*1000)</f>
        <v>0</v>
      </c>
      <c r="I142" s="278">
        <f>IF(I$16=0,0,I$16/PPA!I$10*1000)</f>
        <v>0</v>
      </c>
      <c r="J142" s="278">
        <f>IF(J$16=0,0,J$16/PPA!J$10*1000)</f>
        <v>0</v>
      </c>
      <c r="K142" s="278">
        <f>IF(K$16=0,0,K$16/PPA!K$10*1000)</f>
        <v>0</v>
      </c>
      <c r="L142" s="278">
        <f>IF(L$16=0,0,L$16/PPA!L$10*1000)</f>
        <v>0</v>
      </c>
      <c r="M142" s="278">
        <f>IF(M$16=0,0,M$16/PPA!M$10*1000)</f>
        <v>0</v>
      </c>
      <c r="N142" s="278">
        <f>IF(N$16=0,0,N$16/PPA!N$10*1000)</f>
        <v>0</v>
      </c>
      <c r="O142" s="278">
        <f>IF(O$16=0,0,O$16/PPA!O$10*1000)</f>
        <v>0</v>
      </c>
      <c r="P142" s="278">
        <f>IF(P$16=0,0,P$16/PPA!P$10*1000)</f>
        <v>0</v>
      </c>
      <c r="Q142" s="278">
        <f>IF(Q$16=0,0,Q$16/PPA!Q$10*1000)</f>
        <v>0</v>
      </c>
      <c r="R142" s="278">
        <f>IF(R$16=0,0,R$16/PPA!R$10*1000)</f>
        <v>0</v>
      </c>
      <c r="S142" s="278">
        <f>IF(S$16=0,0,S$16/PPA!S$10*1000)</f>
        <v>0</v>
      </c>
      <c r="T142" s="278">
        <f>IF(T$16=0,0,T$16/PPA!T$10*1000)</f>
        <v>0</v>
      </c>
      <c r="U142" s="278">
        <f>IF(U$16=0,0,U$16/PPA!U$10*1000)</f>
        <v>0</v>
      </c>
      <c r="V142" s="278">
        <f>IF(V$16=0,0,V$16/PPA!V$10*1000)</f>
        <v>0</v>
      </c>
      <c r="W142" s="278">
        <f>IF(W$16=0,0,W$16/PPA!W$10*1000)</f>
        <v>0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0</v>
      </c>
      <c r="C143" s="278">
        <f>IF(C$17=0,0,C$17/PPA!C$10*1000)</f>
        <v>0</v>
      </c>
      <c r="D143" s="278">
        <f>IF(D$17=0,0,D$17/PPA!D$10*1000)</f>
        <v>0</v>
      </c>
      <c r="E143" s="278">
        <f>IF(E$17=0,0,E$17/PPA!E$10*1000)</f>
        <v>0</v>
      </c>
      <c r="F143" s="278">
        <f>IF(F$17=0,0,F$17/PPA!F$10*1000)</f>
        <v>0</v>
      </c>
      <c r="G143" s="278">
        <f>IF(G$17=0,0,G$17/PPA!G$10*1000)</f>
        <v>0</v>
      </c>
      <c r="H143" s="278">
        <f>IF(H$17=0,0,H$17/PPA!H$10*1000)</f>
        <v>0</v>
      </c>
      <c r="I143" s="278">
        <f>IF(I$17=0,0,I$17/PPA!I$10*1000)</f>
        <v>0</v>
      </c>
      <c r="J143" s="278">
        <f>IF(J$17=0,0,J$17/PPA!J$10*1000)</f>
        <v>0</v>
      </c>
      <c r="K143" s="278">
        <f>IF(K$17=0,0,K$17/PPA!K$10*1000)</f>
        <v>0</v>
      </c>
      <c r="L143" s="278">
        <f>IF(L$17=0,0,L$17/PPA!L$10*1000)</f>
        <v>0</v>
      </c>
      <c r="M143" s="278">
        <f>IF(M$17=0,0,M$17/PPA!M$10*1000)</f>
        <v>0</v>
      </c>
      <c r="N143" s="278">
        <f>IF(N$17=0,0,N$17/PPA!N$10*1000)</f>
        <v>0</v>
      </c>
      <c r="O143" s="278">
        <f>IF(O$17=0,0,O$17/PPA!O$10*1000)</f>
        <v>0</v>
      </c>
      <c r="P143" s="278">
        <f>IF(P$17=0,0,P$17/PPA!P$10*1000)</f>
        <v>0</v>
      </c>
      <c r="Q143" s="278">
        <f>IF(Q$17=0,0,Q$17/PPA!Q$10*1000)</f>
        <v>0</v>
      </c>
      <c r="R143" s="278">
        <f>IF(R$17=0,0,R$17/PPA!R$10*1000)</f>
        <v>0</v>
      </c>
      <c r="S143" s="278">
        <f>IF(S$17=0,0,S$17/PPA!S$10*1000)</f>
        <v>0</v>
      </c>
      <c r="T143" s="278">
        <f>IF(T$17=0,0,T$17/PPA!T$10*1000)</f>
        <v>0</v>
      </c>
      <c r="U143" s="278">
        <f>IF(U$17=0,0,U$17/PPA!U$10*1000)</f>
        <v>0</v>
      </c>
      <c r="V143" s="278">
        <f>IF(V$17=0,0,V$17/PPA!V$10*1000)</f>
        <v>0</v>
      </c>
      <c r="W143" s="278">
        <f>IF(W$17=0,0,W$17/PPA!W$10*1000)</f>
        <v>0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0</v>
      </c>
      <c r="C144" s="279">
        <f>IF(C$30=0,0,C$30/PPA!C$10*1000)</f>
        <v>0</v>
      </c>
      <c r="D144" s="279">
        <f>IF(D$30=0,0,D$30/PPA!D$10*1000)</f>
        <v>0</v>
      </c>
      <c r="E144" s="279">
        <f>IF(E$30=0,0,E$30/PPA!E$10*1000)</f>
        <v>0</v>
      </c>
      <c r="F144" s="279">
        <f>IF(F$30=0,0,F$30/PPA!F$10*1000)</f>
        <v>0</v>
      </c>
      <c r="G144" s="279">
        <f>IF(G$30=0,0,G$30/PPA!G$10*1000)</f>
        <v>0</v>
      </c>
      <c r="H144" s="279">
        <f>IF(H$30=0,0,H$30/PPA!H$10*1000)</f>
        <v>0</v>
      </c>
      <c r="I144" s="279">
        <f>IF(I$30=0,0,I$30/PPA!I$10*1000)</f>
        <v>0</v>
      </c>
      <c r="J144" s="279">
        <f>IF(J$30=0,0,J$30/PPA!J$10*1000)</f>
        <v>0</v>
      </c>
      <c r="K144" s="279">
        <f>IF(K$30=0,0,K$30/PPA!K$10*1000)</f>
        <v>0</v>
      </c>
      <c r="L144" s="279">
        <f>IF(L$30=0,0,L$30/PPA!L$10*1000)</f>
        <v>0</v>
      </c>
      <c r="M144" s="279">
        <f>IF(M$30=0,0,M$30/PPA!M$10*1000)</f>
        <v>0</v>
      </c>
      <c r="N144" s="279">
        <f>IF(N$30=0,0,N$30/PPA!N$10*1000)</f>
        <v>0</v>
      </c>
      <c r="O144" s="279">
        <f>IF(O$30=0,0,O$30/PPA!O$10*1000)</f>
        <v>0</v>
      </c>
      <c r="P144" s="279">
        <f>IF(P$30=0,0,P$30/PPA!P$10*1000)</f>
        <v>0</v>
      </c>
      <c r="Q144" s="279">
        <f>IF(Q$30=0,0,Q$30/PPA!Q$10*1000)</f>
        <v>0</v>
      </c>
      <c r="R144" s="279">
        <f>IF(R$30=0,0,R$30/PPA!R$10*1000)</f>
        <v>0</v>
      </c>
      <c r="S144" s="279">
        <f>IF(S$30=0,0,S$30/PPA!S$10*1000)</f>
        <v>0</v>
      </c>
      <c r="T144" s="279">
        <f>IF(T$30=0,0,T$30/PPA!T$10*1000)</f>
        <v>0</v>
      </c>
      <c r="U144" s="279">
        <f>IF(U$30=0,0,U$30/PPA!U$10*1000)</f>
        <v>0</v>
      </c>
      <c r="V144" s="279">
        <f>IF(V$30=0,0,V$30/PPA!V$10*1000)</f>
        <v>0</v>
      </c>
      <c r="W144" s="279">
        <f>IF(W$30=0,0,W$30/PPA!W$10*1000)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220.94678470741596</v>
      </c>
      <c r="C146" s="322">
        <f t="shared" si="38"/>
        <v>192.58909938997073</v>
      </c>
      <c r="D146" s="322">
        <f t="shared" si="38"/>
        <v>174.38811053627816</v>
      </c>
      <c r="E146" s="322">
        <f t="shared" si="38"/>
        <v>163.78383722731843</v>
      </c>
      <c r="F146" s="322">
        <f t="shared" si="38"/>
        <v>169.81565109750815</v>
      </c>
      <c r="G146" s="322">
        <f t="shared" si="38"/>
        <v>179.49984052704286</v>
      </c>
      <c r="H146" s="322">
        <f t="shared" si="38"/>
        <v>138.25568415821667</v>
      </c>
      <c r="I146" s="322">
        <f t="shared" si="38"/>
        <v>117.3129400658505</v>
      </c>
      <c r="J146" s="322">
        <f t="shared" si="38"/>
        <v>125.14678489375839</v>
      </c>
      <c r="K146" s="322">
        <f t="shared" si="38"/>
        <v>142.78111760990402</v>
      </c>
      <c r="L146" s="322">
        <f t="shared" si="38"/>
        <v>122.47578441154137</v>
      </c>
      <c r="M146" s="322">
        <f t="shared" si="38"/>
        <v>126.6146560577545</v>
      </c>
      <c r="N146" s="322">
        <f t="shared" si="38"/>
        <v>110.51822101904563</v>
      </c>
      <c r="O146" s="322">
        <f t="shared" si="38"/>
        <v>109.52479219591352</v>
      </c>
      <c r="P146" s="322">
        <f t="shared" si="38"/>
        <v>111.02784648067146</v>
      </c>
      <c r="Q146" s="322">
        <f t="shared" si="38"/>
        <v>102.23353561603535</v>
      </c>
      <c r="R146" s="322">
        <f t="shared" si="38"/>
        <v>103.99050515779732</v>
      </c>
      <c r="S146" s="322">
        <f t="shared" si="38"/>
        <v>107.12700758847907</v>
      </c>
      <c r="T146" s="322">
        <f t="shared" si="38"/>
        <v>108.37506888476437</v>
      </c>
      <c r="U146" s="322">
        <f t="shared" si="38"/>
        <v>112.52437539760794</v>
      </c>
      <c r="V146" s="322">
        <f t="shared" si="38"/>
        <v>107.10614706387754</v>
      </c>
      <c r="W146" s="322">
        <f t="shared" si="38"/>
        <v>112.52437539760795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1.1661841114959843</v>
      </c>
      <c r="C147" s="275">
        <f>IF(C$33=0,0,C$33/PPA!C$11*1000)</f>
        <v>1.016508785416474</v>
      </c>
      <c r="D147" s="275">
        <f>IF(D$33=0,0,D$33/PPA!D$11*1000)</f>
        <v>0.92044174356677821</v>
      </c>
      <c r="E147" s="275">
        <f>IF(E$33=0,0,E$33/PPA!E$11*1000)</f>
        <v>0.86447109405868172</v>
      </c>
      <c r="F147" s="275">
        <f>IF(F$33=0,0,F$33/PPA!F$11*1000)</f>
        <v>0.89630774427254845</v>
      </c>
      <c r="G147" s="275">
        <f>IF(G$33=0,0,G$33/PPA!G$11*1000)</f>
        <v>0.94742207872136375</v>
      </c>
      <c r="H147" s="275">
        <f>IF(H$33=0,0,H$33/PPA!H$11*1000)</f>
        <v>0.72973038469963347</v>
      </c>
      <c r="I147" s="275">
        <f>IF(I$33=0,0,I$33/PPA!I$11*1000)</f>
        <v>0.61919202385308081</v>
      </c>
      <c r="J147" s="275">
        <f>IF(J$33=0,0,J$33/PPA!J$11*1000)</f>
        <v>0.66054001351551228</v>
      </c>
      <c r="K147" s="275">
        <f>IF(K$33=0,0,K$33/PPA!K$11*1000)</f>
        <v>0.75361617509777601</v>
      </c>
      <c r="L147" s="275">
        <f>IF(L$33=0,0,L$33/PPA!L$11*1000)</f>
        <v>0.64644214678579726</v>
      </c>
      <c r="M147" s="275">
        <f>IF(M$33=0,0,M$33/PPA!M$11*1000)</f>
        <v>0.66828761685058535</v>
      </c>
      <c r="N147" s="275">
        <f>IF(N$33=0,0,N$33/PPA!N$11*1000)</f>
        <v>0.5833286669367479</v>
      </c>
      <c r="O147" s="275">
        <f>IF(O$33=0,0,O$33/PPA!O$11*1000)</f>
        <v>0.57808522829952835</v>
      </c>
      <c r="P147" s="275">
        <f>IF(P$33=0,0,P$33/PPA!P$11*1000)</f>
        <v>0.58601853245035851</v>
      </c>
      <c r="Q147" s="275">
        <f>IF(Q$33=0,0,Q$33/PPA!Q$11*1000)</f>
        <v>0.53960108574009857</v>
      </c>
      <c r="R147" s="275">
        <f>IF(R$33=0,0,R$33/PPA!R$11*1000)</f>
        <v>0.54887458539678358</v>
      </c>
      <c r="S147" s="275">
        <f>IF(S$33=0,0,S$33/PPA!S$11*1000)</f>
        <v>0.56542942828820508</v>
      </c>
      <c r="T147" s="275">
        <f>IF(T$33=0,0,T$33/PPA!T$11*1000)</f>
        <v>0.57201684823523424</v>
      </c>
      <c r="U147" s="275">
        <f>IF(U$33=0,0,U$33/PPA!U$11*1000)</f>
        <v>0.59391739485299522</v>
      </c>
      <c r="V147" s="275">
        <f>IF(V$33=0,0,V$33/PPA!V$11*1000)</f>
        <v>0.56531932386946304</v>
      </c>
      <c r="W147" s="275">
        <f>IF(W$33=0,0,W$33/PPA!W$11*1000)</f>
        <v>0.59391739484732109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1.6549028858922326</v>
      </c>
      <c r="C148" s="276">
        <f>IF(C$34=0,0,C$34/PPA!C$11*1000)</f>
        <v>1.4425023509903339</v>
      </c>
      <c r="D148" s="276">
        <f>IF(D$34=0,0,D$34/PPA!D$11*1000)</f>
        <v>1.3061759997487192</v>
      </c>
      <c r="E148" s="276">
        <f>IF(E$34=0,0,E$34/PPA!E$11*1000)</f>
        <v>1.2267494422410974</v>
      </c>
      <c r="F148" s="276">
        <f>IF(F$34=0,0,F$34/PPA!F$11*1000)</f>
        <v>1.2719280412261948</v>
      </c>
      <c r="G148" s="276">
        <f>IF(G$34=0,0,G$34/PPA!G$11*1000)</f>
        <v>1.3444631227420061</v>
      </c>
      <c r="H148" s="276">
        <f>IF(H$34=0,0,H$34/PPA!H$11*1000)</f>
        <v>1.0355422507116114</v>
      </c>
      <c r="I148" s="276">
        <f>IF(I$34=0,0,I$34/PPA!I$11*1000)</f>
        <v>0.8786800103814002</v>
      </c>
      <c r="J148" s="276">
        <f>IF(J$34=0,0,J$34/PPA!J$11*1000)</f>
        <v>0.93735591476361824</v>
      </c>
      <c r="K148" s="276">
        <f>IF(K$34=0,0,K$34/PPA!K$11*1000)</f>
        <v>1.0694379821591922</v>
      </c>
      <c r="L148" s="276">
        <f>IF(L$34=0,0,L$34/PPA!L$11*1000)</f>
        <v>0.91734998250477373</v>
      </c>
      <c r="M148" s="276">
        <f>IF(M$34=0,0,M$34/PPA!M$11*1000)</f>
        <v>0.94835034608159641</v>
      </c>
      <c r="N148" s="276">
        <f>IF(N$34=0,0,N$34/PPA!N$11*1000)</f>
        <v>0.82778721200285987</v>
      </c>
      <c r="O148" s="276">
        <f>IF(O$34=0,0,O$34/PPA!O$11*1000)</f>
        <v>0.82034637856395953</v>
      </c>
      <c r="P148" s="276">
        <f>IF(P$34=0,0,P$34/PPA!P$11*1000)</f>
        <v>0.83160433329379035</v>
      </c>
      <c r="Q148" s="276">
        <f>IF(Q$34=0,0,Q$34/PPA!Q$11*1000)</f>
        <v>0.76573448842168146</v>
      </c>
      <c r="R148" s="276">
        <f>IF(R$34=0,0,R$34/PPA!R$11*1000)</f>
        <v>0.77889428128190252</v>
      </c>
      <c r="S148" s="276">
        <f>IF(S$34=0,0,S$34/PPA!S$11*1000)</f>
        <v>0.80238684734110066</v>
      </c>
      <c r="T148" s="276">
        <f>IF(T$34=0,0,T$34/PPA!T$11*1000)</f>
        <v>0.81173489125068465</v>
      </c>
      <c r="U148" s="276">
        <f>IF(U$34=0,0,U$34/PPA!U$11*1000)</f>
        <v>0.84281341259484555</v>
      </c>
      <c r="V148" s="276">
        <f>IF(V$34=0,0,V$34/PPA!V$11*1000)</f>
        <v>0.80223060089722498</v>
      </c>
      <c r="W148" s="276">
        <f>IF(W$34=0,0,W$34/PPA!W$11*1000)</f>
        <v>0.84281341258679343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5.8888020077396002</v>
      </c>
      <c r="C149" s="276">
        <f>IF(C$35=0,0,C$35/PPA!C$11*1000)</f>
        <v>5.1329965118171517</v>
      </c>
      <c r="D149" s="276">
        <f>IF(D$35=0,0,D$35/PPA!D$11*1000)</f>
        <v>4.6478931877833638</v>
      </c>
      <c r="E149" s="276">
        <f>IF(E$35=0,0,E$35/PPA!E$11*1000)</f>
        <v>4.3652619377529076</v>
      </c>
      <c r="F149" s="276">
        <f>IF(F$35=0,0,F$35/PPA!F$11*1000)</f>
        <v>4.5260253436774001</v>
      </c>
      <c r="G149" s="276">
        <f>IF(G$35=0,0,G$35/PPA!G$11*1000)</f>
        <v>4.7841339839506158</v>
      </c>
      <c r="H149" s="276">
        <f>IF(H$35=0,0,H$35/PPA!H$11*1000)</f>
        <v>3.684870778264405</v>
      </c>
      <c r="I149" s="276">
        <f>IF(I$35=0,0,I$35/PPA!I$11*1000)</f>
        <v>3.1266926013636769</v>
      </c>
      <c r="J149" s="276">
        <f>IF(J$35=0,0,J$35/PPA!J$11*1000)</f>
        <v>3.3354847827524061</v>
      </c>
      <c r="K149" s="276">
        <f>IF(K$35=0,0,K$35/PPA!K$11*1000)</f>
        <v>3.8054852584879373</v>
      </c>
      <c r="L149" s="276">
        <f>IF(L$35=0,0,L$35/PPA!L$11*1000)</f>
        <v>3.2642957268525681</v>
      </c>
      <c r="M149" s="276">
        <f>IF(M$35=0,0,M$35/PPA!M$11*1000)</f>
        <v>3.3746073377803758</v>
      </c>
      <c r="N149" s="276">
        <f>IF(N$35=0,0,N$35/PPA!N$11*1000)</f>
        <v>2.9455958035842382</v>
      </c>
      <c r="O149" s="276">
        <f>IF(O$35=0,0,O$35/PPA!O$11*1000)</f>
        <v>2.9191183617549989</v>
      </c>
      <c r="P149" s="276">
        <f>IF(P$35=0,0,P$35/PPA!P$11*1000)</f>
        <v>2.9591786377876477</v>
      </c>
      <c r="Q149" s="276">
        <f>IF(Q$35=0,0,Q$35/PPA!Q$11*1000)</f>
        <v>2.7247875577798086</v>
      </c>
      <c r="R149" s="276">
        <f>IF(R$35=0,0,R$35/PPA!R$11*1000)</f>
        <v>2.7716153295344803</v>
      </c>
      <c r="S149" s="276">
        <f>IF(S$35=0,0,S$35/PPA!S$11*1000)</f>
        <v>2.8552112138342252</v>
      </c>
      <c r="T149" s="276">
        <f>IF(T$35=0,0,T$35/PPA!T$11*1000)</f>
        <v>2.8884752683068311</v>
      </c>
      <c r="U149" s="276">
        <f>IF(U$35=0,0,U$35/PPA!U$11*1000)</f>
        <v>2.9990649956251212</v>
      </c>
      <c r="V149" s="276">
        <f>IF(V$35=0,0,V$35/PPA!V$11*1000)</f>
        <v>2.8546552269057819</v>
      </c>
      <c r="W149" s="276">
        <f>IF(W$35=0,0,W$35/PPA!W$11*1000)</f>
        <v>2.9990649955964694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4.6647364459839373</v>
      </c>
      <c r="C150" s="276">
        <f>IF(C$36=0,0,C$36/PPA!C$11*1000)</f>
        <v>4.0660351416658962</v>
      </c>
      <c r="D150" s="276">
        <f>IF(D$36=0,0,D$36/PPA!D$11*1000)</f>
        <v>3.6817669742671124</v>
      </c>
      <c r="E150" s="276">
        <f>IF(E$36=0,0,E$36/PPA!E$11*1000)</f>
        <v>3.4578843762347264</v>
      </c>
      <c r="F150" s="276">
        <f>IF(F$36=0,0,F$36/PPA!F$11*1000)</f>
        <v>3.585230977090192</v>
      </c>
      <c r="G150" s="276">
        <f>IF(G$36=0,0,G$36/PPA!G$11*1000)</f>
        <v>3.7896883148854537</v>
      </c>
      <c r="H150" s="276">
        <f>IF(H$36=0,0,H$36/PPA!H$11*1000)</f>
        <v>2.9189215387985334</v>
      </c>
      <c r="I150" s="276">
        <f>IF(I$36=0,0,I$36/PPA!I$11*1000)</f>
        <v>2.4767680954123232</v>
      </c>
      <c r="J150" s="276">
        <f>IF(J$36=0,0,J$36/PPA!J$11*1000)</f>
        <v>2.6421600540620482</v>
      </c>
      <c r="K150" s="276">
        <f>IF(K$36=0,0,K$36/PPA!K$11*1000)</f>
        <v>3.0144647003911036</v>
      </c>
      <c r="L150" s="276">
        <f>IF(L$36=0,0,L$36/PPA!L$11*1000)</f>
        <v>2.5857685871431886</v>
      </c>
      <c r="M150" s="276">
        <f>IF(M$36=0,0,M$36/PPA!M$11*1000)</f>
        <v>2.673150467402341</v>
      </c>
      <c r="N150" s="276">
        <f>IF(N$36=0,0,N$36/PPA!N$11*1000)</f>
        <v>2.3333146677469907</v>
      </c>
      <c r="O150" s="276">
        <f>IF(O$36=0,0,O$36/PPA!O$11*1000)</f>
        <v>2.3123409131981139</v>
      </c>
      <c r="P150" s="276">
        <f>IF(P$36=0,0,P$36/PPA!P$11*1000)</f>
        <v>2.3440741298014336</v>
      </c>
      <c r="Q150" s="276">
        <f>IF(Q$36=0,0,Q$36/PPA!Q$11*1000)</f>
        <v>2.1584043429603934</v>
      </c>
      <c r="R150" s="276">
        <f>IF(R$36=0,0,R$36/PPA!R$11*1000)</f>
        <v>2.1954983415871334</v>
      </c>
      <c r="S150" s="276">
        <f>IF(S$36=0,0,S$36/PPA!S$11*1000)</f>
        <v>2.2617177131528199</v>
      </c>
      <c r="T150" s="276">
        <f>IF(T$36=0,0,T$36/PPA!T$11*1000)</f>
        <v>2.288067392940937</v>
      </c>
      <c r="U150" s="276">
        <f>IF(U$36=0,0,U$36/PPA!U$11*1000)</f>
        <v>2.3756695794119804</v>
      </c>
      <c r="V150" s="276">
        <f>IF(V$36=0,0,V$36/PPA!V$11*1000)</f>
        <v>2.2612772954778522</v>
      </c>
      <c r="W150" s="276">
        <f>IF(W$36=0,0,W$36/PPA!W$11*1000)</f>
        <v>2.3756695793892844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1.9784817997970752</v>
      </c>
      <c r="C151" s="277">
        <f>IF(C$37=0,0,C$37/PPA!C$11*1000)</f>
        <v>1.9251554889643061</v>
      </c>
      <c r="D151" s="277">
        <f>IF(D$37=0,0,D$37/PPA!D$11*1000)</f>
        <v>1.7241618655933248</v>
      </c>
      <c r="E151" s="277">
        <f>IF(E$37=0,0,E$37/PPA!E$11*1000)</f>
        <v>1.6965990331190148</v>
      </c>
      <c r="F151" s="277">
        <f>IF(F$37=0,0,F$37/PPA!F$11*1000)</f>
        <v>1.7783121631776126</v>
      </c>
      <c r="G151" s="277">
        <f>IF(G$37=0,0,G$37/PPA!G$11*1000)</f>
        <v>1.8864190777940542</v>
      </c>
      <c r="H151" s="277">
        <f>IF(H$37=0,0,H$37/PPA!H$11*1000)</f>
        <v>1.4741449997251206</v>
      </c>
      <c r="I151" s="277">
        <f>IF(I$37=0,0,I$37/PPA!I$11*1000)</f>
        <v>1.3386837603853212</v>
      </c>
      <c r="J151" s="277">
        <f>IF(J$37=0,0,J$37/PPA!J$11*1000)</f>
        <v>1.4110359635907954</v>
      </c>
      <c r="K151" s="277">
        <f>IF(K$37=0,0,K$37/PPA!K$11*1000)</f>
        <v>1.5287768663810781</v>
      </c>
      <c r="L151" s="277">
        <f>IF(L$37=0,0,L$37/PPA!L$11*1000)</f>
        <v>1.0691012026185578</v>
      </c>
      <c r="M151" s="277">
        <f>IF(M$37=0,0,M$37/PPA!M$11*1000)</f>
        <v>1.8887698665251149</v>
      </c>
      <c r="N151" s="277">
        <f>IF(N$37=0,0,N$37/PPA!N$11*1000)</f>
        <v>1.172717717448404</v>
      </c>
      <c r="O151" s="277">
        <f>IF(O$37=0,0,O$37/PPA!O$11*1000)</f>
        <v>1.1134387735476357</v>
      </c>
      <c r="P151" s="277">
        <f>IF(P$37=0,0,P$37/PPA!P$11*1000)</f>
        <v>2.6455075966808801</v>
      </c>
      <c r="Q151" s="277">
        <f>IF(Q$37=0,0,Q$37/PPA!Q$11*1000)</f>
        <v>2.5559720203019731</v>
      </c>
      <c r="R151" s="277">
        <f>IF(R$37=0,0,R$37/PPA!R$11*1000)</f>
        <v>1.0392085677257643</v>
      </c>
      <c r="S151" s="277">
        <f>IF(S$37=0,0,S$37/PPA!S$11*1000)</f>
        <v>1.0654968190192289</v>
      </c>
      <c r="T151" s="277">
        <f>IF(T$37=0,0,T$37/PPA!T$11*1000)</f>
        <v>1.2726740141255488</v>
      </c>
      <c r="U151" s="277">
        <f>IF(U$37=0,0,U$37/PPA!U$11*1000)</f>
        <v>1.8624447373235151</v>
      </c>
      <c r="V151" s="277">
        <f>IF(V$37=0,0,V$37/PPA!V$11*1000)</f>
        <v>1.1325297732772022</v>
      </c>
      <c r="W151" s="277">
        <f>IF(W$37=0,0,W$37/PPA!W$11*1000)</f>
        <v>1.796235584680318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8.7055101788425766</v>
      </c>
      <c r="C152" s="278">
        <f>IF(C$43=0,0,C$43/PPA!C$11*1000)</f>
        <v>6.8877482343317471</v>
      </c>
      <c r="D152" s="278">
        <f>IF(D$43=0,0,D$43/PPA!D$11*1000)</f>
        <v>7.4365777428013384</v>
      </c>
      <c r="E152" s="278">
        <f>IF(E$43=0,0,E$43/PPA!E$11*1000)</f>
        <v>7.0541226261764107</v>
      </c>
      <c r="F152" s="278">
        <f>IF(F$43=0,0,F$43/PPA!F$11*1000)</f>
        <v>7.88494004052398</v>
      </c>
      <c r="G152" s="278">
        <f>IF(G$43=0,0,G$43/PPA!G$11*1000)</f>
        <v>7.5599832804406164</v>
      </c>
      <c r="H152" s="278">
        <f>IF(H$43=0,0,H$43/PPA!H$11*1000)</f>
        <v>4.8776713527389512</v>
      </c>
      <c r="I152" s="278">
        <f>IF(I$43=0,0,I$43/PPA!I$11*1000)</f>
        <v>6.2861177430863231</v>
      </c>
      <c r="J152" s="278">
        <f>IF(J$43=0,0,J$43/PPA!J$11*1000)</f>
        <v>6.3804892867926917</v>
      </c>
      <c r="K152" s="278">
        <f>IF(K$43=0,0,K$43/PPA!K$11*1000)</f>
        <v>8.0396304483292571</v>
      </c>
      <c r="L152" s="278">
        <f>IF(L$43=0,0,L$43/PPA!L$11*1000)</f>
        <v>4.7190847096632282</v>
      </c>
      <c r="M152" s="278">
        <f>IF(M$43=0,0,M$43/PPA!M$11*1000)</f>
        <v>10.255937425093739</v>
      </c>
      <c r="N152" s="278">
        <f>IF(N$43=0,0,N$43/PPA!N$11*1000)</f>
        <v>6.1704411200642868</v>
      </c>
      <c r="O152" s="278">
        <f>IF(O$43=0,0,O$43/PPA!O$11*1000)</f>
        <v>5.1100779058390495</v>
      </c>
      <c r="P152" s="278">
        <f>IF(P$43=0,0,P$43/PPA!P$11*1000)</f>
        <v>14.0137893046755</v>
      </c>
      <c r="Q152" s="278">
        <f>IF(Q$43=0,0,Q$43/PPA!Q$11*1000)</f>
        <v>13.571257843999474</v>
      </c>
      <c r="R152" s="278">
        <f>IF(R$43=0,0,R$43/PPA!R$11*1000)</f>
        <v>4.5166734172044141</v>
      </c>
      <c r="S152" s="278">
        <f>IF(S$43=0,0,S$43/PPA!S$11*1000)</f>
        <v>4.0900699325524856</v>
      </c>
      <c r="T152" s="278">
        <f>IF(T$43=0,0,T$43/PPA!T$11*1000)</f>
        <v>6.3613268026281924</v>
      </c>
      <c r="U152" s="278">
        <f>IF(U$43=0,0,U$43/PPA!U$11*1000)</f>
        <v>10.197695921722364</v>
      </c>
      <c r="V152" s="278">
        <f>IF(V$43=0,0,V$43/PPA!V$11*1000)</f>
        <v>5.538325930745625</v>
      </c>
      <c r="W152" s="278">
        <f>IF(W$43=0,0,W$43/PPA!W$11*1000)</f>
        <v>9.8417352045640758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173.2355207871862</v>
      </c>
      <c r="C153" s="278">
        <f>IF(C$56=0,0,C$56/PPA!C$11*1000)</f>
        <v>151.29390231878682</v>
      </c>
      <c r="D153" s="278">
        <f>IF(D$56=0,0,D$56/PPA!D$11*1000)</f>
        <v>136.20601945240864</v>
      </c>
      <c r="E153" s="278">
        <f>IF(E$56=0,0,E$56/PPA!E$11*1000)</f>
        <v>127.80794525958986</v>
      </c>
      <c r="F153" s="278">
        <f>IF(F$56=0,0,F$56/PPA!F$11*1000)</f>
        <v>132.1138867153991</v>
      </c>
      <c r="G153" s="278">
        <f>IF(G$56=0,0,G$56/PPA!G$11*1000)</f>
        <v>140.1627964474809</v>
      </c>
      <c r="H153" s="278">
        <f>IF(H$56=0,0,H$56/PPA!H$11*1000)</f>
        <v>108.57380151574434</v>
      </c>
      <c r="I153" s="278">
        <f>IF(I$56=0,0,I$56/PPA!I$11*1000)</f>
        <v>90.605656449503556</v>
      </c>
      <c r="J153" s="278">
        <f>IF(J$56=0,0,J$56/PPA!J$11*1000)</f>
        <v>96.889951399048044</v>
      </c>
      <c r="K153" s="278">
        <f>IF(K$56=0,0,K$56/PPA!K$11*1000)</f>
        <v>110.10378930565976</v>
      </c>
      <c r="L153" s="278">
        <f>IF(L$56=0,0,L$56/PPA!L$11*1000)</f>
        <v>96.124549714584589</v>
      </c>
      <c r="M153" s="278">
        <f>IF(M$56=0,0,M$56/PPA!M$11*1000)</f>
        <v>95.061519859546536</v>
      </c>
      <c r="N153" s="278">
        <f>IF(N$56=0,0,N$56/PPA!N$11*1000)</f>
        <v>85.269442576561914</v>
      </c>
      <c r="O153" s="278">
        <f>IF(O$56=0,0,O$56/PPA!O$11*1000)</f>
        <v>85.22181640994468</v>
      </c>
      <c r="P153" s="278">
        <f>IF(P$56=0,0,P$56/PPA!P$11*1000)</f>
        <v>79.104711918020087</v>
      </c>
      <c r="Q153" s="278">
        <f>IF(Q$56=0,0,Q$56/PPA!Q$11*1000)</f>
        <v>72.283586581664167</v>
      </c>
      <c r="R153" s="278">
        <f>IF(R$56=0,0,R$56/PPA!R$11*1000)</f>
        <v>81.156857127723214</v>
      </c>
      <c r="S153" s="278">
        <f>IF(S$56=0,0,S$56/PPA!S$11*1000)</f>
        <v>83.987508052793572</v>
      </c>
      <c r="T153" s="278">
        <f>IF(T$56=0,0,T$56/PPA!T$11*1000)</f>
        <v>83.298073239663054</v>
      </c>
      <c r="U153" s="278">
        <f>IF(U$56=0,0,U$56/PPA!U$11*1000)</f>
        <v>83.591079324897578</v>
      </c>
      <c r="V153" s="278">
        <f>IF(V$56=0,0,V$56/PPA!V$11*1000)</f>
        <v>82.937286934281857</v>
      </c>
      <c r="W153" s="278">
        <f>IF(W$56=0,0,W$56/PPA!W$11*1000)</f>
        <v>83.889227547800658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23.652646490478364</v>
      </c>
      <c r="C154" s="279">
        <f>IF(C$69=0,0,C$69/PPA!C$11*1000)</f>
        <v>20.824250557997999</v>
      </c>
      <c r="D154" s="279">
        <f>IF(D$69=0,0,D$69/PPA!D$11*1000)</f>
        <v>18.465073570108903</v>
      </c>
      <c r="E154" s="279">
        <f>IF(E$69=0,0,E$69/PPA!E$11*1000)</f>
        <v>17.31080345814572</v>
      </c>
      <c r="F154" s="279">
        <f>IF(F$69=0,0,F$69/PPA!F$11*1000)</f>
        <v>17.759020072141123</v>
      </c>
      <c r="G154" s="279">
        <f>IF(G$69=0,0,G$69/PPA!G$11*1000)</f>
        <v>19.024934221027841</v>
      </c>
      <c r="H154" s="279">
        <f>IF(H$69=0,0,H$69/PPA!H$11*1000)</f>
        <v>14.961001337534084</v>
      </c>
      <c r="I154" s="279">
        <f>IF(I$69=0,0,I$69/PPA!I$11*1000)</f>
        <v>11.981149381864819</v>
      </c>
      <c r="J154" s="279">
        <f>IF(J$69=0,0,J$69/PPA!J$11*1000)</f>
        <v>12.889767479233278</v>
      </c>
      <c r="K154" s="279">
        <f>IF(K$69=0,0,K$69/PPA!K$11*1000)</f>
        <v>14.465916873397887</v>
      </c>
      <c r="L154" s="279">
        <f>IF(L$69=0,0,L$69/PPA!L$11*1000)</f>
        <v>13.149192341388664</v>
      </c>
      <c r="M154" s="279">
        <f>IF(M$69=0,0,M$69/PPA!M$11*1000)</f>
        <v>11.744033138474204</v>
      </c>
      <c r="N154" s="279">
        <f>IF(N$69=0,0,N$69/PPA!N$11*1000)</f>
        <v>11.215593254700178</v>
      </c>
      <c r="O154" s="279">
        <f>IF(O$69=0,0,O$69/PPA!O$11*1000)</f>
        <v>11.449568224765562</v>
      </c>
      <c r="P154" s="279">
        <f>IF(P$69=0,0,P$69/PPA!P$11*1000)</f>
        <v>8.5429620279617691</v>
      </c>
      <c r="Q154" s="279">
        <f>IF(Q$69=0,0,Q$69/PPA!Q$11*1000)</f>
        <v>7.6341916951677611</v>
      </c>
      <c r="R154" s="279">
        <f>IF(R$69=0,0,R$69/PPA!R$11*1000)</f>
        <v>10.982883507343621</v>
      </c>
      <c r="S154" s="279">
        <f>IF(S$69=0,0,S$69/PPA!S$11*1000)</f>
        <v>11.499187581497432</v>
      </c>
      <c r="T154" s="279">
        <f>IF(T$69=0,0,T$69/PPA!T$11*1000)</f>
        <v>10.882700427613884</v>
      </c>
      <c r="U154" s="279">
        <f>IF(U$69=0,0,U$69/PPA!U$11*1000)</f>
        <v>10.061690031179536</v>
      </c>
      <c r="V154" s="279">
        <f>IF(V$69=0,0,V$69/PPA!V$11*1000)</f>
        <v>11.014521978422538</v>
      </c>
      <c r="W154" s="279">
        <f>IF(W$69=0,0,W$69/PPA!W$11*1000)</f>
        <v>10.185711678143038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176.75742776593268</v>
      </c>
      <c r="C156" s="322">
        <f t="shared" si="39"/>
        <v>163.45592773289718</v>
      </c>
      <c r="D156" s="322">
        <f t="shared" si="39"/>
        <v>150.38114505704374</v>
      </c>
      <c r="E156" s="322">
        <f t="shared" si="39"/>
        <v>137.76884494175627</v>
      </c>
      <c r="F156" s="322">
        <f t="shared" si="39"/>
        <v>142.8689035659786</v>
      </c>
      <c r="G156" s="322">
        <f t="shared" si="39"/>
        <v>150.03570169814384</v>
      </c>
      <c r="H156" s="322">
        <f t="shared" si="39"/>
        <v>114.55900468312703</v>
      </c>
      <c r="I156" s="322">
        <f t="shared" si="39"/>
        <v>96.394369202558906</v>
      </c>
      <c r="J156" s="322">
        <f t="shared" si="39"/>
        <v>102.8313277358037</v>
      </c>
      <c r="K156" s="322">
        <f t="shared" si="39"/>
        <v>117.32120734777772</v>
      </c>
      <c r="L156" s="322">
        <f t="shared" si="39"/>
        <v>100.63660474549658</v>
      </c>
      <c r="M156" s="322">
        <f t="shared" si="39"/>
        <v>104.03745652981914</v>
      </c>
      <c r="N156" s="322">
        <f t="shared" si="39"/>
        <v>90.811245498918765</v>
      </c>
      <c r="O156" s="322">
        <f t="shared" si="39"/>
        <v>89.994959207741431</v>
      </c>
      <c r="P156" s="322">
        <f t="shared" si="39"/>
        <v>91.22999747014552</v>
      </c>
      <c r="Q156" s="322">
        <f t="shared" si="39"/>
        <v>84.003837697046649</v>
      </c>
      <c r="R156" s="322">
        <f t="shared" si="39"/>
        <v>88.194549515787998</v>
      </c>
      <c r="S156" s="322">
        <f t="shared" si="39"/>
        <v>92.42062279243649</v>
      </c>
      <c r="T156" s="322">
        <f t="shared" si="39"/>
        <v>93.49735035985735</v>
      </c>
      <c r="U156" s="322">
        <f t="shared" si="39"/>
        <v>97.07704049315069</v>
      </c>
      <c r="V156" s="322">
        <f t="shared" si="39"/>
        <v>92.402625998548075</v>
      </c>
      <c r="W156" s="322">
        <f t="shared" si="39"/>
        <v>97.077040493150704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6.5449312619006443</v>
      </c>
      <c r="C157" s="332">
        <f>IF(C$84=0,0,C$84/PPA!C$12*1000)</f>
        <v>6.0524065374177036</v>
      </c>
      <c r="D157" s="332">
        <f>IF(D$84=0,0,D$84/PPA!D$12*1000)</f>
        <v>5.5682766485728346</v>
      </c>
      <c r="E157" s="332">
        <f>IF(E$84=0,0,E$84/PPA!E$12*1000)</f>
        <v>5.1012714519106925</v>
      </c>
      <c r="F157" s="332">
        <f>IF(F$84=0,0,F$84/PPA!F$12*1000)</f>
        <v>5.2901151884915008</v>
      </c>
      <c r="G157" s="332">
        <f>IF(G$84=0,0,G$84/PPA!G$12*1000)</f>
        <v>5.5554856553136496</v>
      </c>
      <c r="H157" s="332">
        <f>IF(H$84=0,0,H$84/PPA!H$12*1000)</f>
        <v>4.241863103174019</v>
      </c>
      <c r="I157" s="332">
        <f>IF(I$84=0,0,I$84/PPA!I$12*1000)</f>
        <v>3.5692673764834804</v>
      </c>
      <c r="J157" s="332">
        <f>IF(J$84=0,0,J$84/PPA!J$12*1000)</f>
        <v>3.8076135193590193</v>
      </c>
      <c r="K157" s="332">
        <f>IF(K$84=0,0,K$84/PPA!K$12*1000)</f>
        <v>4.3441412752536639</v>
      </c>
      <c r="L157" s="332">
        <f>IF(L$84=0,0,L$84/PPA!L$12*1000)</f>
        <v>3.7263478475979688</v>
      </c>
      <c r="M157" s="332">
        <f>IF(M$84=0,0,M$84/PPA!M$12*1000)</f>
        <v>3.8522737635099626</v>
      </c>
      <c r="N157" s="332">
        <f>IF(N$84=0,0,N$84/PPA!N$12*1000)</f>
        <v>3.3625368232323063</v>
      </c>
      <c r="O157" s="332">
        <f>IF(O$84=0,0,O$84/PPA!O$12*1000)</f>
        <v>3.3323115718667626</v>
      </c>
      <c r="P157" s="332">
        <f>IF(P$84=0,0,P$84/PPA!P$12*1000)</f>
        <v>3.3780422686892084</v>
      </c>
      <c r="Q157" s="332">
        <f>IF(Q$84=0,0,Q$84/PPA!Q$12*1000)</f>
        <v>3.1104737731701153</v>
      </c>
      <c r="R157" s="332">
        <f>IF(R$84=0,0,R$84/PPA!R$12*1000)</f>
        <v>3.2656464373939165</v>
      </c>
      <c r="S157" s="332">
        <f>IF(S$84=0,0,S$84/PPA!S$12*1000)</f>
        <v>3.4221284558466816</v>
      </c>
      <c r="T157" s="332">
        <f>IF(T$84=0,0,T$84/PPA!T$12*1000)</f>
        <v>3.4619972639535344</v>
      </c>
      <c r="U157" s="332">
        <f>IF(U$84=0,0,U$84/PPA!U$12*1000)</f>
        <v>3.5945451627242684</v>
      </c>
      <c r="V157" s="332">
        <f>IF(V$84=0,0,V$84/PPA!V$12*1000)</f>
        <v>3.4214620752592615</v>
      </c>
      <c r="W157" s="332">
        <f>IF(W$84=0,0,W$84/PPA!W$12*1000)</f>
        <v>3.5945451628058325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2.8859027591010999</v>
      </c>
      <c r="C158" s="333">
        <f>IF(C$85=0,0,C$85/PPA!C$12*1000)</f>
        <v>2.6687303543143663</v>
      </c>
      <c r="D158" s="333">
        <f>IF(D$85=0,0,D$85/PPA!D$12*1000)</f>
        <v>2.4552595436866347</v>
      </c>
      <c r="E158" s="333">
        <f>IF(E$85=0,0,E$85/PPA!E$12*1000)</f>
        <v>2.2493396445110303</v>
      </c>
      <c r="F158" s="333">
        <f>IF(F$85=0,0,F$85/PPA!F$12*1000)</f>
        <v>2.3326078468235574</v>
      </c>
      <c r="G158" s="333">
        <f>IF(G$85=0,0,G$85/PPA!G$12*1000)</f>
        <v>2.4496195207037794</v>
      </c>
      <c r="H158" s="333">
        <f>IF(H$85=0,0,H$85/PPA!H$12*1000)</f>
        <v>1.8703946524908328</v>
      </c>
      <c r="I158" s="333">
        <f>IF(I$85=0,0,I$85/PPA!I$12*1000)</f>
        <v>1.5738222691084369</v>
      </c>
      <c r="J158" s="333">
        <f>IF(J$85=0,0,J$85/PPA!J$12*1000)</f>
        <v>1.6789179169954811</v>
      </c>
      <c r="K158" s="333">
        <f>IF(K$85=0,0,K$85/PPA!K$12*1000)</f>
        <v>1.9154928891550869</v>
      </c>
      <c r="L158" s="333">
        <f>IF(L$85=0,0,L$85/PPA!L$12*1000)</f>
        <v>1.6430848704789143</v>
      </c>
      <c r="M158" s="333">
        <f>IF(M$85=0,0,M$85/PPA!M$12*1000)</f>
        <v>1.6986102738224511</v>
      </c>
      <c r="N158" s="333">
        <f>IF(N$85=0,0,N$85/PPA!N$12*1000)</f>
        <v>1.4826671064116159</v>
      </c>
      <c r="O158" s="333">
        <f>IF(O$85=0,0,O$85/PPA!O$12*1000)</f>
        <v>1.469339672887888</v>
      </c>
      <c r="P158" s="333">
        <f>IF(P$85=0,0,P$85/PPA!P$12*1000)</f>
        <v>1.4895040319704291</v>
      </c>
      <c r="Q158" s="333">
        <f>IF(Q$85=0,0,Q$85/PPA!Q$12*1000)</f>
        <v>1.3715231657752283</v>
      </c>
      <c r="R158" s="333">
        <f>IF(R$85=0,0,R$85/PPA!R$12*1000)</f>
        <v>1.4399445443811971</v>
      </c>
      <c r="S158" s="333">
        <f>IF(S$85=0,0,S$85/PPA!S$12*1000)</f>
        <v>1.5089432657934982</v>
      </c>
      <c r="T158" s="333">
        <f>IF(T$85=0,0,T$85/PPA!T$12*1000)</f>
        <v>1.526522900890265</v>
      </c>
      <c r="U158" s="333">
        <f>IF(U$85=0,0,U$85/PPA!U$12*1000)</f>
        <v>1.5849681818976067</v>
      </c>
      <c r="V158" s="333">
        <f>IF(V$85=0,0,V$85/PPA!V$12*1000)</f>
        <v>1.5086494338953638</v>
      </c>
      <c r="W158" s="333">
        <f>IF(W$85=0,0,W$85/PPA!W$12*1000)</f>
        <v>1.5849681819335713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22.384908622230363</v>
      </c>
      <c r="C159" s="333">
        <f>IF(C$86=0,0,C$86/PPA!C$12*1000)</f>
        <v>20.700380472038891</v>
      </c>
      <c r="D159" s="333">
        <f>IF(D$86=0,0,D$86/PPA!D$12*1000)</f>
        <v>19.04456425496593</v>
      </c>
      <c r="E159" s="333">
        <f>IF(E$86=0,0,E$86/PPA!E$12*1000)</f>
        <v>17.447317739293116</v>
      </c>
      <c r="F159" s="333">
        <f>IF(F$86=0,0,F$86/PPA!F$12*1000)</f>
        <v>18.093199203602701</v>
      </c>
      <c r="G159" s="333">
        <f>IF(G$86=0,0,G$86/PPA!G$12*1000)</f>
        <v>19.000816627399356</v>
      </c>
      <c r="H159" s="333">
        <f>IF(H$86=0,0,H$86/PPA!H$12*1000)</f>
        <v>14.507977876758686</v>
      </c>
      <c r="I159" s="333">
        <f>IF(I$86=0,0,I$86/PPA!I$12*1000)</f>
        <v>12.207572680860872</v>
      </c>
      <c r="J159" s="333">
        <f>IF(J$86=0,0,J$86/PPA!J$12*1000)</f>
        <v>13.022761781438323</v>
      </c>
      <c r="K159" s="333">
        <f>IF(K$86=0,0,K$86/PPA!K$12*1000)</f>
        <v>14.857788660773981</v>
      </c>
      <c r="L159" s="333">
        <f>IF(L$86=0,0,L$86/PPA!L$12*1000)</f>
        <v>12.744817741432161</v>
      </c>
      <c r="M159" s="333">
        <f>IF(M$86=0,0,M$86/PPA!M$12*1000)</f>
        <v>13.175508303038157</v>
      </c>
      <c r="N159" s="333">
        <f>IF(N$86=0,0,N$86/PPA!N$12*1000)</f>
        <v>11.500514904579992</v>
      </c>
      <c r="O159" s="333">
        <f>IF(O$86=0,0,O$86/PPA!O$12*1000)</f>
        <v>11.397138801328886</v>
      </c>
      <c r="P159" s="333">
        <f>IF(P$86=0,0,P$86/PPA!P$12*1000)</f>
        <v>11.553546474479013</v>
      </c>
      <c r="Q159" s="333">
        <f>IF(Q$86=0,0,Q$86/PPA!Q$12*1000)</f>
        <v>10.6384113748564</v>
      </c>
      <c r="R159" s="333">
        <f>IF(R$86=0,0,R$86/PPA!R$12*1000)</f>
        <v>11.169131373328799</v>
      </c>
      <c r="S159" s="333">
        <f>IF(S$86=0,0,S$86/PPA!S$12*1000)</f>
        <v>11.704329612075487</v>
      </c>
      <c r="T159" s="333">
        <f>IF(T$86=0,0,T$86/PPA!T$12*1000)</f>
        <v>11.840688511907523</v>
      </c>
      <c r="U159" s="333">
        <f>IF(U$86=0,0,U$86/PPA!U$12*1000)</f>
        <v>12.294027513238747</v>
      </c>
      <c r="V159" s="333">
        <f>IF(V$86=0,0,V$86/PPA!V$12*1000)</f>
        <v>11.702050463836922</v>
      </c>
      <c r="W159" s="333">
        <f>IF(W$86=0,0,W$86/PPA!W$12*1000)</f>
        <v>12.294027513517705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9.8841901074993643</v>
      </c>
      <c r="C160" s="333">
        <f>IF(C$87=0,0,C$87/PPA!C$12*1000)</f>
        <v>9.1403766410735265</v>
      </c>
      <c r="D160" s="333">
        <f>IF(D$87=0,0,D$87/PPA!D$12*1000)</f>
        <v>8.4092411002129186</v>
      </c>
      <c r="E160" s="333">
        <f>IF(E$87=0,0,E$87/PPA!E$12*1000)</f>
        <v>7.7039673608431487</v>
      </c>
      <c r="F160" s="333">
        <f>IF(F$87=0,0,F$87/PPA!F$12*1000)</f>
        <v>7.9891601792675244</v>
      </c>
      <c r="G160" s="333">
        <f>IF(G$87=0,0,G$87/PPA!G$12*1000)</f>
        <v>8.3899240739557452</v>
      </c>
      <c r="H160" s="333">
        <f>IF(H$87=0,0,H$87/PPA!H$12*1000)</f>
        <v>6.4060842878254247</v>
      </c>
      <c r="I160" s="333">
        <f>IF(I$87=0,0,I$87/PPA!I$12*1000)</f>
        <v>5.3903266332262589</v>
      </c>
      <c r="J160" s="333">
        <f>IF(J$87=0,0,J$87/PPA!J$12*1000)</f>
        <v>5.7502782497214522</v>
      </c>
      <c r="K160" s="333">
        <f>IF(K$87=0,0,K$87/PPA!K$12*1000)</f>
        <v>6.5605453289317888</v>
      </c>
      <c r="L160" s="333">
        <f>IF(L$87=0,0,L$87/PPA!L$12*1000)</f>
        <v>5.6275503986933231</v>
      </c>
      <c r="M160" s="333">
        <f>IF(M$87=0,0,M$87/PPA!M$12*1000)</f>
        <v>5.8177243886908396</v>
      </c>
      <c r="N160" s="333">
        <f>IF(N$87=0,0,N$87/PPA!N$12*1000)</f>
        <v>5.0781210488440447</v>
      </c>
      <c r="O160" s="333">
        <f>IF(O$87=0,0,O$87/PPA!O$12*1000)</f>
        <v>5.0324747129866951</v>
      </c>
      <c r="P160" s="333">
        <f>IF(P$87=0,0,P$87/PPA!P$12*1000)</f>
        <v>5.1015374552912176</v>
      </c>
      <c r="Q160" s="333">
        <f>IF(Q$87=0,0,Q$87/PPA!Q$12*1000)</f>
        <v>4.6974540859388716</v>
      </c>
      <c r="R160" s="333">
        <f>IF(R$87=0,0,R$87/PPA!R$12*1000)</f>
        <v>4.9317966712618899</v>
      </c>
      <c r="S160" s="333">
        <f>IF(S$87=0,0,S$87/PPA!S$12*1000)</f>
        <v>5.1681166503266009</v>
      </c>
      <c r="T160" s="333">
        <f>IF(T$87=0,0,T$87/PPA!T$12*1000)</f>
        <v>5.2283267370209439</v>
      </c>
      <c r="U160" s="333">
        <f>IF(U$87=0,0,U$87/PPA!U$12*1000)</f>
        <v>5.4285012808585602</v>
      </c>
      <c r="V160" s="333">
        <f>IF(V$87=0,0,V$87/PPA!V$12*1000)</f>
        <v>5.1671102788084875</v>
      </c>
      <c r="W160" s="333">
        <f>IF(W$87=0,0,W$87/PPA!W$12*1000)</f>
        <v>5.428501280981739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57.557960852539409</v>
      </c>
      <c r="C161" s="334">
        <f>IF(C$88=0,0,C$88/PPA!C$12*1000)</f>
        <v>66.757314317782075</v>
      </c>
      <c r="D161" s="334">
        <f>IF(D$88=0,0,D$88/PPA!D$12*1000)</f>
        <v>45.473665442459172</v>
      </c>
      <c r="E161" s="334">
        <f>IF(E$88=0,0,E$88/PPA!E$12*1000)</f>
        <v>42.162357133050705</v>
      </c>
      <c r="F161" s="334">
        <f>IF(F$88=0,0,F$88/PPA!F$12*1000)</f>
        <v>39.278853575140715</v>
      </c>
      <c r="G161" s="334">
        <f>IF(G$88=0,0,G$88/PPA!G$12*1000)</f>
        <v>47.938291047261373</v>
      </c>
      <c r="H161" s="334">
        <f>IF(H$88=0,0,H$88/PPA!H$12*1000)</f>
        <v>49.287527591934229</v>
      </c>
      <c r="I161" s="334">
        <f>IF(I$88=0,0,I$88/PPA!I$12*1000)</f>
        <v>22.892360283388893</v>
      </c>
      <c r="J161" s="334">
        <f>IF(J$88=0,0,J$88/PPA!J$12*1000)</f>
        <v>25.935230958979428</v>
      </c>
      <c r="K161" s="334">
        <f>IF(K$88=0,0,K$88/PPA!K$12*1000)</f>
        <v>24.916402279920423</v>
      </c>
      <c r="L161" s="334">
        <f>IF(L$88=0,0,L$88/PPA!L$12*1000)</f>
        <v>33.609186284629075</v>
      </c>
      <c r="M161" s="334">
        <f>IF(M$88=0,0,M$88/PPA!M$12*1000)</f>
        <v>18.023983876060484</v>
      </c>
      <c r="N161" s="334">
        <f>IF(N$88=0,0,N$88/PPA!N$12*1000)</f>
        <v>19.385250069327668</v>
      </c>
      <c r="O161" s="334">
        <f>IF(O$88=0,0,O$88/PPA!O$12*1000)</f>
        <v>24.106896674475031</v>
      </c>
      <c r="P161" s="334">
        <f>IF(P$88=0,0,P$88/PPA!P$12*1000)</f>
        <v>14.200881495571357</v>
      </c>
      <c r="Q161" s="334">
        <f>IF(Q$88=0,0,Q$88/PPA!Q$12*1000)</f>
        <v>12.917086622646387</v>
      </c>
      <c r="R161" s="334">
        <f>IF(R$88=0,0,R$88/PPA!R$12*1000)</f>
        <v>26.076080031977625</v>
      </c>
      <c r="S161" s="334">
        <f>IF(S$88=0,0,S$88/PPA!S$12*1000)</f>
        <v>33.614232034123908</v>
      </c>
      <c r="T161" s="334">
        <f>IF(T$88=0,0,T$88/PPA!T$12*1000)</f>
        <v>20.067044005078163</v>
      </c>
      <c r="U161" s="334">
        <f>IF(U$88=0,0,U$88/PPA!U$12*1000)</f>
        <v>16.066349848022188</v>
      </c>
      <c r="V161" s="334">
        <f>IF(V$88=0,0,V$88/PPA!V$12*1000)</f>
        <v>21.885605587302884</v>
      </c>
      <c r="W161" s="334">
        <f>IF(W$88=0,0,W$88/PPA!W$12*1000)</f>
        <v>16.248761271392556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77.499534162661789</v>
      </c>
      <c r="C162" s="335">
        <f>IF(C$94=0,0,C$94/PPA!C$12*1000)</f>
        <v>58.136719410270601</v>
      </c>
      <c r="D162" s="335">
        <f>IF(D$94=0,0,D$94/PPA!D$12*1000)</f>
        <v>69.430138067146245</v>
      </c>
      <c r="E162" s="335">
        <f>IF(E$94=0,0,E$94/PPA!E$12*1000)</f>
        <v>63.104591612147573</v>
      </c>
      <c r="F162" s="335">
        <f>IF(F$94=0,0,F$94/PPA!F$12*1000)</f>
        <v>69.884967572652613</v>
      </c>
      <c r="G162" s="335">
        <f>IF(G$94=0,0,G$94/PPA!G$12*1000)</f>
        <v>66.701564773509929</v>
      </c>
      <c r="H162" s="335">
        <f>IF(H$94=0,0,H$94/PPA!H$12*1000)</f>
        <v>38.245157170943841</v>
      </c>
      <c r="I162" s="335">
        <f>IF(I$94=0,0,I$94/PPA!I$12*1000)</f>
        <v>50.761019959490966</v>
      </c>
      <c r="J162" s="335">
        <f>IF(J$94=0,0,J$94/PPA!J$12*1000)</f>
        <v>52.636525309309988</v>
      </c>
      <c r="K162" s="335">
        <f>IF(K$94=0,0,K$94/PPA!K$12*1000)</f>
        <v>64.726836913742773</v>
      </c>
      <c r="L162" s="335">
        <f>IF(L$94=0,0,L$94/PPA!L$12*1000)</f>
        <v>43.285617602665148</v>
      </c>
      <c r="M162" s="335">
        <f>IF(M$94=0,0,M$94/PPA!M$12*1000)</f>
        <v>61.46935592469724</v>
      </c>
      <c r="N162" s="335">
        <f>IF(N$94=0,0,N$94/PPA!N$12*1000)</f>
        <v>50.002155546523142</v>
      </c>
      <c r="O162" s="335">
        <f>IF(O$94=0,0,O$94/PPA!O$12*1000)</f>
        <v>44.656797774196171</v>
      </c>
      <c r="P162" s="335">
        <f>IF(P$94=0,0,P$94/PPA!P$12*1000)</f>
        <v>55.5064857441443</v>
      </c>
      <c r="Q162" s="335">
        <f>IF(Q$94=0,0,Q$94/PPA!Q$12*1000)</f>
        <v>51.268888674659649</v>
      </c>
      <c r="R162" s="335">
        <f>IF(R$94=0,0,R$94/PPA!R$12*1000)</f>
        <v>41.31195045744456</v>
      </c>
      <c r="S162" s="335">
        <f>IF(S$94=0,0,S$94/PPA!S$12*1000)</f>
        <v>37.002872774270315</v>
      </c>
      <c r="T162" s="335">
        <f>IF(T$94=0,0,T$94/PPA!T$12*1000)</f>
        <v>51.37277094100692</v>
      </c>
      <c r="U162" s="335">
        <f>IF(U$94=0,0,U$94/PPA!U$12*1000)</f>
        <v>58.108648506409331</v>
      </c>
      <c r="V162" s="335">
        <f>IF(V$94=0,0,V$94/PPA!V$12*1000)</f>
        <v>48.717748159445165</v>
      </c>
      <c r="W162" s="335">
        <f>IF(W$94=0,0,W$94/PPA!W$12*1000)</f>
        <v>57.9262370825193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LV: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1943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1944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1945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1946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1947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1948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1949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1953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1955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1958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1959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1965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1966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2.625583709870507</v>
      </c>
      <c r="C32" s="225">
        <v>3.465463694374133</v>
      </c>
      <c r="D32" s="225">
        <v>4.2795504550856034</v>
      </c>
      <c r="E32" s="225">
        <v>4.6694787403312903</v>
      </c>
      <c r="F32" s="225">
        <v>4.845377961609759</v>
      </c>
      <c r="G32" s="225">
        <v>5.2764071354808104</v>
      </c>
      <c r="H32" s="225">
        <v>6.1131783823057546</v>
      </c>
      <c r="I32" s="225">
        <v>5.5308462943228784</v>
      </c>
      <c r="J32" s="225">
        <v>5.151630306719734</v>
      </c>
      <c r="K32" s="225">
        <v>5.6117489820533049</v>
      </c>
      <c r="L32" s="225">
        <v>4.7228956164986133</v>
      </c>
      <c r="M32" s="225">
        <v>5.0078469186527279</v>
      </c>
      <c r="N32" s="225">
        <v>3.537450091207627</v>
      </c>
      <c r="O32" s="225">
        <v>3.876133148827535</v>
      </c>
      <c r="P32" s="225">
        <v>3.355534036621044</v>
      </c>
      <c r="Q32" s="225">
        <v>3.4542086798055132</v>
      </c>
      <c r="R32" s="225">
        <v>1.629691137657761</v>
      </c>
      <c r="S32" s="225">
        <v>1.8122077188291621</v>
      </c>
      <c r="T32" s="225">
        <v>2.5137916837852692</v>
      </c>
      <c r="U32" s="225">
        <v>3.1120270308859599</v>
      </c>
      <c r="V32" s="225">
        <v>2.0262811366307512</v>
      </c>
      <c r="W32" s="225">
        <v>3.2429652428611369</v>
      </c>
      <c r="DA32" s="89" t="s">
        <v>1968</v>
      </c>
    </row>
    <row r="33" spans="1:105" ht="12" customHeight="1" x14ac:dyDescent="0.25">
      <c r="A33" s="55" t="s">
        <v>92</v>
      </c>
      <c r="B33" s="261">
        <v>8.6586845757947711E-3</v>
      </c>
      <c r="C33" s="261">
        <v>1.15279403602149E-2</v>
      </c>
      <c r="D33" s="261">
        <v>1.427165253569875E-2</v>
      </c>
      <c r="E33" s="261">
        <v>1.5496605586244791E-2</v>
      </c>
      <c r="F33" s="261">
        <v>1.609620907332087E-2</v>
      </c>
      <c r="G33" s="261">
        <v>1.7501476461539121E-2</v>
      </c>
      <c r="H33" s="261">
        <v>2.0019241440895261E-2</v>
      </c>
      <c r="I33" s="261">
        <v>1.8088150676400992E-2</v>
      </c>
      <c r="J33" s="261">
        <v>1.6723225194111069E-2</v>
      </c>
      <c r="K33" s="261">
        <v>1.98135152941156E-2</v>
      </c>
      <c r="L33" s="261">
        <v>1.668103896481608E-2</v>
      </c>
      <c r="M33" s="261">
        <v>1.7570120380735191E-2</v>
      </c>
      <c r="N33" s="261">
        <v>1.247648033535791E-2</v>
      </c>
      <c r="O33" s="261">
        <v>1.3445119813969999E-2</v>
      </c>
      <c r="P33" s="261">
        <v>1.141271324110874E-2</v>
      </c>
      <c r="Q33" s="261">
        <v>1.1822324942850491E-2</v>
      </c>
      <c r="R33" s="261">
        <v>5.3446673625433313E-3</v>
      </c>
      <c r="S33" s="261">
        <v>5.9050457658957013E-3</v>
      </c>
      <c r="T33" s="261">
        <v>8.2380524701131351E-3</v>
      </c>
      <c r="U33" s="261">
        <v>1.049085506124767E-2</v>
      </c>
      <c r="V33" s="261">
        <v>6.7516347911487614E-3</v>
      </c>
      <c r="W33" s="261">
        <v>1.0957352225723549E-2</v>
      </c>
      <c r="DA33" s="67" t="s">
        <v>1969</v>
      </c>
    </row>
    <row r="34" spans="1:105" ht="12" customHeight="1" x14ac:dyDescent="0.25">
      <c r="A34" s="202" t="s">
        <v>93</v>
      </c>
      <c r="B34" s="226">
        <v>3.19356261424839E-3</v>
      </c>
      <c r="C34" s="226">
        <v>4.2518235918402401E-3</v>
      </c>
      <c r="D34" s="226">
        <v>5.2637806103899166E-3</v>
      </c>
      <c r="E34" s="226">
        <v>5.7155772120780308E-3</v>
      </c>
      <c r="F34" s="226">
        <v>5.9367275800048316E-3</v>
      </c>
      <c r="G34" s="226">
        <v>6.4550291019914276E-3</v>
      </c>
      <c r="H34" s="226">
        <v>7.4332726723181234E-3</v>
      </c>
      <c r="I34" s="226">
        <v>6.6714107963383893E-3</v>
      </c>
      <c r="J34" s="226">
        <v>6.1679884862496847E-3</v>
      </c>
      <c r="K34" s="226">
        <v>7.3077730394536609E-3</v>
      </c>
      <c r="L34" s="226">
        <v>6.152429036828326E-3</v>
      </c>
      <c r="M34" s="226">
        <v>6.4803468800119883E-3</v>
      </c>
      <c r="N34" s="226">
        <v>4.601671397961392E-3</v>
      </c>
      <c r="O34" s="226">
        <v>4.9589324574793904E-3</v>
      </c>
      <c r="P34" s="226">
        <v>4.209324639891621E-3</v>
      </c>
      <c r="Q34" s="226">
        <v>4.3604007768718181E-3</v>
      </c>
      <c r="R34" s="226">
        <v>1.971261307095855E-3</v>
      </c>
      <c r="S34" s="226">
        <v>2.1779443780765382E-3</v>
      </c>
      <c r="T34" s="226">
        <v>3.0384218471608991E-3</v>
      </c>
      <c r="U34" s="226">
        <v>3.8693178186391952E-3</v>
      </c>
      <c r="V34" s="226">
        <v>2.490189851048165E-3</v>
      </c>
      <c r="W34" s="226">
        <v>4.0413748893272433E-3</v>
      </c>
      <c r="DA34" s="174" t="s">
        <v>1970</v>
      </c>
    </row>
    <row r="35" spans="1:105" ht="12" customHeight="1" x14ac:dyDescent="0.25">
      <c r="A35" s="202" t="s">
        <v>94</v>
      </c>
      <c r="B35" s="226">
        <v>6.2296879007207873E-2</v>
      </c>
      <c r="C35" s="226">
        <v>8.2940393490046588E-2</v>
      </c>
      <c r="D35" s="226">
        <v>0.1026806558740741</v>
      </c>
      <c r="E35" s="226">
        <v>0.1114938596940518</v>
      </c>
      <c r="F35" s="226">
        <v>0.11580784359769231</v>
      </c>
      <c r="G35" s="226">
        <v>0.12591836000353701</v>
      </c>
      <c r="H35" s="226">
        <v>0.14366582449458709</v>
      </c>
      <c r="I35" s="226">
        <v>0.12986086549643869</v>
      </c>
      <c r="J35" s="226">
        <v>0.1203190539403846</v>
      </c>
      <c r="K35" s="226">
        <v>0.14255285016796959</v>
      </c>
      <c r="L35" s="226">
        <v>0.12001553550185561</v>
      </c>
      <c r="M35" s="226">
        <v>0.12641223432027701</v>
      </c>
      <c r="N35" s="226">
        <v>8.976488046006198E-2</v>
      </c>
      <c r="O35" s="226">
        <v>9.6733977887330611E-2</v>
      </c>
      <c r="P35" s="226">
        <v>8.2111365727865288E-2</v>
      </c>
      <c r="Q35" s="226">
        <v>8.5058410443488247E-2</v>
      </c>
      <c r="R35" s="226">
        <v>3.8453427088556681E-2</v>
      </c>
      <c r="S35" s="226">
        <v>4.2485197190159057E-2</v>
      </c>
      <c r="T35" s="226">
        <v>5.9270545484509878E-2</v>
      </c>
      <c r="U35" s="226">
        <v>7.5478847013284597E-2</v>
      </c>
      <c r="V35" s="226">
        <v>4.85761748223104E-2</v>
      </c>
      <c r="W35" s="226">
        <v>7.883516715154204E-2</v>
      </c>
      <c r="DA35" s="174" t="s">
        <v>1971</v>
      </c>
    </row>
    <row r="36" spans="1:105" ht="12" customHeight="1" x14ac:dyDescent="0.25">
      <c r="A36" s="202" t="s">
        <v>95</v>
      </c>
      <c r="B36" s="226">
        <v>3.4780770512403199E-2</v>
      </c>
      <c r="C36" s="226">
        <v>4.6306184806657193E-2</v>
      </c>
      <c r="D36" s="226">
        <v>5.7327307321543473E-2</v>
      </c>
      <c r="E36" s="226">
        <v>6.2247778851204159E-2</v>
      </c>
      <c r="F36" s="226">
        <v>6.4656305354263144E-2</v>
      </c>
      <c r="G36" s="226">
        <v>7.0301075308675881E-2</v>
      </c>
      <c r="H36" s="226">
        <v>8.0955028036255094E-2</v>
      </c>
      <c r="I36" s="226">
        <v>7.2657666665485038E-2</v>
      </c>
      <c r="J36" s="226">
        <v>6.7174944717307408E-2</v>
      </c>
      <c r="K36" s="226">
        <v>7.9588224106820635E-2</v>
      </c>
      <c r="L36" s="226">
        <v>6.7005488312347927E-2</v>
      </c>
      <c r="M36" s="226">
        <v>7.0576808692855805E-2</v>
      </c>
      <c r="N36" s="226">
        <v>5.0116342216654043E-2</v>
      </c>
      <c r="O36" s="226">
        <v>5.4007236626763502E-2</v>
      </c>
      <c r="P36" s="226">
        <v>4.5843332978373737E-2</v>
      </c>
      <c r="Q36" s="226">
        <v>4.74886880519724E-2</v>
      </c>
      <c r="R36" s="226">
        <v>2.1468809421861641E-2</v>
      </c>
      <c r="S36" s="226">
        <v>2.371977404316113E-2</v>
      </c>
      <c r="T36" s="226">
        <v>3.309114795948568E-2</v>
      </c>
      <c r="U36" s="226">
        <v>4.2140352748748423E-2</v>
      </c>
      <c r="V36" s="226">
        <v>2.7120408209690181E-2</v>
      </c>
      <c r="W36" s="226">
        <v>4.4014209069566407E-2</v>
      </c>
      <c r="DA36" s="174" t="s">
        <v>1972</v>
      </c>
    </row>
    <row r="37" spans="1:105" ht="12" customHeight="1" x14ac:dyDescent="0.25">
      <c r="A37" s="56" t="s">
        <v>96</v>
      </c>
      <c r="B37" s="262">
        <v>2.1413672303696861E-2</v>
      </c>
      <c r="C37" s="262">
        <v>3.1243085756554038E-2</v>
      </c>
      <c r="D37" s="262">
        <v>3.9147424582815359E-2</v>
      </c>
      <c r="E37" s="262">
        <v>4.438085058378765E-2</v>
      </c>
      <c r="F37" s="262">
        <v>4.7223390181513981E-2</v>
      </c>
      <c r="G37" s="262">
        <v>5.0601472862706803E-2</v>
      </c>
      <c r="H37" s="262">
        <v>5.8104439273487268E-2</v>
      </c>
      <c r="I37" s="262">
        <v>5.8787316326819883E-2</v>
      </c>
      <c r="J37" s="262">
        <v>5.3174960595752357E-2</v>
      </c>
      <c r="K37" s="262">
        <v>6.384503721036415E-2</v>
      </c>
      <c r="L37" s="262">
        <v>4.0108126795884713E-2</v>
      </c>
      <c r="M37" s="262">
        <v>8.2640692604508237E-2</v>
      </c>
      <c r="N37" s="262">
        <v>3.9808130873697632E-2</v>
      </c>
      <c r="O37" s="262">
        <v>3.8531260450340749E-2</v>
      </c>
      <c r="P37" s="262">
        <v>8.9742452570235887E-2</v>
      </c>
      <c r="Q37" s="262">
        <v>9.7746142320448856E-2</v>
      </c>
      <c r="R37" s="262">
        <v>1.488858583348378E-2</v>
      </c>
      <c r="S37" s="262">
        <v>1.6020087640669711E-2</v>
      </c>
      <c r="T37" s="262">
        <v>2.8334051628301962E-2</v>
      </c>
      <c r="U37" s="262">
        <v>5.5534315570135218E-2</v>
      </c>
      <c r="V37" s="262">
        <v>2.0677230045106181E-2</v>
      </c>
      <c r="W37" s="262">
        <v>5.5645373620934108E-2</v>
      </c>
      <c r="DA37" s="68" t="s">
        <v>1973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2.6213202639740818E-4</v>
      </c>
      <c r="T38" s="228">
        <v>1.23321567375141E-4</v>
      </c>
      <c r="U38" s="228">
        <v>5.5692451538708667E-5</v>
      </c>
      <c r="V38" s="228">
        <v>4.448281314667584E-5</v>
      </c>
      <c r="W38" s="228">
        <v>1.8574420161622639E-5</v>
      </c>
      <c r="DA38" s="69" t="s">
        <v>1974</v>
      </c>
    </row>
    <row r="39" spans="1:105" ht="12" customHeight="1" x14ac:dyDescent="0.25">
      <c r="A39" s="37" t="s">
        <v>162</v>
      </c>
      <c r="B39" s="228">
        <v>1.847694492691666E-2</v>
      </c>
      <c r="C39" s="228">
        <v>2.983025851871238E-2</v>
      </c>
      <c r="D39" s="228">
        <v>3.2904295985266167E-2</v>
      </c>
      <c r="E39" s="228">
        <v>3.8064834369851717E-2</v>
      </c>
      <c r="F39" s="228">
        <v>3.7444137083600212E-2</v>
      </c>
      <c r="G39" s="228">
        <v>4.4628578139239518E-2</v>
      </c>
      <c r="H39" s="228">
        <v>5.6265438233659627E-2</v>
      </c>
      <c r="I39" s="228">
        <v>4.1947624026730357E-2</v>
      </c>
      <c r="J39" s="228">
        <v>4.0464498449560488E-2</v>
      </c>
      <c r="K39" s="228">
        <v>2.9198055728592558E-2</v>
      </c>
      <c r="L39" s="228">
        <v>3.5133534379466452E-2</v>
      </c>
      <c r="M39" s="228">
        <v>2.0783375620814049E-2</v>
      </c>
      <c r="N39" s="228">
        <v>1.8359671322745252E-2</v>
      </c>
      <c r="O39" s="228">
        <v>2.939565942823797E-2</v>
      </c>
      <c r="P39" s="228">
        <v>5.2991700220368062E-3</v>
      </c>
      <c r="Q39" s="228">
        <v>4.9353654688186503E-3</v>
      </c>
      <c r="R39" s="228">
        <v>1.2169264693461881E-2</v>
      </c>
      <c r="S39" s="228">
        <v>1.4414021007702E-2</v>
      </c>
      <c r="T39" s="228">
        <v>1.632679172206174E-2</v>
      </c>
      <c r="U39" s="228">
        <v>1.060097743404234E-2</v>
      </c>
      <c r="V39" s="228">
        <v>1.3059919898028859E-2</v>
      </c>
      <c r="W39" s="228">
        <v>1.1940540712167011E-2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1.9271324397063721E-5</v>
      </c>
      <c r="T41" s="228">
        <v>6.6223491444617199E-5</v>
      </c>
      <c r="U41" s="228">
        <v>2.2973245639909391E-4</v>
      </c>
      <c r="V41" s="228">
        <v>3.9933995951827979E-5</v>
      </c>
      <c r="W41" s="228">
        <v>2.288516281152224E-4</v>
      </c>
      <c r="DA41" s="69" t="s">
        <v>1977</v>
      </c>
    </row>
    <row r="42" spans="1:105" ht="12" customHeight="1" x14ac:dyDescent="0.25">
      <c r="A42" s="37" t="s">
        <v>38</v>
      </c>
      <c r="B42" s="228">
        <v>2.9367273767802039E-3</v>
      </c>
      <c r="C42" s="228">
        <v>1.4128272378416591E-3</v>
      </c>
      <c r="D42" s="228">
        <v>6.2431285975491912E-3</v>
      </c>
      <c r="E42" s="228">
        <v>6.3160162139359348E-3</v>
      </c>
      <c r="F42" s="228">
        <v>9.7792530979137742E-3</v>
      </c>
      <c r="G42" s="228">
        <v>5.9728947234672768E-3</v>
      </c>
      <c r="H42" s="228">
        <v>1.839001039827638E-3</v>
      </c>
      <c r="I42" s="228">
        <v>1.6839692300089529E-2</v>
      </c>
      <c r="J42" s="228">
        <v>1.271046214619187E-2</v>
      </c>
      <c r="K42" s="228">
        <v>3.4646981481771588E-2</v>
      </c>
      <c r="L42" s="228">
        <v>4.9745924164182609E-3</v>
      </c>
      <c r="M42" s="228">
        <v>6.1857316983694177E-2</v>
      </c>
      <c r="N42" s="228">
        <v>2.1448459550952381E-2</v>
      </c>
      <c r="O42" s="228">
        <v>9.1356010221027781E-3</v>
      </c>
      <c r="P42" s="228">
        <v>8.4443282548199078E-2</v>
      </c>
      <c r="Q42" s="228">
        <v>9.2810776851630208E-2</v>
      </c>
      <c r="R42" s="228">
        <v>2.7193211400218971E-3</v>
      </c>
      <c r="S42" s="228">
        <v>1.3246632821732409E-3</v>
      </c>
      <c r="T42" s="228">
        <v>1.181771484742046E-2</v>
      </c>
      <c r="U42" s="228">
        <v>4.4647913228155083E-2</v>
      </c>
      <c r="V42" s="228">
        <v>7.5328933379788156E-3</v>
      </c>
      <c r="W42" s="228">
        <v>4.3457406860490252E-2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9.5467874065886693E-2</v>
      </c>
      <c r="C43" s="263">
        <f t="shared" si="1"/>
        <v>0.11580901520744907</v>
      </c>
      <c r="D43" s="263">
        <f t="shared" si="1"/>
        <v>0.16758834308623241</v>
      </c>
      <c r="E43" s="263">
        <f t="shared" si="1"/>
        <v>0.18424489844291664</v>
      </c>
      <c r="F43" s="263">
        <f t="shared" si="1"/>
        <v>0.20474963828412071</v>
      </c>
      <c r="G43" s="263">
        <f t="shared" si="1"/>
        <v>0.20399816069259169</v>
      </c>
      <c r="H43" s="263">
        <f t="shared" si="1"/>
        <v>0.20130684242610331</v>
      </c>
      <c r="I43" s="263">
        <f t="shared" si="1"/>
        <v>0.26474680819645358</v>
      </c>
      <c r="J43" s="263">
        <f t="shared" si="1"/>
        <v>0.2349612223855316</v>
      </c>
      <c r="K43" s="263">
        <f t="shared" si="1"/>
        <v>0.29110630214599481</v>
      </c>
      <c r="L43" s="263">
        <f t="shared" si="1"/>
        <v>0.1710767321185363</v>
      </c>
      <c r="M43" s="263">
        <f t="shared" si="1"/>
        <v>0.3672473689002495</v>
      </c>
      <c r="N43" s="263">
        <f t="shared" si="1"/>
        <v>0.18193141618621361</v>
      </c>
      <c r="O43" s="263">
        <f t="shared" si="1"/>
        <v>0.16706885885763822</v>
      </c>
      <c r="P43" s="263">
        <f t="shared" si="1"/>
        <v>0.37006546937999879</v>
      </c>
      <c r="Q43" s="263">
        <f t="shared" si="1"/>
        <v>0.40200553530182048</v>
      </c>
      <c r="R43" s="263">
        <f t="shared" si="1"/>
        <v>6.4556488630498746E-2</v>
      </c>
      <c r="S43" s="263">
        <f t="shared" si="1"/>
        <v>6.3902813737429315E-2</v>
      </c>
      <c r="T43" s="263">
        <f t="shared" si="1"/>
        <v>0.13093274773217886</v>
      </c>
      <c r="U43" s="263">
        <f t="shared" si="1"/>
        <v>0.24781647334054813</v>
      </c>
      <c r="V43" s="263">
        <f t="shared" si="1"/>
        <v>9.4597362623919226E-2</v>
      </c>
      <c r="W43" s="263">
        <f t="shared" si="1"/>
        <v>0.24998814951821599</v>
      </c>
      <c r="DA43" s="70"/>
    </row>
    <row r="44" spans="1:105" ht="12" customHeight="1" x14ac:dyDescent="0.25">
      <c r="A44" s="60" t="s">
        <v>1886</v>
      </c>
      <c r="B44" s="264">
        <v>6.4807626659422787E-2</v>
      </c>
      <c r="C44" s="264">
        <v>8.6336095211833927E-2</v>
      </c>
      <c r="D44" s="264">
        <v>0.1043166926751297</v>
      </c>
      <c r="E44" s="264">
        <v>0.113683610290067</v>
      </c>
      <c r="F44" s="264">
        <v>0.11667223081697629</v>
      </c>
      <c r="G44" s="264">
        <v>0.1288379575598691</v>
      </c>
      <c r="H44" s="264">
        <v>0.15264481248057021</v>
      </c>
      <c r="I44" s="264">
        <v>0.1303305875495262</v>
      </c>
      <c r="J44" s="264">
        <v>0.1225729005460346</v>
      </c>
      <c r="K44" s="264">
        <v>0.12925373964661921</v>
      </c>
      <c r="L44" s="264">
        <v>0.1160006580249459</v>
      </c>
      <c r="M44" s="264">
        <v>0.1047267950910732</v>
      </c>
      <c r="N44" s="264">
        <v>8.1642098633629895E-2</v>
      </c>
      <c r="O44" s="264">
        <v>9.2706951533471957E-2</v>
      </c>
      <c r="P44" s="264">
        <v>5.7903422236525788E-2</v>
      </c>
      <c r="Q44" s="264">
        <v>5.7464774793039582E-2</v>
      </c>
      <c r="R44" s="264">
        <v>3.9705207864083221E-2</v>
      </c>
      <c r="S44" s="264">
        <v>4.4915025913289157E-2</v>
      </c>
      <c r="T44" s="264">
        <v>5.8197051248202729E-2</v>
      </c>
      <c r="U44" s="264">
        <v>6.3375716377675029E-2</v>
      </c>
      <c r="V44" s="264">
        <v>4.7925140221358797E-2</v>
      </c>
      <c r="W44" s="264">
        <v>6.6856656453276903E-2</v>
      </c>
      <c r="DA44" s="72" t="s">
        <v>1979</v>
      </c>
    </row>
    <row r="45" spans="1:105" ht="12" customHeight="1" x14ac:dyDescent="0.25">
      <c r="A45" s="64" t="s">
        <v>30</v>
      </c>
      <c r="B45" s="231">
        <v>0</v>
      </c>
      <c r="C45" s="231">
        <v>1.2314767510933911E-2</v>
      </c>
      <c r="D45" s="231">
        <v>1.2398122516758181E-2</v>
      </c>
      <c r="E45" s="231">
        <v>1.1466949854829831E-2</v>
      </c>
      <c r="F45" s="231">
        <v>1.148757250039326E-2</v>
      </c>
      <c r="G45" s="231">
        <v>1.1513622505169069E-2</v>
      </c>
      <c r="H45" s="231">
        <v>1.1777813379211639E-2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2.0000976936836801E-3</v>
      </c>
      <c r="T47" s="231">
        <v>1.807707344132803E-3</v>
      </c>
      <c r="U47" s="231">
        <v>1.8800918332749651E-3</v>
      </c>
      <c r="V47" s="231">
        <v>2.2896356452702308E-3</v>
      </c>
      <c r="W47" s="231">
        <v>2.3372570206103959E-3</v>
      </c>
      <c r="DA47" s="73" t="s">
        <v>1982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6.2249947168708641E-4</v>
      </c>
      <c r="T48" s="231">
        <v>4.0532841736086201E-4</v>
      </c>
      <c r="U48" s="231">
        <v>2.7641032734357921E-4</v>
      </c>
      <c r="V48" s="231">
        <v>1.2266168070702681E-4</v>
      </c>
      <c r="W48" s="231">
        <v>8.4623283167592367E-5</v>
      </c>
      <c r="DA48" s="73" t="s">
        <v>1983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2.044904193092355E-5</v>
      </c>
      <c r="V50" s="231">
        <v>2.0449041915406832E-5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3.0587104604002699E-2</v>
      </c>
      <c r="C51" s="231">
        <v>4.4015537766920743E-2</v>
      </c>
      <c r="D51" s="231">
        <v>5.1323775436033517E-2</v>
      </c>
      <c r="E51" s="231">
        <v>6.7200246585802606E-2</v>
      </c>
      <c r="F51" s="231">
        <v>7.0105269473722878E-2</v>
      </c>
      <c r="G51" s="231">
        <v>8.0605208200800776E-2</v>
      </c>
      <c r="H51" s="231">
        <v>8.6105556085625506E-2</v>
      </c>
      <c r="I51" s="231">
        <v>9.6180419472517431E-2</v>
      </c>
      <c r="J51" s="231">
        <v>9.4030388578465129E-2</v>
      </c>
      <c r="K51" s="231">
        <v>4.6727480020928552E-2</v>
      </c>
      <c r="L51" s="231">
        <v>3.4540571219368869E-2</v>
      </c>
      <c r="M51" s="231">
        <v>5.3350405484409322E-2</v>
      </c>
      <c r="N51" s="231">
        <v>3.095031312637693E-2</v>
      </c>
      <c r="O51" s="231">
        <v>4.4315438205808987E-2</v>
      </c>
      <c r="P51" s="231">
        <v>5.2753382584569859E-2</v>
      </c>
      <c r="Q51" s="231">
        <v>5.1393963842346881E-2</v>
      </c>
      <c r="R51" s="231">
        <v>3.0873739088174069E-2</v>
      </c>
      <c r="S51" s="231">
        <v>3.2707875839428663E-2</v>
      </c>
      <c r="T51" s="231">
        <v>5.1276356359768828E-2</v>
      </c>
      <c r="U51" s="231">
        <v>5.0275005539115111E-2</v>
      </c>
      <c r="V51" s="231">
        <v>3.4411647618016281E-2</v>
      </c>
      <c r="W51" s="231">
        <v>5.1981270094534668E-2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1.0084563912098129E-2</v>
      </c>
      <c r="C53" s="231">
        <v>5.7321984529645703E-3</v>
      </c>
      <c r="D53" s="231">
        <v>8.8794419560821528E-3</v>
      </c>
      <c r="E53" s="231">
        <v>8.9150577819519464E-3</v>
      </c>
      <c r="F53" s="231">
        <v>8.9310909973354911E-3</v>
      </c>
      <c r="G53" s="231">
        <v>1.2083347394540121E-2</v>
      </c>
      <c r="H53" s="231">
        <v>9.1567407331508578E-3</v>
      </c>
      <c r="I53" s="231">
        <v>7.3595461312978144E-3</v>
      </c>
      <c r="J53" s="231">
        <v>3.2193874165403389E-3</v>
      </c>
      <c r="K53" s="231">
        <v>7.4983242516125106E-2</v>
      </c>
      <c r="L53" s="231">
        <v>7.1762199033292715E-2</v>
      </c>
      <c r="M53" s="231">
        <v>4.9221518942967113E-2</v>
      </c>
      <c r="N53" s="231">
        <v>4.6921246741673188E-2</v>
      </c>
      <c r="O53" s="231">
        <v>4.4620974561918582E-2</v>
      </c>
      <c r="P53" s="231">
        <v>1.3795008843636551E-3</v>
      </c>
      <c r="Q53" s="231">
        <v>2.300272182994893E-3</v>
      </c>
      <c r="R53" s="231">
        <v>5.060930011231873E-3</v>
      </c>
      <c r="S53" s="231">
        <v>4.1401587140101979E-3</v>
      </c>
      <c r="T53" s="231">
        <v>3.7029579538763332E-3</v>
      </c>
      <c r="U53" s="231">
        <v>7.975601751812009E-3</v>
      </c>
      <c r="V53" s="231">
        <v>9.2905161531798824E-3</v>
      </c>
      <c r="W53" s="231">
        <v>1.055078047319389E-2</v>
      </c>
      <c r="DA53" s="73" t="s">
        <v>1988</v>
      </c>
    </row>
    <row r="54" spans="1:105" ht="12" customHeight="1" x14ac:dyDescent="0.25">
      <c r="A54" s="64" t="s">
        <v>79</v>
      </c>
      <c r="B54" s="231">
        <v>2.4135958143321951E-2</v>
      </c>
      <c r="C54" s="231">
        <v>2.4273591481014711E-2</v>
      </c>
      <c r="D54" s="231">
        <v>3.1715352766255901E-2</v>
      </c>
      <c r="E54" s="231">
        <v>2.610135606748263E-2</v>
      </c>
      <c r="F54" s="231">
        <v>2.6148297845524689E-2</v>
      </c>
      <c r="G54" s="231">
        <v>2.4635779459359151E-2</v>
      </c>
      <c r="H54" s="231">
        <v>4.5604702282582212E-2</v>
      </c>
      <c r="I54" s="231">
        <v>2.6790621945710962E-2</v>
      </c>
      <c r="J54" s="231">
        <v>2.5323124551029131E-2</v>
      </c>
      <c r="K54" s="231">
        <v>7.5430171095655814E-3</v>
      </c>
      <c r="L54" s="231">
        <v>9.6978877722843637E-3</v>
      </c>
      <c r="M54" s="231">
        <v>2.1548706636967349E-3</v>
      </c>
      <c r="N54" s="231">
        <v>3.7705387655797631E-3</v>
      </c>
      <c r="O54" s="231">
        <v>3.7705387657443832E-3</v>
      </c>
      <c r="P54" s="231">
        <v>3.7705387675922731E-3</v>
      </c>
      <c r="Q54" s="231">
        <v>3.7705387676978028E-3</v>
      </c>
      <c r="R54" s="231">
        <v>3.7705387646772858E-3</v>
      </c>
      <c r="S54" s="231">
        <v>5.4443941944795357E-3</v>
      </c>
      <c r="T54" s="231">
        <v>1.0047011730639011E-3</v>
      </c>
      <c r="U54" s="231">
        <v>2.9481578841984409E-3</v>
      </c>
      <c r="V54" s="231">
        <v>1.7902300822699689E-3</v>
      </c>
      <c r="W54" s="231">
        <v>1.902725581770362E-3</v>
      </c>
      <c r="DA54" s="73" t="s">
        <v>1989</v>
      </c>
    </row>
    <row r="55" spans="1:105" ht="12" customHeight="1" x14ac:dyDescent="0.25">
      <c r="A55" s="60" t="s">
        <v>1898</v>
      </c>
      <c r="B55" s="264">
        <v>3.0660247406463909E-2</v>
      </c>
      <c r="C55" s="264">
        <v>2.9472919995615139E-2</v>
      </c>
      <c r="D55" s="264">
        <v>6.3271650411102706E-2</v>
      </c>
      <c r="E55" s="264">
        <v>7.0561288152849649E-2</v>
      </c>
      <c r="F55" s="264">
        <v>8.8077407467144417E-2</v>
      </c>
      <c r="G55" s="264">
        <v>7.5160203132722592E-2</v>
      </c>
      <c r="H55" s="264">
        <v>4.8662029945533099E-2</v>
      </c>
      <c r="I55" s="264">
        <v>0.1344162206469274</v>
      </c>
      <c r="J55" s="264">
        <v>0.112388321839497</v>
      </c>
      <c r="K55" s="264">
        <v>0.1618525624993756</v>
      </c>
      <c r="L55" s="264">
        <v>5.5076074093590388E-2</v>
      </c>
      <c r="M55" s="264">
        <v>0.26252057380917632</v>
      </c>
      <c r="N55" s="264">
        <v>0.1002893175525837</v>
      </c>
      <c r="O55" s="264">
        <v>7.4361907324166268E-2</v>
      </c>
      <c r="P55" s="264">
        <v>0.31216204714347301</v>
      </c>
      <c r="Q55" s="264">
        <v>0.34454076050878091</v>
      </c>
      <c r="R55" s="264">
        <v>2.4851280766415521E-2</v>
      </c>
      <c r="S55" s="264">
        <v>1.8987787824140151E-2</v>
      </c>
      <c r="T55" s="264">
        <v>7.2735696483976126E-2</v>
      </c>
      <c r="U55" s="264">
        <v>0.1844407569628731</v>
      </c>
      <c r="V55" s="264">
        <v>4.6672222402560429E-2</v>
      </c>
      <c r="W55" s="264">
        <v>0.18313149306493909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2.1220383820120938</v>
      </c>
      <c r="C56" s="263">
        <f t="shared" si="2"/>
        <v>2.8034269971385797</v>
      </c>
      <c r="D56" s="263">
        <f t="shared" si="2"/>
        <v>3.4445128206237583</v>
      </c>
      <c r="E56" s="263">
        <f t="shared" si="2"/>
        <v>3.7571341594549343</v>
      </c>
      <c r="F56" s="263">
        <f t="shared" si="2"/>
        <v>3.888311735902485</v>
      </c>
      <c r="G56" s="263">
        <f t="shared" si="2"/>
        <v>4.2480237679379238</v>
      </c>
      <c r="H56" s="263">
        <f t="shared" si="2"/>
        <v>4.9494106297288125</v>
      </c>
      <c r="I56" s="263">
        <f t="shared" si="2"/>
        <v>4.4180512013883009</v>
      </c>
      <c r="J56" s="263">
        <f t="shared" si="2"/>
        <v>4.126049709946356</v>
      </c>
      <c r="K56" s="263">
        <f t="shared" si="2"/>
        <v>4.4406176163707274</v>
      </c>
      <c r="L56" s="263">
        <f t="shared" si="2"/>
        <v>3.79869199013315</v>
      </c>
      <c r="M56" s="263">
        <f t="shared" si="2"/>
        <v>3.8698319631601001</v>
      </c>
      <c r="N56" s="263">
        <f t="shared" si="2"/>
        <v>2.8008591720515379</v>
      </c>
      <c r="O56" s="263">
        <f t="shared" si="2"/>
        <v>3.0986811285960307</v>
      </c>
      <c r="P56" s="263">
        <f t="shared" si="2"/>
        <v>2.4852210489832949</v>
      </c>
      <c r="Q56" s="263">
        <f t="shared" si="2"/>
        <v>2.5382866299130145</v>
      </c>
      <c r="R56" s="263">
        <f t="shared" si="2"/>
        <v>1.3126473291288421</v>
      </c>
      <c r="S56" s="263">
        <f t="shared" si="2"/>
        <v>1.4660027366488364</v>
      </c>
      <c r="T56" s="263">
        <f t="shared" si="2"/>
        <v>1.9991192875845916</v>
      </c>
      <c r="U56" s="263">
        <f t="shared" si="2"/>
        <v>2.3947618105855546</v>
      </c>
      <c r="V56" s="263">
        <f t="shared" si="2"/>
        <v>1.6189036657617937</v>
      </c>
      <c r="W56" s="263">
        <f t="shared" si="2"/>
        <v>2.5026236767934327</v>
      </c>
      <c r="DA56" s="70"/>
    </row>
    <row r="57" spans="1:105" ht="12" customHeight="1" x14ac:dyDescent="0.25">
      <c r="A57" s="60" t="s">
        <v>1901</v>
      </c>
      <c r="B57" s="264">
        <v>2.058595199769901</v>
      </c>
      <c r="C57" s="264">
        <v>2.7424406714347249</v>
      </c>
      <c r="D57" s="264">
        <v>3.3135890614452981</v>
      </c>
      <c r="E57" s="264">
        <v>3.6111264445080118</v>
      </c>
      <c r="F57" s="264">
        <v>3.7060590965392479</v>
      </c>
      <c r="G57" s="264">
        <v>4.092499828372314</v>
      </c>
      <c r="H57" s="264">
        <v>4.848717572912232</v>
      </c>
      <c r="I57" s="264">
        <v>4.1399127809849503</v>
      </c>
      <c r="J57" s="264">
        <v>3.8934921349916878</v>
      </c>
      <c r="K57" s="264">
        <v>4.1057070240690834</v>
      </c>
      <c r="L57" s="264">
        <v>3.6847267843218132</v>
      </c>
      <c r="M57" s="264">
        <v>3.3266158440693832</v>
      </c>
      <c r="N57" s="264">
        <v>2.5933372507153032</v>
      </c>
      <c r="O57" s="264">
        <v>2.9448090487102858</v>
      </c>
      <c r="P57" s="264">
        <v>1.839285176924937</v>
      </c>
      <c r="Q57" s="264">
        <v>1.8253516698965511</v>
      </c>
      <c r="R57" s="264">
        <v>1.261224249800291</v>
      </c>
      <c r="S57" s="264">
        <v>1.4267125878338911</v>
      </c>
      <c r="T57" s="264">
        <v>1.848612216119381</v>
      </c>
      <c r="U57" s="264">
        <v>2.013110990820266</v>
      </c>
      <c r="V57" s="264">
        <v>1.5223279835019849</v>
      </c>
      <c r="W57" s="264">
        <v>2.1236820285158551</v>
      </c>
      <c r="DA57" s="72" t="s">
        <v>1991</v>
      </c>
    </row>
    <row r="58" spans="1:105" ht="12" customHeight="1" x14ac:dyDescent="0.25">
      <c r="A58" s="64" t="s">
        <v>30</v>
      </c>
      <c r="B58" s="231">
        <v>0</v>
      </c>
      <c r="C58" s="231">
        <v>0.39117496799437151</v>
      </c>
      <c r="D58" s="231">
        <v>0.39382271523820112</v>
      </c>
      <c r="E58" s="231">
        <v>0.36424428950635918</v>
      </c>
      <c r="F58" s="231">
        <v>0.36489936177719778</v>
      </c>
      <c r="G58" s="231">
        <v>0.36572683251713539</v>
      </c>
      <c r="H58" s="231">
        <v>0.37411877792789933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6.3532514975834536E-2</v>
      </c>
      <c r="T60" s="231">
        <v>5.7421292107747893E-2</v>
      </c>
      <c r="U60" s="231">
        <v>5.9720564115793018E-2</v>
      </c>
      <c r="V60" s="231">
        <v>7.2729602849760294E-2</v>
      </c>
      <c r="W60" s="231">
        <v>7.4242281831153764E-2</v>
      </c>
      <c r="DA60" s="73" t="s">
        <v>1994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1.9773512630060389E-2</v>
      </c>
      <c r="T61" s="231">
        <v>1.287513796322739E-2</v>
      </c>
      <c r="U61" s="231">
        <v>8.7800927509136921E-3</v>
      </c>
      <c r="V61" s="231">
        <v>3.8963122106937939E-3</v>
      </c>
      <c r="W61" s="231">
        <v>2.6880337006176401E-3</v>
      </c>
      <c r="DA61" s="73" t="s">
        <v>1995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6.4955780251168941E-4</v>
      </c>
      <c r="V63" s="231">
        <v>6.4955780201880536E-4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0.97159038153890964</v>
      </c>
      <c r="C64" s="231">
        <v>1.3981406114198349</v>
      </c>
      <c r="D64" s="231">
        <v>1.630284631497535</v>
      </c>
      <c r="E64" s="231">
        <v>2.1345960680196132</v>
      </c>
      <c r="F64" s="231">
        <v>2.2268732656359029</v>
      </c>
      <c r="G64" s="231">
        <v>2.5604007310842611</v>
      </c>
      <c r="H64" s="231">
        <v>2.7351176638963408</v>
      </c>
      <c r="I64" s="231">
        <v>3.055142736185847</v>
      </c>
      <c r="J64" s="231">
        <v>2.9868476371983048</v>
      </c>
      <c r="K64" s="231">
        <v>1.484284659488319</v>
      </c>
      <c r="L64" s="231">
        <v>1.097171085791717</v>
      </c>
      <c r="M64" s="231">
        <v>1.6946599389165311</v>
      </c>
      <c r="N64" s="231">
        <v>0.98312759342609124</v>
      </c>
      <c r="O64" s="231">
        <v>1.407666860655109</v>
      </c>
      <c r="P64" s="231">
        <v>1.6756956820981019</v>
      </c>
      <c r="Q64" s="231">
        <v>1.63251414558043</v>
      </c>
      <c r="R64" s="231">
        <v>0.98069524162435284</v>
      </c>
      <c r="S64" s="231">
        <v>1.038956056075969</v>
      </c>
      <c r="T64" s="231">
        <v>1.6287783784867751</v>
      </c>
      <c r="U64" s="231">
        <v>1.5969707641836559</v>
      </c>
      <c r="V64" s="231">
        <v>1.093075865513458</v>
      </c>
      <c r="W64" s="231">
        <v>1.6511697559440419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0.32033320661958781</v>
      </c>
      <c r="C66" s="231">
        <v>0.18208159791769821</v>
      </c>
      <c r="D66" s="231">
        <v>0.28205286213437442</v>
      </c>
      <c r="E66" s="231">
        <v>0.2831841883678855</v>
      </c>
      <c r="F66" s="231">
        <v>0.28369347873889211</v>
      </c>
      <c r="G66" s="231">
        <v>0.38382397606186253</v>
      </c>
      <c r="H66" s="231">
        <v>0.29086117622949781</v>
      </c>
      <c r="I66" s="231">
        <v>0.2337738182882835</v>
      </c>
      <c r="J66" s="231">
        <v>0.10226289440775201</v>
      </c>
      <c r="K66" s="231">
        <v>2.3818206446298569</v>
      </c>
      <c r="L66" s="231">
        <v>2.2795051457634159</v>
      </c>
      <c r="M66" s="231">
        <v>1.563507072306014</v>
      </c>
      <c r="N66" s="231">
        <v>1.490439602382561</v>
      </c>
      <c r="O66" s="231">
        <v>1.417372133143296</v>
      </c>
      <c r="P66" s="231">
        <v>4.3819439856257289E-2</v>
      </c>
      <c r="Q66" s="231">
        <v>7.3067469342190744E-2</v>
      </c>
      <c r="R66" s="231">
        <v>0.16075895329795359</v>
      </c>
      <c r="S66" s="231">
        <v>0.1315109238567945</v>
      </c>
      <c r="T66" s="231">
        <v>0.1176233702996012</v>
      </c>
      <c r="U66" s="231">
        <v>0.2533426438810874</v>
      </c>
      <c r="V66" s="231">
        <v>0.29511051310100811</v>
      </c>
      <c r="W66" s="231">
        <v>0.33514243856027648</v>
      </c>
      <c r="DA66" s="73" t="s">
        <v>2000</v>
      </c>
    </row>
    <row r="67" spans="1:105" ht="12" customHeight="1" x14ac:dyDescent="0.25">
      <c r="A67" s="64" t="s">
        <v>79</v>
      </c>
      <c r="B67" s="231">
        <v>0.76667161161140351</v>
      </c>
      <c r="C67" s="231">
        <v>0.77104349410282025</v>
      </c>
      <c r="D67" s="231">
        <v>1.007428852575188</v>
      </c>
      <c r="E67" s="231">
        <v>0.82910189861415418</v>
      </c>
      <c r="F67" s="231">
        <v>0.83059299038725465</v>
      </c>
      <c r="G67" s="231">
        <v>0.78254828870905568</v>
      </c>
      <c r="H67" s="231">
        <v>1.4486199548584939</v>
      </c>
      <c r="I67" s="231">
        <v>0.85099622651081885</v>
      </c>
      <c r="J67" s="231">
        <v>0.80438160338563136</v>
      </c>
      <c r="K67" s="231">
        <v>0.23960171995090679</v>
      </c>
      <c r="L67" s="231">
        <v>0.30805055276667981</v>
      </c>
      <c r="M67" s="231">
        <v>6.8448832846837462E-2</v>
      </c>
      <c r="N67" s="231">
        <v>0.1197700549066513</v>
      </c>
      <c r="O67" s="231">
        <v>0.11977005491188041</v>
      </c>
      <c r="P67" s="231">
        <v>0.1197700549705781</v>
      </c>
      <c r="Q67" s="231">
        <v>0.1197700549739302</v>
      </c>
      <c r="R67" s="231">
        <v>0.11977005487798439</v>
      </c>
      <c r="S67" s="231">
        <v>0.17293958029523229</v>
      </c>
      <c r="T67" s="231">
        <v>3.1914037262029793E-2</v>
      </c>
      <c r="U67" s="231">
        <v>9.3647368086303431E-2</v>
      </c>
      <c r="V67" s="231">
        <v>5.686613202504609E-2</v>
      </c>
      <c r="W67" s="231">
        <v>6.0439518479764427E-2</v>
      </c>
      <c r="DA67" s="73" t="s">
        <v>2001</v>
      </c>
    </row>
    <row r="68" spans="1:105" ht="12" customHeight="1" x14ac:dyDescent="0.25">
      <c r="A68" s="60" t="s">
        <v>1913</v>
      </c>
      <c r="B68" s="264">
        <v>6.3443182242192586E-2</v>
      </c>
      <c r="C68" s="264">
        <v>6.098632570385467E-2</v>
      </c>
      <c r="D68" s="264">
        <v>0.13092375917846019</v>
      </c>
      <c r="E68" s="264">
        <v>0.14600771494692261</v>
      </c>
      <c r="F68" s="264">
        <v>0.1822526393632373</v>
      </c>
      <c r="G68" s="264">
        <v>0.15552393956560959</v>
      </c>
      <c r="H68" s="264">
        <v>0.10069305681658069</v>
      </c>
      <c r="I68" s="264">
        <v>0.27813842040335018</v>
      </c>
      <c r="J68" s="264">
        <v>0.23255757495466831</v>
      </c>
      <c r="K68" s="264">
        <v>0.33491059230164361</v>
      </c>
      <c r="L68" s="264">
        <v>0.1139652058113366</v>
      </c>
      <c r="M68" s="264">
        <v>0.54321611909071699</v>
      </c>
      <c r="N68" s="264">
        <v>0.20752192133623459</v>
      </c>
      <c r="O68" s="264">
        <v>0.15387207988574481</v>
      </c>
      <c r="P68" s="264">
        <v>0.6459358720583579</v>
      </c>
      <c r="Q68" s="264">
        <v>0.71293496001646328</v>
      </c>
      <c r="R68" s="264">
        <v>5.1423079328551058E-2</v>
      </c>
      <c r="S68" s="264">
        <v>3.9290148814945358E-2</v>
      </c>
      <c r="T68" s="264">
        <v>0.1505070714652107</v>
      </c>
      <c r="U68" s="264">
        <v>0.38165081976528847</v>
      </c>
      <c r="V68" s="264">
        <v>9.6575682259808782E-2</v>
      </c>
      <c r="W68" s="264">
        <v>0.37894164827757759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0.27773388477917571</v>
      </c>
      <c r="C69" s="263">
        <f t="shared" si="3"/>
        <v>0.36995825402279137</v>
      </c>
      <c r="D69" s="263">
        <f t="shared" si="3"/>
        <v>0.44875847045109168</v>
      </c>
      <c r="E69" s="263">
        <f t="shared" si="3"/>
        <v>0.48876501050607324</v>
      </c>
      <c r="F69" s="263">
        <f t="shared" si="3"/>
        <v>0.50259611163635864</v>
      </c>
      <c r="G69" s="263">
        <f t="shared" si="3"/>
        <v>0.5536077931118446</v>
      </c>
      <c r="H69" s="263">
        <f t="shared" si="3"/>
        <v>0.65228310423329561</v>
      </c>
      <c r="I69" s="263">
        <f t="shared" si="3"/>
        <v>0.56198287477664044</v>
      </c>
      <c r="J69" s="263">
        <f t="shared" si="3"/>
        <v>0.5270592014540405</v>
      </c>
      <c r="K69" s="263">
        <f t="shared" si="3"/>
        <v>0.56691766371786012</v>
      </c>
      <c r="L69" s="263">
        <f t="shared" si="3"/>
        <v>0.50316427563519406</v>
      </c>
      <c r="M69" s="263">
        <f t="shared" si="3"/>
        <v>0.46708738371398995</v>
      </c>
      <c r="N69" s="263">
        <f t="shared" si="3"/>
        <v>0.35789199768614344</v>
      </c>
      <c r="O69" s="263">
        <f t="shared" si="3"/>
        <v>0.40270663413798236</v>
      </c>
      <c r="P69" s="263">
        <f t="shared" si="3"/>
        <v>0.2669283291002757</v>
      </c>
      <c r="Q69" s="263">
        <f t="shared" si="3"/>
        <v>0.26744054805504691</v>
      </c>
      <c r="R69" s="263">
        <f t="shared" si="3"/>
        <v>0.17036056888487869</v>
      </c>
      <c r="S69" s="263">
        <f t="shared" si="3"/>
        <v>0.19199411942493436</v>
      </c>
      <c r="T69" s="263">
        <f t="shared" si="3"/>
        <v>0.25176742907892685</v>
      </c>
      <c r="U69" s="263">
        <f t="shared" si="3"/>
        <v>0.28193505874780322</v>
      </c>
      <c r="V69" s="263">
        <f t="shared" si="3"/>
        <v>0.20716447052573406</v>
      </c>
      <c r="W69" s="263">
        <f t="shared" si="3"/>
        <v>0.29685993959239532</v>
      </c>
      <c r="DA69" s="70"/>
    </row>
    <row r="70" spans="1:105" ht="12" customHeight="1" x14ac:dyDescent="0.25">
      <c r="A70" s="60" t="s">
        <v>1916</v>
      </c>
      <c r="B70" s="264">
        <v>0.23349806664056691</v>
      </c>
      <c r="C70" s="264">
        <v>0.31106387245440092</v>
      </c>
      <c r="D70" s="264">
        <v>0.37584690743245192</v>
      </c>
      <c r="E70" s="264">
        <v>0.40959536060391682</v>
      </c>
      <c r="F70" s="264">
        <v>0.42036318456116373</v>
      </c>
      <c r="G70" s="264">
        <v>0.4641955823848215</v>
      </c>
      <c r="H70" s="264">
        <v>0.54997028026087658</v>
      </c>
      <c r="I70" s="264">
        <v>0.46957344043579158</v>
      </c>
      <c r="J70" s="264">
        <v>0.44162295049674127</v>
      </c>
      <c r="K70" s="264">
        <v>0.46569362078561227</v>
      </c>
      <c r="L70" s="264">
        <v>0.41794354729576028</v>
      </c>
      <c r="M70" s="264">
        <v>0.37732448231342419</v>
      </c>
      <c r="N70" s="264">
        <v>0.29415167890057747</v>
      </c>
      <c r="O70" s="264">
        <v>0.33401769302500839</v>
      </c>
      <c r="P70" s="264">
        <v>0.208622624234541</v>
      </c>
      <c r="Q70" s="264">
        <v>0.20704220329845091</v>
      </c>
      <c r="R70" s="264">
        <v>0.14305552833382901</v>
      </c>
      <c r="S70" s="264">
        <v>0.16182619630523259</v>
      </c>
      <c r="T70" s="264">
        <v>0.20968055229131821</v>
      </c>
      <c r="U70" s="264">
        <v>0.22833897812544621</v>
      </c>
      <c r="V70" s="264">
        <v>0.17267146109166001</v>
      </c>
      <c r="W70" s="264">
        <v>0.24088060045665871</v>
      </c>
      <c r="DA70" s="72" t="s">
        <v>2003</v>
      </c>
    </row>
    <row r="71" spans="1:105" ht="12" customHeight="1" x14ac:dyDescent="0.25">
      <c r="A71" s="64" t="s">
        <v>30</v>
      </c>
      <c r="B71" s="231">
        <v>0</v>
      </c>
      <c r="C71" s="231">
        <v>4.4369382943805907E-2</v>
      </c>
      <c r="D71" s="231">
        <v>4.4669706126555117E-2</v>
      </c>
      <c r="E71" s="231">
        <v>4.1314745800489702E-2</v>
      </c>
      <c r="F71" s="231">
        <v>4.1389047979357982E-2</v>
      </c>
      <c r="G71" s="231">
        <v>4.1482904614212023E-2</v>
      </c>
      <c r="H71" s="231">
        <v>4.2434768792747733E-2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7.2062343375367726E-3</v>
      </c>
      <c r="T73" s="231">
        <v>6.5130632251843507E-3</v>
      </c>
      <c r="U73" s="231">
        <v>6.7738602816524328E-3</v>
      </c>
      <c r="V73" s="231">
        <v>8.249422545458903E-3</v>
      </c>
      <c r="W73" s="231">
        <v>8.4209995595521444E-3</v>
      </c>
      <c r="DA73" s="73" t="s">
        <v>2006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2.2428289788725851E-3</v>
      </c>
      <c r="T74" s="231">
        <v>1.460374444903103E-3</v>
      </c>
      <c r="U74" s="231">
        <v>9.9589014998789291E-4</v>
      </c>
      <c r="V74" s="231">
        <v>4.4194282019443387E-4</v>
      </c>
      <c r="W74" s="231">
        <v>3.0489271141264832E-4</v>
      </c>
      <c r="DA74" s="73" t="s">
        <v>2007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7.3676695192297911E-5</v>
      </c>
      <c r="V76" s="231">
        <v>7.3676695136392083E-5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0.11020353864677419</v>
      </c>
      <c r="C77" s="231">
        <v>0.15858539342493469</v>
      </c>
      <c r="D77" s="231">
        <v>0.18491654385041439</v>
      </c>
      <c r="E77" s="231">
        <v>0.24211853549296469</v>
      </c>
      <c r="F77" s="231">
        <v>0.25258516207444209</v>
      </c>
      <c r="G77" s="231">
        <v>0.29041582366464919</v>
      </c>
      <c r="H77" s="231">
        <v>0.31023325354379699</v>
      </c>
      <c r="I77" s="231">
        <v>0.34653239368774558</v>
      </c>
      <c r="J77" s="231">
        <v>0.33878595884888091</v>
      </c>
      <c r="K77" s="231">
        <v>0.1683563618401098</v>
      </c>
      <c r="L77" s="231">
        <v>0.1244476463050788</v>
      </c>
      <c r="M77" s="231">
        <v>0.19221837270118011</v>
      </c>
      <c r="N77" s="231">
        <v>0.11151215758768129</v>
      </c>
      <c r="O77" s="231">
        <v>0.15966591706504671</v>
      </c>
      <c r="P77" s="231">
        <v>0.19006733431205269</v>
      </c>
      <c r="Q77" s="231">
        <v>0.1851694285496317</v>
      </c>
      <c r="R77" s="231">
        <v>0.1112362658323916</v>
      </c>
      <c r="S77" s="231">
        <v>0.1178445526567647</v>
      </c>
      <c r="T77" s="231">
        <v>0.18474569570799021</v>
      </c>
      <c r="U77" s="231">
        <v>0.1811378876041643</v>
      </c>
      <c r="V77" s="231">
        <v>0.1239831421531466</v>
      </c>
      <c r="W77" s="231">
        <v>0.18728545842883759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3.6334090565647598E-2</v>
      </c>
      <c r="C79" s="231">
        <v>2.0652773837887009E-2</v>
      </c>
      <c r="D79" s="231">
        <v>3.1992107047648863E-2</v>
      </c>
      <c r="E79" s="231">
        <v>3.2120428773209142E-2</v>
      </c>
      <c r="F79" s="231">
        <v>3.2178195505105728E-2</v>
      </c>
      <c r="G79" s="231">
        <v>4.3535589877387093E-2</v>
      </c>
      <c r="H79" s="231">
        <v>3.299119822973462E-2</v>
      </c>
      <c r="I79" s="231">
        <v>2.6516011796587639E-2</v>
      </c>
      <c r="J79" s="231">
        <v>1.159926348606443E-2</v>
      </c>
      <c r="K79" s="231">
        <v>0.2701602120066266</v>
      </c>
      <c r="L79" s="231">
        <v>0.25855498181112763</v>
      </c>
      <c r="M79" s="231">
        <v>0.17734223736804269</v>
      </c>
      <c r="N79" s="231">
        <v>0.1690544919369103</v>
      </c>
      <c r="O79" s="231">
        <v>0.16076674658338269</v>
      </c>
      <c r="P79" s="231">
        <v>4.9702605392513916E-3</v>
      </c>
      <c r="Q79" s="231">
        <v>8.2877453652021715E-3</v>
      </c>
      <c r="R79" s="231">
        <v>1.823423312870303E-2</v>
      </c>
      <c r="S79" s="231">
        <v>1.491674830783082E-2</v>
      </c>
      <c r="T79" s="231">
        <v>1.334153968676029E-2</v>
      </c>
      <c r="U79" s="231">
        <v>2.8735623958734371E-2</v>
      </c>
      <c r="V79" s="231">
        <v>3.3473183198956848E-2</v>
      </c>
      <c r="W79" s="231">
        <v>3.8013841410772013E-2</v>
      </c>
      <c r="DA79" s="73" t="s">
        <v>2012</v>
      </c>
    </row>
    <row r="80" spans="1:105" ht="12" customHeight="1" x14ac:dyDescent="0.25">
      <c r="A80" s="64" t="s">
        <v>79</v>
      </c>
      <c r="B80" s="231">
        <v>8.696043742814509E-2</v>
      </c>
      <c r="C80" s="231">
        <v>8.745632224777336E-2</v>
      </c>
      <c r="D80" s="231">
        <v>0.1142685504078335</v>
      </c>
      <c r="E80" s="231">
        <v>9.4041650537253343E-2</v>
      </c>
      <c r="F80" s="231">
        <v>9.4210779002257841E-2</v>
      </c>
      <c r="G80" s="231">
        <v>8.8761264228573236E-2</v>
      </c>
      <c r="H80" s="231">
        <v>0.16431105969459731</v>
      </c>
      <c r="I80" s="231">
        <v>9.6525034951458352E-2</v>
      </c>
      <c r="J80" s="231">
        <v>9.1237728161795914E-2</v>
      </c>
      <c r="K80" s="231">
        <v>2.7177046938875921E-2</v>
      </c>
      <c r="L80" s="231">
        <v>3.4940919179553893E-2</v>
      </c>
      <c r="M80" s="231">
        <v>7.7638722442014488E-3</v>
      </c>
      <c r="N80" s="231">
        <v>1.3585029375985869E-2</v>
      </c>
      <c r="O80" s="231">
        <v>1.358502937657899E-2</v>
      </c>
      <c r="P80" s="231">
        <v>1.358502938323683E-2</v>
      </c>
      <c r="Q80" s="231">
        <v>1.358502938361705E-2</v>
      </c>
      <c r="R80" s="231">
        <v>1.3585029372734311E-2</v>
      </c>
      <c r="S80" s="231">
        <v>1.9615832024227689E-2</v>
      </c>
      <c r="T80" s="231">
        <v>3.6198792264802221E-3</v>
      </c>
      <c r="U80" s="231">
        <v>1.062203943571494E-2</v>
      </c>
      <c r="V80" s="231">
        <v>6.4500936787667846E-3</v>
      </c>
      <c r="W80" s="231">
        <v>6.8554083460843724E-3</v>
      </c>
      <c r="DA80" s="73" t="s">
        <v>2013</v>
      </c>
    </row>
    <row r="81" spans="1:105" ht="12" customHeight="1" x14ac:dyDescent="0.25">
      <c r="A81" s="61" t="s">
        <v>1928</v>
      </c>
      <c r="B81" s="265">
        <v>4.4235818138608801E-2</v>
      </c>
      <c r="C81" s="265">
        <v>5.8894381568390469E-2</v>
      </c>
      <c r="D81" s="265">
        <v>7.2911563018639783E-2</v>
      </c>
      <c r="E81" s="265">
        <v>7.9169649902156414E-2</v>
      </c>
      <c r="F81" s="265">
        <v>8.2232927075194973E-2</v>
      </c>
      <c r="G81" s="265">
        <v>8.9412210727023156E-2</v>
      </c>
      <c r="H81" s="265">
        <v>0.102312823972419</v>
      </c>
      <c r="I81" s="265">
        <v>9.2409434340848862E-2</v>
      </c>
      <c r="J81" s="265">
        <v>8.543625095729919E-2</v>
      </c>
      <c r="K81" s="265">
        <v>0.10122404293224781</v>
      </c>
      <c r="L81" s="265">
        <v>8.5220728339433768E-2</v>
      </c>
      <c r="M81" s="265">
        <v>8.9762901400565781E-2</v>
      </c>
      <c r="N81" s="265">
        <v>6.3740318785565964E-2</v>
      </c>
      <c r="O81" s="265">
        <v>6.8688941112973939E-2</v>
      </c>
      <c r="P81" s="265">
        <v>5.8305704865734671E-2</v>
      </c>
      <c r="Q81" s="265">
        <v>6.0398344756596008E-2</v>
      </c>
      <c r="R81" s="265">
        <v>2.7305040551049681E-2</v>
      </c>
      <c r="S81" s="265">
        <v>3.0167923119701762E-2</v>
      </c>
      <c r="T81" s="265">
        <v>4.2086876787608619E-2</v>
      </c>
      <c r="U81" s="265">
        <v>5.3596080622357017E-2</v>
      </c>
      <c r="V81" s="265">
        <v>3.4493009434074053E-2</v>
      </c>
      <c r="W81" s="265">
        <v>5.5979339135736612E-2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2.5354070307179142</v>
      </c>
      <c r="C83" s="225">
        <v>2.252343578087117</v>
      </c>
      <c r="D83" s="225">
        <v>2.3647110226018442</v>
      </c>
      <c r="E83" s="225">
        <v>2.5908122845199091</v>
      </c>
      <c r="F83" s="225">
        <v>2.590172939521183</v>
      </c>
      <c r="G83" s="225">
        <v>2.9446224889202308</v>
      </c>
      <c r="H83" s="225">
        <v>3.2142909101238102</v>
      </c>
      <c r="I83" s="225">
        <v>2.2163356951336719</v>
      </c>
      <c r="J83" s="225">
        <v>2.3389565514420889</v>
      </c>
      <c r="K83" s="225">
        <v>2.2523339261669282</v>
      </c>
      <c r="L83" s="225">
        <v>2.156394174639785</v>
      </c>
      <c r="M83" s="225">
        <v>0.67157810542088048</v>
      </c>
      <c r="N83" s="225">
        <v>1.6039105118394721</v>
      </c>
      <c r="O83" s="225">
        <v>1.663109012900083</v>
      </c>
      <c r="P83" s="225">
        <v>0.53044247858020888</v>
      </c>
      <c r="Q83" s="225">
        <v>0.26612529287821229</v>
      </c>
      <c r="R83" s="225">
        <v>2.0030432552151018</v>
      </c>
      <c r="S83" s="225">
        <v>2.5130697852939718</v>
      </c>
      <c r="T83" s="225">
        <v>1.58996315340927</v>
      </c>
      <c r="U83" s="225">
        <v>0.9012651307277042</v>
      </c>
      <c r="V83" s="225">
        <v>1.746816437386213</v>
      </c>
      <c r="W83" s="225">
        <v>0.94134457674438787</v>
      </c>
      <c r="DA83" s="89" t="s">
        <v>2015</v>
      </c>
    </row>
    <row r="84" spans="1:105" ht="12" customHeight="1" x14ac:dyDescent="0.25">
      <c r="A84" s="55" t="s">
        <v>92</v>
      </c>
      <c r="B84" s="261">
        <v>6.8184086973979111E-2</v>
      </c>
      <c r="C84" s="261">
        <v>6.0061131929146333E-2</v>
      </c>
      <c r="D84" s="261">
        <v>6.3670459338106125E-2</v>
      </c>
      <c r="E84" s="261">
        <v>6.9508805012440777E-2</v>
      </c>
      <c r="F84" s="261">
        <v>6.9654946686867572E-2</v>
      </c>
      <c r="G84" s="261">
        <v>7.8745158356776951E-2</v>
      </c>
      <c r="H84" s="261">
        <v>8.3778917219238455E-2</v>
      </c>
      <c r="I84" s="261">
        <v>5.9326859482486748E-2</v>
      </c>
      <c r="J84" s="261">
        <v>6.2523940125233657E-2</v>
      </c>
      <c r="K84" s="261">
        <v>5.9804587625543151E-2</v>
      </c>
      <c r="L84" s="261">
        <v>5.693125201406788E-2</v>
      </c>
      <c r="M84" s="261">
        <v>1.7884485073971092E-2</v>
      </c>
      <c r="N84" s="261">
        <v>4.2581379239990523E-2</v>
      </c>
      <c r="O84" s="261">
        <v>4.4275542602571549E-2</v>
      </c>
      <c r="P84" s="261">
        <v>1.4088592457626789E-2</v>
      </c>
      <c r="Q84" s="261">
        <v>7.0714376561227523E-3</v>
      </c>
      <c r="R84" s="261">
        <v>5.2548150456996331E-2</v>
      </c>
      <c r="S84" s="261">
        <v>6.4565040916825148E-2</v>
      </c>
      <c r="T84" s="261">
        <v>4.1820000864290573E-2</v>
      </c>
      <c r="U84" s="261">
        <v>2.3669432878410009E-2</v>
      </c>
      <c r="V84" s="261">
        <v>4.5699049032476728E-2</v>
      </c>
      <c r="W84" s="261">
        <v>2.4721942255999291E-2</v>
      </c>
      <c r="DA84" s="67" t="s">
        <v>2016</v>
      </c>
    </row>
    <row r="85" spans="1:105" ht="12" customHeight="1" x14ac:dyDescent="0.25">
      <c r="A85" s="202" t="s">
        <v>93</v>
      </c>
      <c r="B85" s="226">
        <v>8.2305363430502133E-3</v>
      </c>
      <c r="C85" s="226">
        <v>7.2619015130731216E-3</v>
      </c>
      <c r="D85" s="226">
        <v>7.7200078237091739E-3</v>
      </c>
      <c r="E85" s="226">
        <v>8.5137981433314504E-3</v>
      </c>
      <c r="F85" s="226">
        <v>8.5316983318928265E-3</v>
      </c>
      <c r="G85" s="226">
        <v>9.6944765053602108E-3</v>
      </c>
      <c r="H85" s="226">
        <v>1.04208880962482E-2</v>
      </c>
      <c r="I85" s="226">
        <v>7.447404336767909E-3</v>
      </c>
      <c r="J85" s="226">
        <v>7.861248319362725E-3</v>
      </c>
      <c r="K85" s="226">
        <v>7.5193392006295112E-3</v>
      </c>
      <c r="L85" s="226">
        <v>7.1580695061503746E-3</v>
      </c>
      <c r="M85" s="226">
        <v>2.2486487247735248E-3</v>
      </c>
      <c r="N85" s="226">
        <v>5.35383399248419E-3</v>
      </c>
      <c r="O85" s="226">
        <v>5.5668442228078074E-3</v>
      </c>
      <c r="P85" s="226">
        <v>1.7713842658966801E-3</v>
      </c>
      <c r="Q85" s="226">
        <v>8.891046737989867E-4</v>
      </c>
      <c r="R85" s="226">
        <v>6.6601296039176094E-3</v>
      </c>
      <c r="S85" s="226">
        <v>8.2419708249339869E-3</v>
      </c>
      <c r="T85" s="226">
        <v>5.3727463876499029E-3</v>
      </c>
      <c r="U85" s="226">
        <v>3.058340532826876E-3</v>
      </c>
      <c r="V85" s="226">
        <v>5.9351290721135833E-3</v>
      </c>
      <c r="W85" s="226">
        <v>3.2255101152309919E-3</v>
      </c>
      <c r="DA85" s="174" t="s">
        <v>2017</v>
      </c>
    </row>
    <row r="86" spans="1:105" ht="12" customHeight="1" x14ac:dyDescent="0.25">
      <c r="A86" s="202" t="s">
        <v>94</v>
      </c>
      <c r="B86" s="226">
        <v>0.32485537830153288</v>
      </c>
      <c r="C86" s="226">
        <v>0.28615447679906753</v>
      </c>
      <c r="D86" s="226">
        <v>0.30335070942295222</v>
      </c>
      <c r="E86" s="226">
        <v>0.3311668477165528</v>
      </c>
      <c r="F86" s="226">
        <v>0.33186312321188433</v>
      </c>
      <c r="G86" s="226">
        <v>0.37517240961468329</v>
      </c>
      <c r="H86" s="226">
        <v>0.39915518495297703</v>
      </c>
      <c r="I86" s="226">
        <v>0.2826561186920355</v>
      </c>
      <c r="J86" s="226">
        <v>0.29788824817785547</v>
      </c>
      <c r="K86" s="226">
        <v>0.28493220045136308</v>
      </c>
      <c r="L86" s="226">
        <v>0.27124251758724732</v>
      </c>
      <c r="M86" s="226">
        <v>8.520860837588394E-2</v>
      </c>
      <c r="N86" s="226">
        <v>0.20287417014012549</v>
      </c>
      <c r="O86" s="226">
        <v>0.21094582005846921</v>
      </c>
      <c r="P86" s="226">
        <v>6.7123506901325625E-2</v>
      </c>
      <c r="Q86" s="226">
        <v>3.36910657143819E-2</v>
      </c>
      <c r="R86" s="226">
        <v>0.25035972546303942</v>
      </c>
      <c r="S86" s="226">
        <v>0.30761284227643237</v>
      </c>
      <c r="T86" s="226">
        <v>0.19924666889686621</v>
      </c>
      <c r="U86" s="226">
        <v>0.1127703385517651</v>
      </c>
      <c r="V86" s="226">
        <v>0.21772795560247071</v>
      </c>
      <c r="W86" s="226">
        <v>0.11778490055877951</v>
      </c>
      <c r="DA86" s="174" t="s">
        <v>2018</v>
      </c>
    </row>
    <row r="87" spans="1:105" ht="12" customHeight="1" x14ac:dyDescent="0.25">
      <c r="A87" s="202" t="s">
        <v>95</v>
      </c>
      <c r="B87" s="226">
        <v>0.1122551041484034</v>
      </c>
      <c r="C87" s="226">
        <v>9.904403269585299E-2</v>
      </c>
      <c r="D87" s="226">
        <v>0.1052920789310067</v>
      </c>
      <c r="E87" s="226">
        <v>0.1160127821068461</v>
      </c>
      <c r="F87" s="226">
        <v>0.1163626092992206</v>
      </c>
      <c r="G87" s="226">
        <v>0.13222157395518599</v>
      </c>
      <c r="H87" s="226">
        <v>0.14174558583054631</v>
      </c>
      <c r="I87" s="226">
        <v>0.1010582148310409</v>
      </c>
      <c r="J87" s="226">
        <v>0.10715206514256929</v>
      </c>
      <c r="K87" s="226">
        <v>0.10255518837561239</v>
      </c>
      <c r="L87" s="226">
        <v>9.7627882852727277E-2</v>
      </c>
      <c r="M87" s="226">
        <v>3.0668997289073342E-2</v>
      </c>
      <c r="N87" s="226">
        <v>7.3020173579216349E-2</v>
      </c>
      <c r="O87" s="226">
        <v>7.592538954486161E-2</v>
      </c>
      <c r="P87" s="226">
        <v>2.4159655819147099E-2</v>
      </c>
      <c r="Q87" s="226">
        <v>1.212637106455562E-2</v>
      </c>
      <c r="R87" s="226">
        <v>9.0596067021578533E-2</v>
      </c>
      <c r="S87" s="226">
        <v>0.1118496456398521</v>
      </c>
      <c r="T87" s="226">
        <v>7.2759455767285527E-2</v>
      </c>
      <c r="U87" s="226">
        <v>4.1339746890095223E-2</v>
      </c>
      <c r="V87" s="226">
        <v>8.0091923482870128E-2</v>
      </c>
      <c r="W87" s="226">
        <v>4.3462145760550852E-2</v>
      </c>
      <c r="DA87" s="174" t="s">
        <v>2019</v>
      </c>
    </row>
    <row r="88" spans="1:105" ht="12" customHeight="1" x14ac:dyDescent="0.25">
      <c r="A88" s="56" t="s">
        <v>96</v>
      </c>
      <c r="B88" s="262">
        <v>0.95504169909583891</v>
      </c>
      <c r="C88" s="262">
        <v>1.0375003158839791</v>
      </c>
      <c r="D88" s="262">
        <v>0.83564861153626258</v>
      </c>
      <c r="E88" s="262">
        <v>0.92943643648497554</v>
      </c>
      <c r="F88" s="262">
        <v>0.84787429160011685</v>
      </c>
      <c r="G88" s="262">
        <v>1.0995076736153899</v>
      </c>
      <c r="H88" s="262">
        <v>1.5810838070790549</v>
      </c>
      <c r="I88" s="262">
        <v>0.65097520226804773</v>
      </c>
      <c r="J88" s="262">
        <v>0.72143391540419932</v>
      </c>
      <c r="K88" s="262">
        <v>0.62008665185684375</v>
      </c>
      <c r="L88" s="262">
        <v>0.84959165485793664</v>
      </c>
      <c r="M88" s="262">
        <v>0.15848145060966551</v>
      </c>
      <c r="N88" s="262">
        <v>0.44339254477675072</v>
      </c>
      <c r="O88" s="262">
        <v>0.5423734701559878</v>
      </c>
      <c r="P88" s="262">
        <v>0.11740699346412591</v>
      </c>
      <c r="Q88" s="262">
        <v>5.8334297075274037E-2</v>
      </c>
      <c r="R88" s="262">
        <v>0.72449132771290281</v>
      </c>
      <c r="S88" s="262">
        <v>1.098316128051225</v>
      </c>
      <c r="T88" s="262">
        <v>0.45076653399610711</v>
      </c>
      <c r="U88" s="262">
        <v>0.21482730895454749</v>
      </c>
      <c r="V88" s="262">
        <v>0.53754743579594144</v>
      </c>
      <c r="W88" s="262">
        <v>0.22572531358120329</v>
      </c>
      <c r="DA88" s="68" t="s">
        <v>2020</v>
      </c>
    </row>
    <row r="89" spans="1:105" ht="12" customHeight="1" x14ac:dyDescent="0.25">
      <c r="A89" s="37" t="s">
        <v>160</v>
      </c>
      <c r="B89" s="228">
        <v>0</v>
      </c>
      <c r="C89" s="228">
        <v>0</v>
      </c>
      <c r="D89" s="228">
        <v>0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1.7971426794203691E-2</v>
      </c>
      <c r="T89" s="228">
        <v>1.961923279519032E-3</v>
      </c>
      <c r="U89" s="228">
        <v>2.1543903747283009E-4</v>
      </c>
      <c r="V89" s="228">
        <v>1.156422890871929E-3</v>
      </c>
      <c r="W89" s="228">
        <v>7.534708714749237E-5</v>
      </c>
      <c r="DA89" s="69" t="s">
        <v>2021</v>
      </c>
    </row>
    <row r="90" spans="1:105" ht="12" customHeight="1" x14ac:dyDescent="0.25">
      <c r="A90" s="37" t="s">
        <v>162</v>
      </c>
      <c r="B90" s="228">
        <v>0.82406476697863129</v>
      </c>
      <c r="C90" s="228">
        <v>0.99058405681239492</v>
      </c>
      <c r="D90" s="228">
        <v>0.70238156268742302</v>
      </c>
      <c r="E90" s="228">
        <v>0.79716462273099631</v>
      </c>
      <c r="F90" s="228">
        <v>0.67229229164413518</v>
      </c>
      <c r="G90" s="228">
        <v>0.96972402878023745</v>
      </c>
      <c r="H90" s="228">
        <v>1.531042626032846</v>
      </c>
      <c r="I90" s="228">
        <v>0.46450262984716151</v>
      </c>
      <c r="J90" s="228">
        <v>0.54898887040577293</v>
      </c>
      <c r="K90" s="228">
        <v>0.2835823332331523</v>
      </c>
      <c r="L90" s="228">
        <v>0.7442171948434595</v>
      </c>
      <c r="M90" s="228">
        <v>3.9856630107338732E-2</v>
      </c>
      <c r="N90" s="228">
        <v>0.20449443895984171</v>
      </c>
      <c r="O90" s="228">
        <v>0.41377898426564491</v>
      </c>
      <c r="P90" s="228">
        <v>6.9327236143411752E-3</v>
      </c>
      <c r="Q90" s="228">
        <v>2.945395783388234E-3</v>
      </c>
      <c r="R90" s="228">
        <v>0.59216683395329373</v>
      </c>
      <c r="S90" s="228">
        <v>0.98820631309395701</v>
      </c>
      <c r="T90" s="228">
        <v>0.25974299095576109</v>
      </c>
      <c r="U90" s="228">
        <v>4.1008508542201429E-2</v>
      </c>
      <c r="V90" s="228">
        <v>0.33951967635758618</v>
      </c>
      <c r="W90" s="228">
        <v>4.8436772389089368E-2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1.321216641815906E-3</v>
      </c>
      <c r="T92" s="228">
        <v>1.053549774639128E-3</v>
      </c>
      <c r="U92" s="228">
        <v>8.8869026080652376E-4</v>
      </c>
      <c r="V92" s="228">
        <v>1.038166963281005E-3</v>
      </c>
      <c r="W92" s="228">
        <v>9.2833603511727745E-4</v>
      </c>
      <c r="DA92" s="69" t="s">
        <v>2024</v>
      </c>
    </row>
    <row r="93" spans="1:105" ht="12" customHeight="1" x14ac:dyDescent="0.25">
      <c r="A93" s="37" t="s">
        <v>38</v>
      </c>
      <c r="B93" s="228">
        <v>0.1309769321172076</v>
      </c>
      <c r="C93" s="228">
        <v>4.6916259071584157E-2</v>
      </c>
      <c r="D93" s="228">
        <v>0.13326704884883961</v>
      </c>
      <c r="E93" s="228">
        <v>0.13227181375397931</v>
      </c>
      <c r="F93" s="228">
        <v>0.1755819999559817</v>
      </c>
      <c r="G93" s="228">
        <v>0.12978364483515251</v>
      </c>
      <c r="H93" s="228">
        <v>5.0041181046208812E-2</v>
      </c>
      <c r="I93" s="228">
        <v>0.18647257242088619</v>
      </c>
      <c r="J93" s="228">
        <v>0.17244504499842639</v>
      </c>
      <c r="K93" s="228">
        <v>0.3365043186236914</v>
      </c>
      <c r="L93" s="228">
        <v>0.1053744600144771</v>
      </c>
      <c r="M93" s="228">
        <v>0.1186248205023268</v>
      </c>
      <c r="N93" s="228">
        <v>0.23889810581690901</v>
      </c>
      <c r="O93" s="228">
        <v>0.128594485890343</v>
      </c>
      <c r="P93" s="228">
        <v>0.1104742698497847</v>
      </c>
      <c r="Q93" s="228">
        <v>5.5388901291885798E-2</v>
      </c>
      <c r="R93" s="228">
        <v>0.13232449375960911</v>
      </c>
      <c r="S93" s="228">
        <v>9.0817171521248921E-2</v>
      </c>
      <c r="T93" s="228">
        <v>0.18800806998618791</v>
      </c>
      <c r="U93" s="228">
        <v>0.17271467111406669</v>
      </c>
      <c r="V93" s="228">
        <v>0.1958331695842023</v>
      </c>
      <c r="W93" s="228">
        <v>0.17628485806984909</v>
      </c>
      <c r="DA93" s="69" t="s">
        <v>2025</v>
      </c>
    </row>
    <row r="94" spans="1:105" ht="12" customHeight="1" x14ac:dyDescent="0.25">
      <c r="A94" s="132" t="s">
        <v>1941</v>
      </c>
      <c r="B94" s="318">
        <v>1.0668402258551091</v>
      </c>
      <c r="C94" s="318">
        <v>0.76232171926599834</v>
      </c>
      <c r="D94" s="318">
        <v>1.049029155549807</v>
      </c>
      <c r="E94" s="318">
        <v>1.136173615055762</v>
      </c>
      <c r="F94" s="318">
        <v>1.215886270391201</v>
      </c>
      <c r="G94" s="318">
        <v>1.249281196872835</v>
      </c>
      <c r="H94" s="318">
        <v>0.99810652694574564</v>
      </c>
      <c r="I94" s="318">
        <v>1.1148718955232939</v>
      </c>
      <c r="J94" s="318">
        <v>1.1420971342728681</v>
      </c>
      <c r="K94" s="318">
        <v>1.1774359586569361</v>
      </c>
      <c r="L94" s="318">
        <v>0.87384279782165586</v>
      </c>
      <c r="M94" s="318">
        <v>0.37708591534751301</v>
      </c>
      <c r="N94" s="318">
        <v>0.83668841011090489</v>
      </c>
      <c r="O94" s="318">
        <v>0.78402194631538502</v>
      </c>
      <c r="P94" s="318">
        <v>0.30589234567208679</v>
      </c>
      <c r="Q94" s="318">
        <v>0.15401301669407899</v>
      </c>
      <c r="R94" s="318">
        <v>0.87838785495666727</v>
      </c>
      <c r="S94" s="318">
        <v>0.92248415758470259</v>
      </c>
      <c r="T94" s="318">
        <v>0.81999774749707033</v>
      </c>
      <c r="U94" s="318">
        <v>0.50559996292005949</v>
      </c>
      <c r="V94" s="318">
        <v>0.85981494440034023</v>
      </c>
      <c r="W94" s="318">
        <v>0.52642476447262398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0.99999999999999989</v>
      </c>
      <c r="C110" s="234">
        <f t="shared" si="15"/>
        <v>0.99999999999999989</v>
      </c>
      <c r="D110" s="234">
        <f t="shared" si="15"/>
        <v>1.0000000000000002</v>
      </c>
      <c r="E110" s="234">
        <f t="shared" si="15"/>
        <v>1</v>
      </c>
      <c r="F110" s="234">
        <f t="shared" si="15"/>
        <v>1.0000000000000002</v>
      </c>
      <c r="G110" s="234">
        <f t="shared" si="15"/>
        <v>0.99999999999999989</v>
      </c>
      <c r="H110" s="234">
        <f t="shared" si="15"/>
        <v>1</v>
      </c>
      <c r="I110" s="234">
        <f t="shared" si="15"/>
        <v>0.99999999999999989</v>
      </c>
      <c r="J110" s="234">
        <f t="shared" si="15"/>
        <v>0.99999999999999978</v>
      </c>
      <c r="K110" s="234">
        <f t="shared" si="15"/>
        <v>1</v>
      </c>
      <c r="L110" s="234">
        <f t="shared" si="15"/>
        <v>0.99999999999999989</v>
      </c>
      <c r="M110" s="234">
        <f t="shared" si="15"/>
        <v>1.0000000000000002</v>
      </c>
      <c r="N110" s="234">
        <f t="shared" si="15"/>
        <v>1.0000000000000002</v>
      </c>
      <c r="O110" s="234">
        <f t="shared" si="15"/>
        <v>1</v>
      </c>
      <c r="P110" s="234">
        <f t="shared" si="15"/>
        <v>1.0000000000000002</v>
      </c>
      <c r="Q110" s="234">
        <f t="shared" si="15"/>
        <v>1</v>
      </c>
      <c r="R110" s="234">
        <f t="shared" si="15"/>
        <v>0.99999999999999978</v>
      </c>
      <c r="S110" s="234">
        <f t="shared" si="15"/>
        <v>1</v>
      </c>
      <c r="T110" s="234">
        <f t="shared" si="15"/>
        <v>0.99999999999999989</v>
      </c>
      <c r="U110" s="234">
        <f t="shared" si="15"/>
        <v>1.0000000000000002</v>
      </c>
      <c r="V110" s="234">
        <f t="shared" si="15"/>
        <v>0.99999999999999978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3.2978131846429738E-3</v>
      </c>
      <c r="C111" s="301">
        <f t="shared" si="16"/>
        <v>3.3265217520326265E-3</v>
      </c>
      <c r="D111" s="301">
        <f t="shared" si="16"/>
        <v>3.3348485280128041E-3</v>
      </c>
      <c r="E111" s="301">
        <f t="shared" si="16"/>
        <v>3.3187013900282448E-3</v>
      </c>
      <c r="F111" s="301">
        <f t="shared" si="16"/>
        <v>3.321971825697019E-3</v>
      </c>
      <c r="G111" s="301">
        <f t="shared" si="16"/>
        <v>3.3169306333189746E-3</v>
      </c>
      <c r="H111" s="301">
        <f t="shared" si="16"/>
        <v>3.2747680811735856E-3</v>
      </c>
      <c r="I111" s="301">
        <f t="shared" si="16"/>
        <v>3.2704128290398384E-3</v>
      </c>
      <c r="J111" s="301">
        <f t="shared" si="16"/>
        <v>3.2462005614606049E-3</v>
      </c>
      <c r="K111" s="301">
        <f t="shared" si="16"/>
        <v>3.5307201654030426E-3</v>
      </c>
      <c r="L111" s="301">
        <f t="shared" si="16"/>
        <v>3.5319516498615333E-3</v>
      </c>
      <c r="M111" s="301">
        <f t="shared" si="16"/>
        <v>3.5085178652909223E-3</v>
      </c>
      <c r="N111" s="301">
        <f t="shared" si="16"/>
        <v>3.5269699963734742E-3</v>
      </c>
      <c r="O111" s="301">
        <f t="shared" si="16"/>
        <v>3.4686940044969614E-3</v>
      </c>
      <c r="P111" s="301">
        <f t="shared" si="16"/>
        <v>3.4011615190174364E-3</v>
      </c>
      <c r="Q111" s="301">
        <f t="shared" si="16"/>
        <v>3.4225856161985381E-3</v>
      </c>
      <c r="R111" s="301">
        <f t="shared" si="16"/>
        <v>3.2795584629765127E-3</v>
      </c>
      <c r="S111" s="301">
        <f t="shared" si="16"/>
        <v>3.2584817427611748E-3</v>
      </c>
      <c r="T111" s="301">
        <f t="shared" si="16"/>
        <v>3.2771420652121302E-3</v>
      </c>
      <c r="U111" s="301">
        <f t="shared" si="16"/>
        <v>3.3710681035636889E-3</v>
      </c>
      <c r="V111" s="301">
        <f t="shared" si="16"/>
        <v>3.3320325936484845E-3</v>
      </c>
      <c r="W111" s="301">
        <f t="shared" si="16"/>
        <v>3.3788065566981904E-3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1.2163248127426475E-3</v>
      </c>
      <c r="C112" s="235">
        <f t="shared" si="17"/>
        <v>1.2269133272822023E-3</v>
      </c>
      <c r="D112" s="235">
        <f t="shared" si="17"/>
        <v>1.2299844728164621E-3</v>
      </c>
      <c r="E112" s="235">
        <f t="shared" si="17"/>
        <v>1.2240289612438671E-3</v>
      </c>
      <c r="F112" s="235">
        <f t="shared" si="17"/>
        <v>1.2252351884707252E-3</v>
      </c>
      <c r="G112" s="235">
        <f t="shared" si="17"/>
        <v>1.2233758571405645E-3</v>
      </c>
      <c r="H112" s="235">
        <f t="shared" si="17"/>
        <v>1.2159423801264013E-3</v>
      </c>
      <c r="I112" s="235">
        <f t="shared" si="17"/>
        <v>1.206218802931884E-3</v>
      </c>
      <c r="J112" s="235">
        <f t="shared" si="17"/>
        <v>1.1972886482564992E-3</v>
      </c>
      <c r="K112" s="235">
        <f t="shared" si="17"/>
        <v>1.3022273560033312E-3</v>
      </c>
      <c r="L112" s="235">
        <f t="shared" si="17"/>
        <v>1.3026815615691117E-3</v>
      </c>
      <c r="M112" s="235">
        <f t="shared" si="17"/>
        <v>1.2940385329820365E-3</v>
      </c>
      <c r="N112" s="235">
        <f t="shared" si="17"/>
        <v>1.300844189830098E-3</v>
      </c>
      <c r="O112" s="235">
        <f t="shared" si="17"/>
        <v>1.2793503904733985E-3</v>
      </c>
      <c r="P112" s="235">
        <f t="shared" si="17"/>
        <v>1.2544425399810062E-3</v>
      </c>
      <c r="Q112" s="235">
        <f t="shared" si="17"/>
        <v>1.2623443402143635E-3</v>
      </c>
      <c r="R112" s="235">
        <f t="shared" si="17"/>
        <v>1.2095919659531368E-3</v>
      </c>
      <c r="S112" s="235">
        <f t="shared" si="17"/>
        <v>1.2018182879629674E-3</v>
      </c>
      <c r="T112" s="235">
        <f t="shared" si="17"/>
        <v>1.2087007315521234E-3</v>
      </c>
      <c r="U112" s="235">
        <f t="shared" si="17"/>
        <v>1.2433432551315735E-3</v>
      </c>
      <c r="V112" s="235">
        <f t="shared" si="17"/>
        <v>1.2289458782549737E-3</v>
      </c>
      <c r="W112" s="235">
        <f t="shared" si="17"/>
        <v>1.246197410910794E-3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2.3726868342841882E-2</v>
      </c>
      <c r="C113" s="235">
        <f t="shared" si="18"/>
        <v>2.3933418671992675E-2</v>
      </c>
      <c r="D113" s="235">
        <f t="shared" si="18"/>
        <v>2.3993327558985443E-2</v>
      </c>
      <c r="E113" s="235">
        <f t="shared" si="18"/>
        <v>2.3877153295732007E-2</v>
      </c>
      <c r="F113" s="235">
        <f t="shared" si="18"/>
        <v>2.3900683190299147E-2</v>
      </c>
      <c r="G113" s="235">
        <f t="shared" si="18"/>
        <v>2.3864413183131431E-2</v>
      </c>
      <c r="H113" s="235">
        <f t="shared" si="18"/>
        <v>2.3501003162351618E-2</v>
      </c>
      <c r="I113" s="235">
        <f t="shared" si="18"/>
        <v>2.3479384272481772E-2</v>
      </c>
      <c r="J113" s="235">
        <f t="shared" si="18"/>
        <v>2.3355529565745752E-2</v>
      </c>
      <c r="K113" s="235">
        <f t="shared" si="18"/>
        <v>2.5402570682306315E-2</v>
      </c>
      <c r="L113" s="235">
        <f t="shared" si="18"/>
        <v>2.5411430877828895E-2</v>
      </c>
      <c r="M113" s="235">
        <f t="shared" si="18"/>
        <v>2.524283117549567E-2</v>
      </c>
      <c r="N113" s="235">
        <f t="shared" si="18"/>
        <v>2.5375589236770753E-2</v>
      </c>
      <c r="O113" s="235">
        <f t="shared" si="18"/>
        <v>2.4956309335398091E-2</v>
      </c>
      <c r="P113" s="235">
        <f t="shared" si="18"/>
        <v>2.447043148176491E-2</v>
      </c>
      <c r="Q113" s="235">
        <f t="shared" si="18"/>
        <v>2.462457203027971E-2</v>
      </c>
      <c r="R113" s="235">
        <f t="shared" si="18"/>
        <v>2.3595530588589354E-2</v>
      </c>
      <c r="S113" s="235">
        <f t="shared" si="18"/>
        <v>2.3443889322802385E-2</v>
      </c>
      <c r="T113" s="235">
        <f t="shared" si="18"/>
        <v>2.3578145264312535E-2</v>
      </c>
      <c r="U113" s="235">
        <f t="shared" si="18"/>
        <v>2.4253917547688075E-2</v>
      </c>
      <c r="V113" s="235">
        <f t="shared" si="18"/>
        <v>2.3973067677608463E-2</v>
      </c>
      <c r="W113" s="235">
        <f t="shared" si="18"/>
        <v>2.4309593611921958E-2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1.3246871688626746E-2</v>
      </c>
      <c r="C114" s="235">
        <f t="shared" si="19"/>
        <v>1.3362190139758525E-2</v>
      </c>
      <c r="D114" s="235">
        <f t="shared" si="19"/>
        <v>1.3395637678116067E-2</v>
      </c>
      <c r="E114" s="235">
        <f t="shared" si="19"/>
        <v>1.3330776798180219E-2</v>
      </c>
      <c r="F114" s="235">
        <f t="shared" si="19"/>
        <v>1.3343913698072515E-2</v>
      </c>
      <c r="G114" s="235">
        <f t="shared" si="19"/>
        <v>1.3323663906816722E-2</v>
      </c>
      <c r="H114" s="235">
        <f t="shared" si="19"/>
        <v>1.3242706653313896E-2</v>
      </c>
      <c r="I114" s="235">
        <f t="shared" si="19"/>
        <v>1.3136808148160671E-2</v>
      </c>
      <c r="J114" s="235">
        <f t="shared" si="19"/>
        <v>1.3039550728181155E-2</v>
      </c>
      <c r="K114" s="235">
        <f t="shared" si="19"/>
        <v>1.4182427681877493E-2</v>
      </c>
      <c r="L114" s="235">
        <f t="shared" si="19"/>
        <v>1.4187374389193765E-2</v>
      </c>
      <c r="M114" s="235">
        <f t="shared" si="19"/>
        <v>1.4093244030678805E-2</v>
      </c>
      <c r="N114" s="235">
        <f t="shared" si="19"/>
        <v>1.4167363757645313E-2</v>
      </c>
      <c r="O114" s="235">
        <f t="shared" si="19"/>
        <v>1.3933276942021402E-2</v>
      </c>
      <c r="P114" s="235">
        <f t="shared" si="19"/>
        <v>1.3662008037485759E-2</v>
      </c>
      <c r="Q114" s="235">
        <f t="shared" si="19"/>
        <v>1.3748065752253919E-2</v>
      </c>
      <c r="R114" s="235">
        <f t="shared" si="19"/>
        <v>1.3173544928714058E-2</v>
      </c>
      <c r="S114" s="235">
        <f t="shared" si="19"/>
        <v>1.3088882580461631E-2</v>
      </c>
      <c r="T114" s="235">
        <f t="shared" si="19"/>
        <v>1.3163838584133196E-2</v>
      </c>
      <c r="U114" s="235">
        <f t="shared" si="19"/>
        <v>1.3541126838076187E-2</v>
      </c>
      <c r="V114" s="235">
        <f t="shared" si="19"/>
        <v>1.3384326448789483E-2</v>
      </c>
      <c r="W114" s="235">
        <f t="shared" si="19"/>
        <v>1.3572211162748834E-2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8.1557758844995939E-3</v>
      </c>
      <c r="C115" s="302">
        <f t="shared" si="20"/>
        <v>9.0155570832481553E-3</v>
      </c>
      <c r="D115" s="302">
        <f t="shared" si="20"/>
        <v>9.1475553317275464E-3</v>
      </c>
      <c r="E115" s="302">
        <f t="shared" si="20"/>
        <v>9.5044550048939552E-3</v>
      </c>
      <c r="F115" s="302">
        <f t="shared" si="20"/>
        <v>9.7460694615916325E-3</v>
      </c>
      <c r="G115" s="302">
        <f t="shared" si="20"/>
        <v>9.5901380548216106E-3</v>
      </c>
      <c r="H115" s="302">
        <f t="shared" si="20"/>
        <v>9.50478386851384E-3</v>
      </c>
      <c r="I115" s="302">
        <f t="shared" si="20"/>
        <v>1.0628991152251322E-2</v>
      </c>
      <c r="J115" s="302">
        <f t="shared" si="20"/>
        <v>1.0321967499568338E-2</v>
      </c>
      <c r="K115" s="302">
        <f t="shared" si="20"/>
        <v>1.1377030122791352E-2</v>
      </c>
      <c r="L115" s="302">
        <f t="shared" si="20"/>
        <v>8.4922746663665307E-3</v>
      </c>
      <c r="M115" s="302">
        <f t="shared" si="20"/>
        <v>1.6502240173655557E-2</v>
      </c>
      <c r="N115" s="302">
        <f t="shared" si="20"/>
        <v>1.1253340640095871E-2</v>
      </c>
      <c r="O115" s="302">
        <f t="shared" si="20"/>
        <v>9.9406441860738978E-3</v>
      </c>
      <c r="P115" s="302">
        <f t="shared" si="20"/>
        <v>2.6744611018937763E-2</v>
      </c>
      <c r="Q115" s="302">
        <f t="shared" si="20"/>
        <v>2.8297694604239251E-2</v>
      </c>
      <c r="R115" s="302">
        <f t="shared" si="20"/>
        <v>9.1358328516666556E-3</v>
      </c>
      <c r="S115" s="302">
        <f t="shared" si="20"/>
        <v>8.8400945842014335E-3</v>
      </c>
      <c r="T115" s="302">
        <f t="shared" si="20"/>
        <v>1.127143979792173E-2</v>
      </c>
      <c r="U115" s="302">
        <f t="shared" si="20"/>
        <v>1.7845062083000355E-2</v>
      </c>
      <c r="V115" s="302">
        <f t="shared" si="20"/>
        <v>1.0204521806627363E-2</v>
      </c>
      <c r="W115" s="302">
        <f t="shared" si="20"/>
        <v>1.7158794329796903E-2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3.6360628574510445E-2</v>
      </c>
      <c r="C116" s="303">
        <f t="shared" si="21"/>
        <v>3.3418043130982594E-2</v>
      </c>
      <c r="D116" s="303">
        <f t="shared" si="21"/>
        <v>3.916026808074638E-2</v>
      </c>
      <c r="E116" s="303">
        <f t="shared" si="21"/>
        <v>3.9457273218004803E-2</v>
      </c>
      <c r="F116" s="303">
        <f t="shared" si="21"/>
        <v>4.2256690789937393E-2</v>
      </c>
      <c r="G116" s="303">
        <f t="shared" si="21"/>
        <v>3.866232370902941E-2</v>
      </c>
      <c r="H116" s="303">
        <f t="shared" si="21"/>
        <v>3.2929980091661391E-2</v>
      </c>
      <c r="I116" s="303">
        <f t="shared" si="21"/>
        <v>4.7867323391033702E-2</v>
      </c>
      <c r="J116" s="303">
        <f t="shared" si="21"/>
        <v>4.5609100109348023E-2</v>
      </c>
      <c r="K116" s="303">
        <f t="shared" si="21"/>
        <v>5.1874433991429311E-2</v>
      </c>
      <c r="L116" s="303">
        <f t="shared" si="21"/>
        <v>3.6222848440882228E-2</v>
      </c>
      <c r="M116" s="303">
        <f t="shared" si="21"/>
        <v>7.3334383990924956E-2</v>
      </c>
      <c r="N116" s="303">
        <f t="shared" si="21"/>
        <v>5.1430101201542393E-2</v>
      </c>
      <c r="O116" s="303">
        <f t="shared" si="21"/>
        <v>4.3101940114769727E-2</v>
      </c>
      <c r="P116" s="303">
        <f t="shared" si="21"/>
        <v>0.11028511865510604</v>
      </c>
      <c r="Q116" s="303">
        <f t="shared" si="21"/>
        <v>0.11638136909680138</v>
      </c>
      <c r="R116" s="303">
        <f t="shared" si="21"/>
        <v>3.9612713807403527E-2</v>
      </c>
      <c r="S116" s="303">
        <f t="shared" si="21"/>
        <v>3.5262411186900738E-2</v>
      </c>
      <c r="T116" s="303">
        <f t="shared" si="21"/>
        <v>5.2085758965922047E-2</v>
      </c>
      <c r="U116" s="303">
        <f t="shared" si="21"/>
        <v>7.9631851163579861E-2</v>
      </c>
      <c r="V116" s="303">
        <f t="shared" si="21"/>
        <v>4.6685211106102145E-2</v>
      </c>
      <c r="W116" s="303">
        <f t="shared" si="21"/>
        <v>7.7086287023434633E-2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2.4683130998942357E-2</v>
      </c>
      <c r="C117" s="304">
        <f t="shared" si="22"/>
        <v>2.4913288040498815E-2</v>
      </c>
      <c r="D117" s="304">
        <f t="shared" si="22"/>
        <v>2.4375619301593925E-2</v>
      </c>
      <c r="E117" s="304">
        <f t="shared" si="22"/>
        <v>2.4346102983221072E-2</v>
      </c>
      <c r="F117" s="304">
        <f t="shared" si="22"/>
        <v>2.4079077368448422E-2</v>
      </c>
      <c r="G117" s="304">
        <f t="shared" si="22"/>
        <v>2.4417743788857339E-2</v>
      </c>
      <c r="H117" s="304">
        <f t="shared" si="22"/>
        <v>2.4969795241439691E-2</v>
      </c>
      <c r="I117" s="304">
        <f t="shared" si="22"/>
        <v>2.3564311972166657E-2</v>
      </c>
      <c r="J117" s="304">
        <f t="shared" si="22"/>
        <v>2.3793031185904735E-2</v>
      </c>
      <c r="K117" s="304">
        <f t="shared" si="22"/>
        <v>2.3032701580198985E-2</v>
      </c>
      <c r="L117" s="304">
        <f t="shared" si="22"/>
        <v>2.4561342753313835E-2</v>
      </c>
      <c r="M117" s="304">
        <f t="shared" si="22"/>
        <v>2.0912539219399319E-2</v>
      </c>
      <c r="N117" s="304">
        <f t="shared" si="22"/>
        <v>2.3079364098041205E-2</v>
      </c>
      <c r="O117" s="304">
        <f t="shared" si="22"/>
        <v>2.3917380537227997E-2</v>
      </c>
      <c r="P117" s="304">
        <f t="shared" si="22"/>
        <v>1.7256097421331294E-2</v>
      </c>
      <c r="Q117" s="304">
        <f t="shared" si="22"/>
        <v>1.6636161888249061E-2</v>
      </c>
      <c r="R117" s="304">
        <f t="shared" si="22"/>
        <v>2.4363639800575151E-2</v>
      </c>
      <c r="S117" s="304">
        <f t="shared" si="22"/>
        <v>2.4784700697725769E-2</v>
      </c>
      <c r="T117" s="304">
        <f t="shared" si="22"/>
        <v>2.3151103420220392E-2</v>
      </c>
      <c r="U117" s="304">
        <f t="shared" si="22"/>
        <v>2.0364770533382114E-2</v>
      </c>
      <c r="V117" s="304">
        <f t="shared" si="22"/>
        <v>2.365177237994107E-2</v>
      </c>
      <c r="W117" s="304">
        <f t="shared" si="22"/>
        <v>2.061590286866349E-2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1.1677497575568086E-2</v>
      </c>
      <c r="C118" s="304">
        <f t="shared" si="23"/>
        <v>8.5047550904837812E-3</v>
      </c>
      <c r="D118" s="304">
        <f t="shared" si="23"/>
        <v>1.4784648779152457E-2</v>
      </c>
      <c r="E118" s="304">
        <f t="shared" si="23"/>
        <v>1.5111170234783736E-2</v>
      </c>
      <c r="F118" s="304">
        <f t="shared" si="23"/>
        <v>1.8177613421488967E-2</v>
      </c>
      <c r="G118" s="304">
        <f t="shared" si="23"/>
        <v>1.4244579920172072E-2</v>
      </c>
      <c r="H118" s="304">
        <f t="shared" si="23"/>
        <v>7.9601848502217059E-3</v>
      </c>
      <c r="I118" s="304">
        <f t="shared" si="23"/>
        <v>2.4303011418867048E-2</v>
      </c>
      <c r="J118" s="304">
        <f t="shared" si="23"/>
        <v>2.1816068923443288E-2</v>
      </c>
      <c r="K118" s="304">
        <f t="shared" si="23"/>
        <v>2.8841732411230329E-2</v>
      </c>
      <c r="L118" s="304">
        <f t="shared" si="23"/>
        <v>1.1661505687568388E-2</v>
      </c>
      <c r="M118" s="304">
        <f t="shared" si="23"/>
        <v>5.2421844771525644E-2</v>
      </c>
      <c r="N118" s="304">
        <f t="shared" si="23"/>
        <v>2.8350737103501181E-2</v>
      </c>
      <c r="O118" s="304">
        <f t="shared" si="23"/>
        <v>1.918455957754173E-2</v>
      </c>
      <c r="P118" s="304">
        <f t="shared" si="23"/>
        <v>9.3029021233774753E-2</v>
      </c>
      <c r="Q118" s="304">
        <f t="shared" si="23"/>
        <v>9.9745207208552331E-2</v>
      </c>
      <c r="R118" s="304">
        <f t="shared" si="23"/>
        <v>1.5249074006828373E-2</v>
      </c>
      <c r="S118" s="304">
        <f t="shared" si="23"/>
        <v>1.0477710489174967E-2</v>
      </c>
      <c r="T118" s="304">
        <f t="shared" si="23"/>
        <v>2.8934655545701651E-2</v>
      </c>
      <c r="U118" s="304">
        <f t="shared" si="23"/>
        <v>5.9267080630197755E-2</v>
      </c>
      <c r="V118" s="304">
        <f t="shared" si="23"/>
        <v>2.3033438726161079E-2</v>
      </c>
      <c r="W118" s="304">
        <f t="shared" si="23"/>
        <v>5.6470384154771139E-2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0.80821585464390011</v>
      </c>
      <c r="C119" s="303">
        <f t="shared" si="24"/>
        <v>0.80896158331991475</v>
      </c>
      <c r="D119" s="303">
        <f t="shared" si="24"/>
        <v>0.80487725446266722</v>
      </c>
      <c r="E119" s="303">
        <f t="shared" si="24"/>
        <v>0.80461532611847231</v>
      </c>
      <c r="F119" s="303">
        <f t="shared" si="24"/>
        <v>0.80247852008859344</v>
      </c>
      <c r="G119" s="303">
        <f t="shared" si="24"/>
        <v>0.80509779834319484</v>
      </c>
      <c r="H119" s="303">
        <f t="shared" si="24"/>
        <v>0.8096296754654827</v>
      </c>
      <c r="I119" s="303">
        <f t="shared" si="24"/>
        <v>0.7988020216586379</v>
      </c>
      <c r="J119" s="303">
        <f t="shared" si="24"/>
        <v>0.80092115782539341</v>
      </c>
      <c r="K119" s="303">
        <f t="shared" si="24"/>
        <v>0.79130724317357692</v>
      </c>
      <c r="L119" s="303">
        <f t="shared" si="24"/>
        <v>0.80431419590623199</v>
      </c>
      <c r="M119" s="303">
        <f t="shared" si="24"/>
        <v>0.7727536456328441</v>
      </c>
      <c r="N119" s="303">
        <f t="shared" si="24"/>
        <v>0.79177348085082688</v>
      </c>
      <c r="O119" s="303">
        <f t="shared" si="24"/>
        <v>0.79942587357540329</v>
      </c>
      <c r="P119" s="303">
        <f t="shared" si="24"/>
        <v>0.74063353906130036</v>
      </c>
      <c r="Q119" s="303">
        <f t="shared" si="24"/>
        <v>0.73483881988737609</v>
      </c>
      <c r="R119" s="303">
        <f t="shared" si="24"/>
        <v>0.80545773293914857</v>
      </c>
      <c r="S119" s="303">
        <f t="shared" si="24"/>
        <v>0.80895954774764833</v>
      </c>
      <c r="T119" s="303">
        <f t="shared" si="24"/>
        <v>0.79526052237324474</v>
      </c>
      <c r="U119" s="303">
        <f t="shared" si="24"/>
        <v>0.76951831935206305</v>
      </c>
      <c r="V119" s="303">
        <f t="shared" si="24"/>
        <v>0.79895313463444939</v>
      </c>
      <c r="W119" s="303">
        <f t="shared" si="24"/>
        <v>0.77170844871142352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0.78405239643699276</v>
      </c>
      <c r="C120" s="304">
        <f t="shared" si="25"/>
        <v>0.79136326716878591</v>
      </c>
      <c r="D120" s="304">
        <f t="shared" si="25"/>
        <v>0.77428437781533688</v>
      </c>
      <c r="E120" s="304">
        <f t="shared" si="25"/>
        <v>0.77334680064349315</v>
      </c>
      <c r="F120" s="304">
        <f t="shared" si="25"/>
        <v>0.76486481052718536</v>
      </c>
      <c r="G120" s="304">
        <f t="shared" si="25"/>
        <v>0.77562244976370398</v>
      </c>
      <c r="H120" s="304">
        <f t="shared" si="25"/>
        <v>0.7931582017869081</v>
      </c>
      <c r="I120" s="304">
        <f t="shared" si="25"/>
        <v>0.7485134391158822</v>
      </c>
      <c r="J120" s="304">
        <f t="shared" si="25"/>
        <v>0.75577863766991515</v>
      </c>
      <c r="K120" s="304">
        <f t="shared" si="25"/>
        <v>0.73162699137102705</v>
      </c>
      <c r="L120" s="304">
        <f t="shared" si="25"/>
        <v>0.78018382863467528</v>
      </c>
      <c r="M120" s="304">
        <f t="shared" si="25"/>
        <v>0.66428065755738996</v>
      </c>
      <c r="N120" s="304">
        <f t="shared" si="25"/>
        <v>0.73310921252601491</v>
      </c>
      <c r="O120" s="304">
        <f t="shared" si="25"/>
        <v>0.75972855824135999</v>
      </c>
      <c r="P120" s="304">
        <f t="shared" si="25"/>
        <v>0.54813485926581762</v>
      </c>
      <c r="Q120" s="304">
        <f t="shared" si="25"/>
        <v>0.52844278939144063</v>
      </c>
      <c r="R120" s="304">
        <f t="shared" si="25"/>
        <v>0.77390385248885796</v>
      </c>
      <c r="S120" s="304">
        <f t="shared" si="25"/>
        <v>0.78727872804540688</v>
      </c>
      <c r="T120" s="304">
        <f t="shared" si="25"/>
        <v>0.73538799099523611</v>
      </c>
      <c r="U120" s="304">
        <f t="shared" si="25"/>
        <v>0.64688094635449078</v>
      </c>
      <c r="V120" s="304">
        <f t="shared" si="25"/>
        <v>0.75129159324518668</v>
      </c>
      <c r="W120" s="304">
        <f t="shared" si="25"/>
        <v>0.65485809112225224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2.4163458206907289E-2</v>
      </c>
      <c r="C121" s="304">
        <f t="shared" si="26"/>
        <v>1.7598316151128768E-2</v>
      </c>
      <c r="D121" s="304">
        <f t="shared" si="26"/>
        <v>3.0592876647330319E-2</v>
      </c>
      <c r="E121" s="304">
        <f t="shared" si="26"/>
        <v>3.1268525474979172E-2</v>
      </c>
      <c r="F121" s="304">
        <f t="shared" si="26"/>
        <v>3.7613709561408144E-2</v>
      </c>
      <c r="G121" s="304">
        <f t="shared" si="26"/>
        <v>2.9475348579490829E-2</v>
      </c>
      <c r="H121" s="304">
        <f t="shared" si="26"/>
        <v>1.6471473678574634E-2</v>
      </c>
      <c r="I121" s="304">
        <f t="shared" si="26"/>
        <v>5.028858254275563E-2</v>
      </c>
      <c r="J121" s="304">
        <f t="shared" si="26"/>
        <v>4.5142520155478275E-2</v>
      </c>
      <c r="K121" s="304">
        <f t="shared" si="26"/>
        <v>5.9680251802549773E-2</v>
      </c>
      <c r="L121" s="304">
        <f t="shared" si="26"/>
        <v>2.4130367271556669E-2</v>
      </c>
      <c r="M121" s="304">
        <f t="shared" si="26"/>
        <v>0.10847298807545412</v>
      </c>
      <c r="N121" s="304">
        <f t="shared" si="26"/>
        <v>5.8664268324811912E-2</v>
      </c>
      <c r="O121" s="304">
        <f t="shared" si="26"/>
        <v>3.969731533404329E-2</v>
      </c>
      <c r="P121" s="304">
        <f t="shared" si="26"/>
        <v>0.19249867979548271</v>
      </c>
      <c r="Q121" s="304">
        <f t="shared" si="26"/>
        <v>0.20639603049593536</v>
      </c>
      <c r="R121" s="304">
        <f t="shared" si="26"/>
        <v>3.1553880450290589E-2</v>
      </c>
      <c r="S121" s="304">
        <f t="shared" si="26"/>
        <v>2.1680819702241463E-2</v>
      </c>
      <c r="T121" s="304">
        <f t="shared" si="26"/>
        <v>5.9872531378008638E-2</v>
      </c>
      <c r="U121" s="304">
        <f t="shared" si="26"/>
        <v>0.12263737299757216</v>
      </c>
      <c r="V121" s="304">
        <f t="shared" si="26"/>
        <v>4.7661541389262686E-2</v>
      </c>
      <c r="W121" s="304">
        <f t="shared" si="26"/>
        <v>0.1168503575891713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0.10577986286823567</v>
      </c>
      <c r="C122" s="303">
        <f t="shared" si="27"/>
        <v>0.10675577257478852</v>
      </c>
      <c r="D122" s="303">
        <f t="shared" si="27"/>
        <v>0.10486112388692827</v>
      </c>
      <c r="E122" s="303">
        <f t="shared" si="27"/>
        <v>0.10467228521344468</v>
      </c>
      <c r="F122" s="303">
        <f t="shared" si="27"/>
        <v>0.10372691575733822</v>
      </c>
      <c r="G122" s="303">
        <f t="shared" si="27"/>
        <v>0.10492135631254644</v>
      </c>
      <c r="H122" s="303">
        <f t="shared" si="27"/>
        <v>0.10670114029737653</v>
      </c>
      <c r="I122" s="303">
        <f t="shared" si="27"/>
        <v>0.10160883974546285</v>
      </c>
      <c r="J122" s="303">
        <f t="shared" si="27"/>
        <v>0.10230920506204606</v>
      </c>
      <c r="K122" s="303">
        <f t="shared" si="27"/>
        <v>0.1010233468266124</v>
      </c>
      <c r="L122" s="303">
        <f t="shared" si="27"/>
        <v>0.10653724250806587</v>
      </c>
      <c r="M122" s="303">
        <f t="shared" si="27"/>
        <v>9.3271098598127974E-2</v>
      </c>
      <c r="N122" s="303">
        <f t="shared" si="27"/>
        <v>0.10117231012691547</v>
      </c>
      <c r="O122" s="303">
        <f t="shared" si="27"/>
        <v>0.10389391145136341</v>
      </c>
      <c r="P122" s="303">
        <f t="shared" si="27"/>
        <v>7.954868768640691E-2</v>
      </c>
      <c r="Q122" s="303">
        <f t="shared" si="27"/>
        <v>7.7424548672636928E-2</v>
      </c>
      <c r="R122" s="303">
        <f t="shared" si="27"/>
        <v>0.10453549445554806</v>
      </c>
      <c r="S122" s="303">
        <f t="shared" si="27"/>
        <v>0.10594487454726141</v>
      </c>
      <c r="T122" s="303">
        <f t="shared" si="27"/>
        <v>0.10015445221770139</v>
      </c>
      <c r="U122" s="303">
        <f t="shared" si="27"/>
        <v>9.0595311656897604E-2</v>
      </c>
      <c r="V122" s="303">
        <f t="shared" si="27"/>
        <v>0.10223875985451944</v>
      </c>
      <c r="W122" s="303">
        <f t="shared" si="27"/>
        <v>9.1539661193065336E-2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8.8931869040306838E-2</v>
      </c>
      <c r="C123" s="304">
        <f t="shared" si="28"/>
        <v>8.976111132238522E-2</v>
      </c>
      <c r="D123" s="304">
        <f t="shared" si="28"/>
        <v>8.7823922483683842E-2</v>
      </c>
      <c r="E123" s="304">
        <f t="shared" si="28"/>
        <v>8.7717576924840404E-2</v>
      </c>
      <c r="F123" s="304">
        <f t="shared" si="28"/>
        <v>8.6755499342203696E-2</v>
      </c>
      <c r="G123" s="304">
        <f t="shared" si="28"/>
        <v>8.7975694533382873E-2</v>
      </c>
      <c r="H123" s="304">
        <f t="shared" si="28"/>
        <v>8.9964703443422181E-2</v>
      </c>
      <c r="I123" s="304">
        <f t="shared" si="28"/>
        <v>8.4900829899717867E-2</v>
      </c>
      <c r="J123" s="304">
        <f t="shared" si="28"/>
        <v>8.5724891772744796E-2</v>
      </c>
      <c r="K123" s="304">
        <f t="shared" si="28"/>
        <v>8.2985468928657921E-2</v>
      </c>
      <c r="L123" s="304">
        <f t="shared" si="28"/>
        <v>8.8493073155321761E-2</v>
      </c>
      <c r="M123" s="304">
        <f t="shared" si="28"/>
        <v>7.5346648658129636E-2</v>
      </c>
      <c r="N123" s="304">
        <f t="shared" si="28"/>
        <v>8.3153591235589408E-2</v>
      </c>
      <c r="O123" s="304">
        <f t="shared" si="28"/>
        <v>8.6172915170894759E-2</v>
      </c>
      <c r="P123" s="304">
        <f t="shared" si="28"/>
        <v>6.2172703944502326E-2</v>
      </c>
      <c r="Q123" s="304">
        <f t="shared" si="28"/>
        <v>5.9939112685603084E-2</v>
      </c>
      <c r="R123" s="304">
        <f t="shared" si="28"/>
        <v>8.7780761046189731E-2</v>
      </c>
      <c r="S123" s="304">
        <f t="shared" si="28"/>
        <v>8.9297818690335276E-2</v>
      </c>
      <c r="T123" s="304">
        <f t="shared" si="28"/>
        <v>8.3412063793440946E-2</v>
      </c>
      <c r="U123" s="304">
        <f t="shared" si="28"/>
        <v>7.3373070304097135E-2</v>
      </c>
      <c r="V123" s="304">
        <f t="shared" si="28"/>
        <v>8.5215944604199262E-2</v>
      </c>
      <c r="W123" s="304">
        <f t="shared" si="28"/>
        <v>7.4277885335625585E-2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1.6847993827928839E-2</v>
      </c>
      <c r="C124" s="305">
        <f t="shared" si="29"/>
        <v>1.6994661252403301E-2</v>
      </c>
      <c r="D124" s="305">
        <f t="shared" si="29"/>
        <v>1.7037201403244429E-2</v>
      </c>
      <c r="E124" s="305">
        <f t="shared" si="29"/>
        <v>1.6954708288604282E-2</v>
      </c>
      <c r="F124" s="305">
        <f t="shared" si="29"/>
        <v>1.6971416415134534E-2</v>
      </c>
      <c r="G124" s="305">
        <f t="shared" si="29"/>
        <v>1.6945661779163578E-2</v>
      </c>
      <c r="H124" s="305">
        <f t="shared" si="29"/>
        <v>1.6736436853954338E-2</v>
      </c>
      <c r="I124" s="305">
        <f t="shared" si="29"/>
        <v>1.6708009845744994E-2</v>
      </c>
      <c r="J124" s="305">
        <f t="shared" si="29"/>
        <v>1.6584313289301256E-2</v>
      </c>
      <c r="K124" s="305">
        <f t="shared" si="29"/>
        <v>1.8037877897954472E-2</v>
      </c>
      <c r="L124" s="305">
        <f t="shared" si="29"/>
        <v>1.8044169352744107E-2</v>
      </c>
      <c r="M124" s="305">
        <f t="shared" si="29"/>
        <v>1.7924449939998345E-2</v>
      </c>
      <c r="N124" s="305">
        <f t="shared" si="29"/>
        <v>1.8018718891326061E-2</v>
      </c>
      <c r="O124" s="305">
        <f t="shared" si="29"/>
        <v>1.7720996280468637E-2</v>
      </c>
      <c r="P124" s="305">
        <f t="shared" si="29"/>
        <v>1.737598374190457E-2</v>
      </c>
      <c r="Q124" s="305">
        <f t="shared" si="29"/>
        <v>1.7485435987033851E-2</v>
      </c>
      <c r="R124" s="305">
        <f t="shared" si="29"/>
        <v>1.6754733409358336E-2</v>
      </c>
      <c r="S124" s="305">
        <f t="shared" si="29"/>
        <v>1.6647055856926139E-2</v>
      </c>
      <c r="T124" s="305">
        <f t="shared" si="29"/>
        <v>1.6742388424260426E-2</v>
      </c>
      <c r="U124" s="305">
        <f t="shared" si="29"/>
        <v>1.7222241352800462E-2</v>
      </c>
      <c r="V124" s="305">
        <f t="shared" si="29"/>
        <v>1.7022815250320178E-2</v>
      </c>
      <c r="W124" s="305">
        <f t="shared" si="29"/>
        <v>1.7261775857439751E-2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0.99999999999999978</v>
      </c>
      <c r="C126" s="234">
        <f t="shared" si="30"/>
        <v>1.0000000000000002</v>
      </c>
      <c r="D126" s="234">
        <f t="shared" si="30"/>
        <v>1</v>
      </c>
      <c r="E126" s="234">
        <f t="shared" si="30"/>
        <v>0.99999999999999978</v>
      </c>
      <c r="F126" s="234">
        <f t="shared" si="30"/>
        <v>1</v>
      </c>
      <c r="G126" s="234">
        <f t="shared" si="30"/>
        <v>1.0000000000000002</v>
      </c>
      <c r="H126" s="234">
        <f t="shared" si="30"/>
        <v>1</v>
      </c>
      <c r="I126" s="234">
        <f t="shared" si="30"/>
        <v>1.0000000000000004</v>
      </c>
      <c r="J126" s="234">
        <f t="shared" si="30"/>
        <v>0.99999999999999978</v>
      </c>
      <c r="K126" s="234">
        <f t="shared" si="30"/>
        <v>1</v>
      </c>
      <c r="L126" s="234">
        <f t="shared" si="30"/>
        <v>1.0000000000000002</v>
      </c>
      <c r="M126" s="234">
        <f t="shared" si="30"/>
        <v>0.99999999999999989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0.99999999999999989</v>
      </c>
      <c r="R126" s="234">
        <f t="shared" si="30"/>
        <v>1</v>
      </c>
      <c r="S126" s="234">
        <f t="shared" si="30"/>
        <v>0.99999999999999967</v>
      </c>
      <c r="T126" s="234">
        <f t="shared" si="30"/>
        <v>0.99999999999999978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2.6892757710257047E-2</v>
      </c>
      <c r="C127" s="301">
        <f t="shared" si="31"/>
        <v>2.6666061303202857E-2</v>
      </c>
      <c r="D127" s="301">
        <f t="shared" si="31"/>
        <v>2.6925260097130511E-2</v>
      </c>
      <c r="E127" s="301">
        <f t="shared" si="31"/>
        <v>2.6828962263208165E-2</v>
      </c>
      <c r="F127" s="301">
        <f t="shared" si="31"/>
        <v>2.6892006176137382E-2</v>
      </c>
      <c r="G127" s="301">
        <f t="shared" si="31"/>
        <v>2.6742021652375603E-2</v>
      </c>
      <c r="H127" s="301">
        <f t="shared" si="31"/>
        <v>2.6064509890926894E-2</v>
      </c>
      <c r="I127" s="301">
        <f t="shared" si="31"/>
        <v>2.6767993500600377E-2</v>
      </c>
      <c r="J127" s="301">
        <f t="shared" si="31"/>
        <v>2.6731552617633866E-2</v>
      </c>
      <c r="K127" s="301">
        <f t="shared" si="31"/>
        <v>2.6552274034836357E-2</v>
      </c>
      <c r="L127" s="301">
        <f t="shared" si="31"/>
        <v>2.640113420987977E-2</v>
      </c>
      <c r="M127" s="301">
        <f t="shared" si="31"/>
        <v>2.6630536239359411E-2</v>
      </c>
      <c r="N127" s="301">
        <f t="shared" si="31"/>
        <v>2.6548475694666621E-2</v>
      </c>
      <c r="O127" s="301">
        <f t="shared" si="31"/>
        <v>2.6622153003286957E-2</v>
      </c>
      <c r="P127" s="301">
        <f t="shared" si="31"/>
        <v>2.6560075835812678E-2</v>
      </c>
      <c r="Q127" s="301">
        <f t="shared" si="31"/>
        <v>2.6571836068805664E-2</v>
      </c>
      <c r="R127" s="301">
        <f t="shared" si="31"/>
        <v>2.6234156611537236E-2</v>
      </c>
      <c r="S127" s="301">
        <f t="shared" si="31"/>
        <v>2.5691702353292396E-2</v>
      </c>
      <c r="T127" s="301">
        <f t="shared" si="31"/>
        <v>2.6302496868948352E-2</v>
      </c>
      <c r="U127" s="301">
        <f t="shared" si="31"/>
        <v>2.6262452713885328E-2</v>
      </c>
      <c r="V127" s="301">
        <f t="shared" si="31"/>
        <v>2.6161334444995771E-2</v>
      </c>
      <c r="W127" s="301">
        <f t="shared" si="31"/>
        <v>2.6262372851288303E-2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3.2462386683213117E-3</v>
      </c>
      <c r="C128" s="235">
        <f t="shared" si="32"/>
        <v>3.2241535366644863E-3</v>
      </c>
      <c r="D128" s="235">
        <f t="shared" si="32"/>
        <v>3.2646728289087113E-3</v>
      </c>
      <c r="E128" s="235">
        <f t="shared" si="32"/>
        <v>3.2861501368514241E-3</v>
      </c>
      <c r="F128" s="235">
        <f t="shared" si="32"/>
        <v>3.2938720815568357E-3</v>
      </c>
      <c r="G128" s="235">
        <f t="shared" si="32"/>
        <v>3.2922646423566154E-3</v>
      </c>
      <c r="H128" s="235">
        <f t="shared" si="32"/>
        <v>3.2420488336716235E-3</v>
      </c>
      <c r="I128" s="235">
        <f t="shared" si="32"/>
        <v>3.3602329976997192E-3</v>
      </c>
      <c r="J128" s="235">
        <f t="shared" si="32"/>
        <v>3.3610065627409174E-3</v>
      </c>
      <c r="K128" s="235">
        <f t="shared" si="32"/>
        <v>3.3384655415753957E-3</v>
      </c>
      <c r="L128" s="235">
        <f t="shared" si="32"/>
        <v>3.3194624574359624E-3</v>
      </c>
      <c r="M128" s="235">
        <f t="shared" si="32"/>
        <v>3.3483055904037972E-3</v>
      </c>
      <c r="N128" s="235">
        <f t="shared" si="32"/>
        <v>3.3379879693811935E-3</v>
      </c>
      <c r="O128" s="235">
        <f t="shared" si="32"/>
        <v>3.3472515509374219E-3</v>
      </c>
      <c r="P128" s="235">
        <f t="shared" si="32"/>
        <v>3.3394464761532607E-3</v>
      </c>
      <c r="Q128" s="235">
        <f t="shared" si="32"/>
        <v>3.3409251115634107E-3</v>
      </c>
      <c r="R128" s="235">
        <f t="shared" si="32"/>
        <v>3.3250053819743369E-3</v>
      </c>
      <c r="S128" s="235">
        <f t="shared" si="32"/>
        <v>3.2796426399157334E-3</v>
      </c>
      <c r="T128" s="235">
        <f t="shared" si="32"/>
        <v>3.3791640869975008E-3</v>
      </c>
      <c r="U128" s="235">
        <f t="shared" si="32"/>
        <v>3.3933860620542311E-3</v>
      </c>
      <c r="V128" s="235">
        <f t="shared" si="32"/>
        <v>3.3976833198309055E-3</v>
      </c>
      <c r="W128" s="235">
        <f t="shared" si="32"/>
        <v>3.426492482047671E-3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0.12812750551123475</v>
      </c>
      <c r="C129" s="235">
        <f t="shared" si="33"/>
        <v>0.12704743609413907</v>
      </c>
      <c r="D129" s="235">
        <f t="shared" si="33"/>
        <v>0.12828235946106495</v>
      </c>
      <c r="E129" s="235">
        <f t="shared" si="33"/>
        <v>0.12782355931198611</v>
      </c>
      <c r="F129" s="235">
        <f t="shared" si="33"/>
        <v>0.12812392491183705</v>
      </c>
      <c r="G129" s="235">
        <f t="shared" si="33"/>
        <v>0.1274093405950506</v>
      </c>
      <c r="H129" s="235">
        <f t="shared" si="33"/>
        <v>0.12418141235934432</v>
      </c>
      <c r="I129" s="235">
        <f t="shared" si="33"/>
        <v>0.12753308053137136</v>
      </c>
      <c r="J129" s="235">
        <f t="shared" si="33"/>
        <v>0.12735946206191467</v>
      </c>
      <c r="K129" s="235">
        <f t="shared" si="33"/>
        <v>0.12650530951077357</v>
      </c>
      <c r="L129" s="235">
        <f t="shared" si="33"/>
        <v>0.12578522089198144</v>
      </c>
      <c r="M129" s="235">
        <f t="shared" si="33"/>
        <v>0.12687818094141617</v>
      </c>
      <c r="N129" s="235">
        <f t="shared" si="33"/>
        <v>0.12648721274820737</v>
      </c>
      <c r="O129" s="235">
        <f t="shared" si="33"/>
        <v>0.12683823996036664</v>
      </c>
      <c r="P129" s="235">
        <f t="shared" si="33"/>
        <v>0.12654248031000367</v>
      </c>
      <c r="Q129" s="235">
        <f t="shared" si="33"/>
        <v>0.12659851061131586</v>
      </c>
      <c r="R129" s="235">
        <f t="shared" si="33"/>
        <v>0.12498967499139399</v>
      </c>
      <c r="S129" s="235">
        <f t="shared" si="33"/>
        <v>0.1224052129696226</v>
      </c>
      <c r="T129" s="235">
        <f t="shared" si="33"/>
        <v>0.12531527442609761</v>
      </c>
      <c r="U129" s="235">
        <f t="shared" si="33"/>
        <v>0.12512448857386893</v>
      </c>
      <c r="V129" s="235">
        <f t="shared" si="33"/>
        <v>0.12464272200704743</v>
      </c>
      <c r="W129" s="235">
        <f t="shared" si="33"/>
        <v>0.12512410807754912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4.4274983380722804E-2</v>
      </c>
      <c r="C130" s="235">
        <f t="shared" si="34"/>
        <v>4.397376743914428E-2</v>
      </c>
      <c r="D130" s="235">
        <f t="shared" si="34"/>
        <v>4.4526404251778694E-2</v>
      </c>
      <c r="E130" s="235">
        <f t="shared" si="34"/>
        <v>4.477853636869869E-2</v>
      </c>
      <c r="F130" s="235">
        <f t="shared" si="34"/>
        <v>4.4924648668722207E-2</v>
      </c>
      <c r="G130" s="235">
        <f t="shared" si="34"/>
        <v>4.4902725036128681E-2</v>
      </c>
      <c r="H130" s="235">
        <f t="shared" si="34"/>
        <v>4.4098555418273094E-2</v>
      </c>
      <c r="I130" s="235">
        <f t="shared" si="34"/>
        <v>4.559698021059299E-2</v>
      </c>
      <c r="J130" s="235">
        <f t="shared" si="34"/>
        <v>4.5811909193654944E-2</v>
      </c>
      <c r="K130" s="235">
        <f t="shared" si="34"/>
        <v>4.5532852471011298E-2</v>
      </c>
      <c r="L130" s="235">
        <f t="shared" si="34"/>
        <v>4.527367213326642E-2</v>
      </c>
      <c r="M130" s="235">
        <f t="shared" si="34"/>
        <v>4.5667059484991647E-2</v>
      </c>
      <c r="N130" s="235">
        <f t="shared" si="34"/>
        <v>4.5526338932383406E-2</v>
      </c>
      <c r="O130" s="235">
        <f t="shared" si="34"/>
        <v>4.5652683591958315E-2</v>
      </c>
      <c r="P130" s="235">
        <f t="shared" si="34"/>
        <v>4.5546231296960296E-2</v>
      </c>
      <c r="Q130" s="235">
        <f t="shared" si="34"/>
        <v>4.5566398193143738E-2</v>
      </c>
      <c r="R130" s="235">
        <f t="shared" si="34"/>
        <v>4.5229211493912368E-2</v>
      </c>
      <c r="S130" s="235">
        <f t="shared" si="34"/>
        <v>4.4507178548871151E-2</v>
      </c>
      <c r="T130" s="235">
        <f t="shared" si="34"/>
        <v>4.5761724484791648E-2</v>
      </c>
      <c r="U130" s="235">
        <f t="shared" si="34"/>
        <v>4.5868574607692267E-2</v>
      </c>
      <c r="V130" s="235">
        <f t="shared" si="34"/>
        <v>4.5850223165241594E-2</v>
      </c>
      <c r="W130" s="235">
        <f t="shared" si="34"/>
        <v>4.6170283267433679E-2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0.37668180592897293</v>
      </c>
      <c r="C131" s="302">
        <f t="shared" si="35"/>
        <v>0.46063146225901874</v>
      </c>
      <c r="D131" s="302">
        <f t="shared" si="35"/>
        <v>0.35338297303524857</v>
      </c>
      <c r="E131" s="302">
        <f t="shared" si="35"/>
        <v>0.35874325671464263</v>
      </c>
      <c r="F131" s="302">
        <f t="shared" si="35"/>
        <v>0.32734273401715569</v>
      </c>
      <c r="G131" s="302">
        <f t="shared" si="35"/>
        <v>0.37339512204111791</v>
      </c>
      <c r="H131" s="302">
        <f t="shared" si="35"/>
        <v>0.49189194484520188</v>
      </c>
      <c r="I131" s="302">
        <f t="shared" si="35"/>
        <v>0.29371687858358753</v>
      </c>
      <c r="J131" s="302">
        <f t="shared" si="35"/>
        <v>0.30844263223247886</v>
      </c>
      <c r="K131" s="302">
        <f t="shared" si="35"/>
        <v>0.27530848985262191</v>
      </c>
      <c r="L131" s="302">
        <f t="shared" si="35"/>
        <v>0.39398717769206398</v>
      </c>
      <c r="M131" s="302">
        <f t="shared" si="35"/>
        <v>0.23598364707012687</v>
      </c>
      <c r="N131" s="302">
        <f t="shared" si="35"/>
        <v>0.2764446903388883</v>
      </c>
      <c r="O131" s="302">
        <f t="shared" si="35"/>
        <v>0.32612021578201428</v>
      </c>
      <c r="P131" s="302">
        <f t="shared" si="35"/>
        <v>0.22133784190583569</v>
      </c>
      <c r="Q131" s="302">
        <f t="shared" si="35"/>
        <v>0.21919862048576394</v>
      </c>
      <c r="R131" s="302">
        <f t="shared" si="35"/>
        <v>0.36169529830502911</v>
      </c>
      <c r="S131" s="302">
        <f t="shared" si="35"/>
        <v>0.4370416350864475</v>
      </c>
      <c r="T131" s="302">
        <f t="shared" si="35"/>
        <v>0.28350753476868529</v>
      </c>
      <c r="U131" s="302">
        <f t="shared" si="35"/>
        <v>0.23836194437156411</v>
      </c>
      <c r="V131" s="302">
        <f t="shared" si="35"/>
        <v>0.30772977875127028</v>
      </c>
      <c r="W131" s="302">
        <f t="shared" si="35"/>
        <v>0.23979031606244289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0.4207767088004909</v>
      </c>
      <c r="C132" s="237">
        <f t="shared" si="36"/>
        <v>0.33845711936783074</v>
      </c>
      <c r="D132" s="237">
        <f t="shared" si="36"/>
        <v>0.44361833032586845</v>
      </c>
      <c r="E132" s="237">
        <f t="shared" si="36"/>
        <v>0.43853953520461281</v>
      </c>
      <c r="F132" s="237">
        <f t="shared" si="36"/>
        <v>0.46942281414459092</v>
      </c>
      <c r="G132" s="237">
        <f t="shared" si="36"/>
        <v>0.42425852603297082</v>
      </c>
      <c r="H132" s="237">
        <f t="shared" si="36"/>
        <v>0.31052152865258231</v>
      </c>
      <c r="I132" s="237">
        <f t="shared" si="36"/>
        <v>0.50302483417614841</v>
      </c>
      <c r="J132" s="237">
        <f t="shared" si="36"/>
        <v>0.48829343733157654</v>
      </c>
      <c r="K132" s="237">
        <f t="shared" si="36"/>
        <v>0.52276260858918144</v>
      </c>
      <c r="L132" s="237">
        <f t="shared" si="36"/>
        <v>0.40523333261537259</v>
      </c>
      <c r="M132" s="237">
        <f t="shared" si="36"/>
        <v>0.561492270673702</v>
      </c>
      <c r="N132" s="237">
        <f t="shared" si="36"/>
        <v>0.52165529431647317</v>
      </c>
      <c r="O132" s="237">
        <f t="shared" si="36"/>
        <v>0.47141945611143643</v>
      </c>
      <c r="P132" s="237">
        <f t="shared" si="36"/>
        <v>0.57667392417523444</v>
      </c>
      <c r="Q132" s="237">
        <f t="shared" si="36"/>
        <v>0.57872370952940733</v>
      </c>
      <c r="R132" s="237">
        <f t="shared" si="36"/>
        <v>0.43852665321615303</v>
      </c>
      <c r="S132" s="237">
        <f t="shared" si="36"/>
        <v>0.36707462840185034</v>
      </c>
      <c r="T132" s="237">
        <f t="shared" si="36"/>
        <v>0.51573380536447944</v>
      </c>
      <c r="U132" s="237">
        <f t="shared" si="36"/>
        <v>0.56098915367093516</v>
      </c>
      <c r="V132" s="237">
        <f t="shared" si="36"/>
        <v>0.49221825831161398</v>
      </c>
      <c r="W132" s="237">
        <f t="shared" si="36"/>
        <v>0.55922642725923843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</v>
      </c>
      <c r="C136" s="324">
        <f>IF(C$5=0,0,C$5/PPA_fec!C$5)</f>
        <v>0</v>
      </c>
      <c r="D136" s="324">
        <f>IF(D$5=0,0,D$5/PPA_fec!D$5)</f>
        <v>0</v>
      </c>
      <c r="E136" s="324">
        <f>IF(E$5=0,0,E$5/PPA_fec!E$5)</f>
        <v>0</v>
      </c>
      <c r="F136" s="324">
        <f>IF(F$5=0,0,F$5/PPA_fec!F$5)</f>
        <v>0</v>
      </c>
      <c r="G136" s="324">
        <f>IF(G$5=0,0,G$5/PPA_fec!G$5)</f>
        <v>0</v>
      </c>
      <c r="H136" s="324">
        <f>IF(H$5=0,0,H$5/PPA_fec!H$5)</f>
        <v>0</v>
      </c>
      <c r="I136" s="324">
        <f>IF(I$5=0,0,I$5/PPA_fec!I$5)</f>
        <v>0</v>
      </c>
      <c r="J136" s="324">
        <f>IF(J$5=0,0,J$5/PPA_fec!J$5)</f>
        <v>0</v>
      </c>
      <c r="K136" s="324">
        <f>IF(K$5=0,0,K$5/PPA_fec!K$5)</f>
        <v>0</v>
      </c>
      <c r="L136" s="324">
        <f>IF(L$5=0,0,L$5/PPA_fec!L$5)</f>
        <v>0</v>
      </c>
      <c r="M136" s="324">
        <f>IF(M$5=0,0,M$5/PPA_fec!M$5)</f>
        <v>0</v>
      </c>
      <c r="N136" s="324">
        <f>IF(N$5=0,0,N$5/PPA_fec!N$5)</f>
        <v>0</v>
      </c>
      <c r="O136" s="324">
        <f>IF(O$5=0,0,O$5/PPA_fec!O$5)</f>
        <v>0</v>
      </c>
      <c r="P136" s="324">
        <f>IF(P$5=0,0,P$5/PPA_fec!P$5)</f>
        <v>0</v>
      </c>
      <c r="Q136" s="324">
        <f>IF(Q$5=0,0,Q$5/PPA_fec!Q$5)</f>
        <v>0</v>
      </c>
      <c r="R136" s="324">
        <f>IF(R$5=0,0,R$5/PPA_fec!R$5)</f>
        <v>0</v>
      </c>
      <c r="S136" s="324">
        <f>IF(S$5=0,0,S$5/PPA_fec!S$5)</f>
        <v>0</v>
      </c>
      <c r="T136" s="324">
        <f>IF(T$5=0,0,T$5/PPA_fec!T$5)</f>
        <v>0</v>
      </c>
      <c r="U136" s="324">
        <f>IF(U$5=0,0,U$5/PPA_fec!U$5)</f>
        <v>0</v>
      </c>
      <c r="V136" s="324">
        <f>IF(V$5=0,0,V$5/PPA_fec!V$5)</f>
        <v>0</v>
      </c>
      <c r="W136" s="324">
        <f>IF(W$5=0,0,W$5/PPA_fec!W$5)</f>
        <v>0</v>
      </c>
      <c r="DA136" s="95"/>
    </row>
    <row r="137" spans="1:105" ht="12" customHeight="1" x14ac:dyDescent="0.25">
      <c r="A137" s="55" t="s">
        <v>92</v>
      </c>
      <c r="B137" s="307">
        <f>IF(B$6=0,0,B$6/PPA_fec!B$6)</f>
        <v>0</v>
      </c>
      <c r="C137" s="307">
        <f>IF(C$6=0,0,C$6/PPA_fec!C$6)</f>
        <v>0</v>
      </c>
      <c r="D137" s="307">
        <f>IF(D$6=0,0,D$6/PPA_fec!D$6)</f>
        <v>0</v>
      </c>
      <c r="E137" s="307">
        <f>IF(E$6=0,0,E$6/PPA_fec!E$6)</f>
        <v>0</v>
      </c>
      <c r="F137" s="307">
        <f>IF(F$6=0,0,F$6/PPA_fec!F$6)</f>
        <v>0</v>
      </c>
      <c r="G137" s="307">
        <f>IF(G$6=0,0,G$6/PPA_fec!G$6)</f>
        <v>0</v>
      </c>
      <c r="H137" s="307">
        <f>IF(H$6=0,0,H$6/PPA_fec!H$6)</f>
        <v>0</v>
      </c>
      <c r="I137" s="307">
        <f>IF(I$6=0,0,I$6/PPA_fec!I$6)</f>
        <v>0</v>
      </c>
      <c r="J137" s="307">
        <f>IF(J$6=0,0,J$6/PPA_fec!J$6)</f>
        <v>0</v>
      </c>
      <c r="K137" s="307">
        <f>IF(K$6=0,0,K$6/PPA_fec!K$6)</f>
        <v>0</v>
      </c>
      <c r="L137" s="307">
        <f>IF(L$6=0,0,L$6/PPA_fec!L$6)</f>
        <v>0</v>
      </c>
      <c r="M137" s="307">
        <f>IF(M$6=0,0,M$6/PPA_fec!M$6)</f>
        <v>0</v>
      </c>
      <c r="N137" s="307">
        <f>IF(N$6=0,0,N$6/PPA_fec!N$6)</f>
        <v>0</v>
      </c>
      <c r="O137" s="307">
        <f>IF(O$6=0,0,O$6/PPA_fec!O$6)</f>
        <v>0</v>
      </c>
      <c r="P137" s="307">
        <f>IF(P$6=0,0,P$6/PPA_fec!P$6)</f>
        <v>0</v>
      </c>
      <c r="Q137" s="307">
        <f>IF(Q$6=0,0,Q$6/PPA_fec!Q$6)</f>
        <v>0</v>
      </c>
      <c r="R137" s="307">
        <f>IF(R$6=0,0,R$6/PPA_fec!R$6)</f>
        <v>0</v>
      </c>
      <c r="S137" s="307">
        <f>IF(S$6=0,0,S$6/PPA_fec!S$6)</f>
        <v>0</v>
      </c>
      <c r="T137" s="307">
        <f>IF(T$6=0,0,T$6/PPA_fec!T$6)</f>
        <v>0</v>
      </c>
      <c r="U137" s="307">
        <f>IF(U$6=0,0,U$6/PPA_fec!U$6)</f>
        <v>0</v>
      </c>
      <c r="V137" s="307">
        <f>IF(V$6=0,0,V$6/PPA_fec!V$6)</f>
        <v>0</v>
      </c>
      <c r="W137" s="307">
        <f>IF(W$6=0,0,W$6/PPA_fec!W$6)</f>
        <v>0</v>
      </c>
      <c r="DA137" s="76"/>
    </row>
    <row r="138" spans="1:105" ht="12" customHeight="1" x14ac:dyDescent="0.25">
      <c r="A138" s="202" t="s">
        <v>93</v>
      </c>
      <c r="B138" s="308">
        <f>IF(B$7=0,0,B$7/PPA_fec!B$7)</f>
        <v>0</v>
      </c>
      <c r="C138" s="308">
        <f>IF(C$7=0,0,C$7/PPA_fec!C$7)</f>
        <v>0</v>
      </c>
      <c r="D138" s="308">
        <f>IF(D$7=0,0,D$7/PPA_fec!D$7)</f>
        <v>0</v>
      </c>
      <c r="E138" s="308">
        <f>IF(E$7=0,0,E$7/PPA_fec!E$7)</f>
        <v>0</v>
      </c>
      <c r="F138" s="308">
        <f>IF(F$7=0,0,F$7/PPA_fec!F$7)</f>
        <v>0</v>
      </c>
      <c r="G138" s="308">
        <f>IF(G$7=0,0,G$7/PPA_fec!G$7)</f>
        <v>0</v>
      </c>
      <c r="H138" s="308">
        <f>IF(H$7=0,0,H$7/PPA_fec!H$7)</f>
        <v>0</v>
      </c>
      <c r="I138" s="308">
        <f>IF(I$7=0,0,I$7/PPA_fec!I$7)</f>
        <v>0</v>
      </c>
      <c r="J138" s="308">
        <f>IF(J$7=0,0,J$7/PPA_fec!J$7)</f>
        <v>0</v>
      </c>
      <c r="K138" s="308">
        <f>IF(K$7=0,0,K$7/PPA_fec!K$7)</f>
        <v>0</v>
      </c>
      <c r="L138" s="308">
        <f>IF(L$7=0,0,L$7/PPA_fec!L$7)</f>
        <v>0</v>
      </c>
      <c r="M138" s="308">
        <f>IF(M$7=0,0,M$7/PPA_fec!M$7)</f>
        <v>0</v>
      </c>
      <c r="N138" s="308">
        <f>IF(N$7=0,0,N$7/PPA_fec!N$7)</f>
        <v>0</v>
      </c>
      <c r="O138" s="308">
        <f>IF(O$7=0,0,O$7/PPA_fec!O$7)</f>
        <v>0</v>
      </c>
      <c r="P138" s="308">
        <f>IF(P$7=0,0,P$7/PPA_fec!P$7)</f>
        <v>0</v>
      </c>
      <c r="Q138" s="308">
        <f>IF(Q$7=0,0,Q$7/PPA_fec!Q$7)</f>
        <v>0</v>
      </c>
      <c r="R138" s="308">
        <f>IF(R$7=0,0,R$7/PPA_fec!R$7)</f>
        <v>0</v>
      </c>
      <c r="S138" s="308">
        <f>IF(S$7=0,0,S$7/PPA_fec!S$7)</f>
        <v>0</v>
      </c>
      <c r="T138" s="308">
        <f>IF(T$7=0,0,T$7/PPA_fec!T$7)</f>
        <v>0</v>
      </c>
      <c r="U138" s="308">
        <f>IF(U$7=0,0,U$7/PPA_fec!U$7)</f>
        <v>0</v>
      </c>
      <c r="V138" s="308">
        <f>IF(V$7=0,0,V$7/PPA_fec!V$7)</f>
        <v>0</v>
      </c>
      <c r="W138" s="308">
        <f>IF(W$7=0,0,W$7/PPA_fec!W$7)</f>
        <v>0</v>
      </c>
      <c r="DA138" s="77"/>
    </row>
    <row r="139" spans="1:105" ht="12" customHeight="1" x14ac:dyDescent="0.25">
      <c r="A139" s="202" t="s">
        <v>94</v>
      </c>
      <c r="B139" s="308">
        <f>IF(B$8=0,0,B$8/PPA_fec!B$8)</f>
        <v>0</v>
      </c>
      <c r="C139" s="308">
        <f>IF(C$8=0,0,C$8/PPA_fec!C$8)</f>
        <v>0</v>
      </c>
      <c r="D139" s="308">
        <f>IF(D$8=0,0,D$8/PPA_fec!D$8)</f>
        <v>0</v>
      </c>
      <c r="E139" s="308">
        <f>IF(E$8=0,0,E$8/PPA_fec!E$8)</f>
        <v>0</v>
      </c>
      <c r="F139" s="308">
        <f>IF(F$8=0,0,F$8/PPA_fec!F$8)</f>
        <v>0</v>
      </c>
      <c r="G139" s="308">
        <f>IF(G$8=0,0,G$8/PPA_fec!G$8)</f>
        <v>0</v>
      </c>
      <c r="H139" s="308">
        <f>IF(H$8=0,0,H$8/PPA_fec!H$8)</f>
        <v>0</v>
      </c>
      <c r="I139" s="308">
        <f>IF(I$8=0,0,I$8/PPA_fec!I$8)</f>
        <v>0</v>
      </c>
      <c r="J139" s="308">
        <f>IF(J$8=0,0,J$8/PPA_fec!J$8)</f>
        <v>0</v>
      </c>
      <c r="K139" s="308">
        <f>IF(K$8=0,0,K$8/PPA_fec!K$8)</f>
        <v>0</v>
      </c>
      <c r="L139" s="308">
        <f>IF(L$8=0,0,L$8/PPA_fec!L$8)</f>
        <v>0</v>
      </c>
      <c r="M139" s="308">
        <f>IF(M$8=0,0,M$8/PPA_fec!M$8)</f>
        <v>0</v>
      </c>
      <c r="N139" s="308">
        <f>IF(N$8=0,0,N$8/PPA_fec!N$8)</f>
        <v>0</v>
      </c>
      <c r="O139" s="308">
        <f>IF(O$8=0,0,O$8/PPA_fec!O$8)</f>
        <v>0</v>
      </c>
      <c r="P139" s="308">
        <f>IF(P$8=0,0,P$8/PPA_fec!P$8)</f>
        <v>0</v>
      </c>
      <c r="Q139" s="308">
        <f>IF(Q$8=0,0,Q$8/PPA_fec!Q$8)</f>
        <v>0</v>
      </c>
      <c r="R139" s="308">
        <f>IF(R$8=0,0,R$8/PPA_fec!R$8)</f>
        <v>0</v>
      </c>
      <c r="S139" s="308">
        <f>IF(S$8=0,0,S$8/PPA_fec!S$8)</f>
        <v>0</v>
      </c>
      <c r="T139" s="308">
        <f>IF(T$8=0,0,T$8/PPA_fec!T$8)</f>
        <v>0</v>
      </c>
      <c r="U139" s="308">
        <f>IF(U$8=0,0,U$8/PPA_fec!U$8)</f>
        <v>0</v>
      </c>
      <c r="V139" s="308">
        <f>IF(V$8=0,0,V$8/PPA_fec!V$8)</f>
        <v>0</v>
      </c>
      <c r="W139" s="308">
        <f>IF(W$8=0,0,W$8/PPA_fec!W$8)</f>
        <v>0</v>
      </c>
      <c r="DA139" s="77"/>
    </row>
    <row r="140" spans="1:105" ht="12" customHeight="1" x14ac:dyDescent="0.25">
      <c r="A140" s="202" t="s">
        <v>95</v>
      </c>
      <c r="B140" s="308">
        <f>IF(B$9=0,0,B$9/PPA_fec!B$9)</f>
        <v>0</v>
      </c>
      <c r="C140" s="308">
        <f>IF(C$9=0,0,C$9/PPA_fec!C$9)</f>
        <v>0</v>
      </c>
      <c r="D140" s="308">
        <f>IF(D$9=0,0,D$9/PPA_fec!D$9)</f>
        <v>0</v>
      </c>
      <c r="E140" s="308">
        <f>IF(E$9=0,0,E$9/PPA_fec!E$9)</f>
        <v>0</v>
      </c>
      <c r="F140" s="308">
        <f>IF(F$9=0,0,F$9/PPA_fec!F$9)</f>
        <v>0</v>
      </c>
      <c r="G140" s="308">
        <f>IF(G$9=0,0,G$9/PPA_fec!G$9)</f>
        <v>0</v>
      </c>
      <c r="H140" s="308">
        <f>IF(H$9=0,0,H$9/PPA_fec!H$9)</f>
        <v>0</v>
      </c>
      <c r="I140" s="308">
        <f>IF(I$9=0,0,I$9/PPA_fec!I$9)</f>
        <v>0</v>
      </c>
      <c r="J140" s="308">
        <f>IF(J$9=0,0,J$9/PPA_fec!J$9)</f>
        <v>0</v>
      </c>
      <c r="K140" s="308">
        <f>IF(K$9=0,0,K$9/PPA_fec!K$9)</f>
        <v>0</v>
      </c>
      <c r="L140" s="308">
        <f>IF(L$9=0,0,L$9/PPA_fec!L$9)</f>
        <v>0</v>
      </c>
      <c r="M140" s="308">
        <f>IF(M$9=0,0,M$9/PPA_fec!M$9)</f>
        <v>0</v>
      </c>
      <c r="N140" s="308">
        <f>IF(N$9=0,0,N$9/PPA_fec!N$9)</f>
        <v>0</v>
      </c>
      <c r="O140" s="308">
        <f>IF(O$9=0,0,O$9/PPA_fec!O$9)</f>
        <v>0</v>
      </c>
      <c r="P140" s="308">
        <f>IF(P$9=0,0,P$9/PPA_fec!P$9)</f>
        <v>0</v>
      </c>
      <c r="Q140" s="308">
        <f>IF(Q$9=0,0,Q$9/PPA_fec!Q$9)</f>
        <v>0</v>
      </c>
      <c r="R140" s="308">
        <f>IF(R$9=0,0,R$9/PPA_fec!R$9)</f>
        <v>0</v>
      </c>
      <c r="S140" s="308">
        <f>IF(S$9=0,0,S$9/PPA_fec!S$9)</f>
        <v>0</v>
      </c>
      <c r="T140" s="308">
        <f>IF(T$9=0,0,T$9/PPA_fec!T$9)</f>
        <v>0</v>
      </c>
      <c r="U140" s="308">
        <f>IF(U$9=0,0,U$9/PPA_fec!U$9)</f>
        <v>0</v>
      </c>
      <c r="V140" s="308">
        <f>IF(V$9=0,0,V$9/PPA_fec!V$9)</f>
        <v>0</v>
      </c>
      <c r="W140" s="308">
        <f>IF(W$9=0,0,W$9/PPA_fec!W$9)</f>
        <v>0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</v>
      </c>
      <c r="C141" s="309">
        <f>IF(C$10=0,0,C$10/PPA_fec!C$10)</f>
        <v>0</v>
      </c>
      <c r="D141" s="309">
        <f>IF(D$10=0,0,D$10/PPA_fec!D$10)</f>
        <v>0</v>
      </c>
      <c r="E141" s="309">
        <f>IF(E$10=0,0,E$10/PPA_fec!E$10)</f>
        <v>0</v>
      </c>
      <c r="F141" s="309">
        <f>IF(F$10=0,0,F$10/PPA_fec!F$10)</f>
        <v>0</v>
      </c>
      <c r="G141" s="309">
        <f>IF(G$10=0,0,G$10/PPA_fec!G$10)</f>
        <v>0</v>
      </c>
      <c r="H141" s="309">
        <f>IF(H$10=0,0,H$10/PPA_fec!H$10)</f>
        <v>0</v>
      </c>
      <c r="I141" s="309">
        <f>IF(I$10=0,0,I$10/PPA_fec!I$10)</f>
        <v>0</v>
      </c>
      <c r="J141" s="309">
        <f>IF(J$10=0,0,J$10/PPA_fec!J$10)</f>
        <v>0</v>
      </c>
      <c r="K141" s="309">
        <f>IF(K$10=0,0,K$10/PPA_fec!K$10)</f>
        <v>0</v>
      </c>
      <c r="L141" s="309">
        <f>IF(L$10=0,0,L$10/PPA_fec!L$10)</f>
        <v>0</v>
      </c>
      <c r="M141" s="309">
        <f>IF(M$10=0,0,M$10/PPA_fec!M$10)</f>
        <v>0</v>
      </c>
      <c r="N141" s="309">
        <f>IF(N$10=0,0,N$10/PPA_fec!N$10)</f>
        <v>0</v>
      </c>
      <c r="O141" s="309">
        <f>IF(O$10=0,0,O$10/PPA_fec!O$10)</f>
        <v>0</v>
      </c>
      <c r="P141" s="309">
        <f>IF(P$10=0,0,P$10/PPA_fec!P$10)</f>
        <v>0</v>
      </c>
      <c r="Q141" s="309">
        <f>IF(Q$10=0,0,Q$10/PPA_fec!Q$10)</f>
        <v>0</v>
      </c>
      <c r="R141" s="309">
        <f>IF(R$10=0,0,R$10/PPA_fec!R$10)</f>
        <v>0</v>
      </c>
      <c r="S141" s="309">
        <f>IF(S$10=0,0,S$10/PPA_fec!S$10)</f>
        <v>0</v>
      </c>
      <c r="T141" s="309">
        <f>IF(T$10=0,0,T$10/PPA_fec!T$10)</f>
        <v>0</v>
      </c>
      <c r="U141" s="309">
        <f>IF(U$10=0,0,U$10/PPA_fec!U$10)</f>
        <v>0</v>
      </c>
      <c r="V141" s="309">
        <f>IF(V$10=0,0,V$10/PPA_fec!V$10)</f>
        <v>0</v>
      </c>
      <c r="W141" s="309">
        <f>IF(W$10=0,0,W$10/PPA_fec!W$10)</f>
        <v>0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</v>
      </c>
      <c r="C142" s="310">
        <f>IF(C$16=0,0,C$16/PPA_fec!C$16)</f>
        <v>0</v>
      </c>
      <c r="D142" s="310">
        <f>IF(D$16=0,0,D$16/PPA_fec!D$16)</f>
        <v>0</v>
      </c>
      <c r="E142" s="310">
        <f>IF(E$16=0,0,E$16/PPA_fec!E$16)</f>
        <v>0</v>
      </c>
      <c r="F142" s="310">
        <f>IF(F$16=0,0,F$16/PPA_fec!F$16)</f>
        <v>0</v>
      </c>
      <c r="G142" s="310">
        <f>IF(G$16=0,0,G$16/PPA_fec!G$16)</f>
        <v>0</v>
      </c>
      <c r="H142" s="310">
        <f>IF(H$16=0,0,H$16/PPA_fec!H$16)</f>
        <v>0</v>
      </c>
      <c r="I142" s="310">
        <f>IF(I$16=0,0,I$16/PPA_fec!I$16)</f>
        <v>0</v>
      </c>
      <c r="J142" s="310">
        <f>IF(J$16=0,0,J$16/PPA_fec!J$16)</f>
        <v>0</v>
      </c>
      <c r="K142" s="310">
        <f>IF(K$16=0,0,K$16/PPA_fec!K$16)</f>
        <v>0</v>
      </c>
      <c r="L142" s="310">
        <f>IF(L$16=0,0,L$16/PPA_fec!L$16)</f>
        <v>0</v>
      </c>
      <c r="M142" s="310">
        <f>IF(M$16=0,0,M$16/PPA_fec!M$16)</f>
        <v>0</v>
      </c>
      <c r="N142" s="310">
        <f>IF(N$16=0,0,N$16/PPA_fec!N$16)</f>
        <v>0</v>
      </c>
      <c r="O142" s="310">
        <f>IF(O$16=0,0,O$16/PPA_fec!O$16)</f>
        <v>0</v>
      </c>
      <c r="P142" s="310">
        <f>IF(P$16=0,0,P$16/PPA_fec!P$16)</f>
        <v>0</v>
      </c>
      <c r="Q142" s="310">
        <f>IF(Q$16=0,0,Q$16/PPA_fec!Q$16)</f>
        <v>0</v>
      </c>
      <c r="R142" s="310">
        <f>IF(R$16=0,0,R$16/PPA_fec!R$16)</f>
        <v>0</v>
      </c>
      <c r="S142" s="310">
        <f>IF(S$16=0,0,S$16/PPA_fec!S$16)</f>
        <v>0</v>
      </c>
      <c r="T142" s="310">
        <f>IF(T$16=0,0,T$16/PPA_fec!T$16)</f>
        <v>0</v>
      </c>
      <c r="U142" s="310">
        <f>IF(U$16=0,0,U$16/PPA_fec!U$16)</f>
        <v>0</v>
      </c>
      <c r="V142" s="310">
        <f>IF(V$16=0,0,V$16/PPA_fec!V$16)</f>
        <v>0</v>
      </c>
      <c r="W142" s="310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</v>
      </c>
      <c r="C143" s="310">
        <f>IF(C$17=0,0,C$17/PPA_fec!C$17)</f>
        <v>0</v>
      </c>
      <c r="D143" s="310">
        <f>IF(D$17=0,0,D$17/PPA_fec!D$17)</f>
        <v>0</v>
      </c>
      <c r="E143" s="310">
        <f>IF(E$17=0,0,E$17/PPA_fec!E$17)</f>
        <v>0</v>
      </c>
      <c r="F143" s="310">
        <f>IF(F$17=0,0,F$17/PPA_fec!F$17)</f>
        <v>0</v>
      </c>
      <c r="G143" s="310">
        <f>IF(G$17=0,0,G$17/PPA_fec!G$17)</f>
        <v>0</v>
      </c>
      <c r="H143" s="310">
        <f>IF(H$17=0,0,H$17/PPA_fec!H$17)</f>
        <v>0</v>
      </c>
      <c r="I143" s="310">
        <f>IF(I$17=0,0,I$17/PPA_fec!I$17)</f>
        <v>0</v>
      </c>
      <c r="J143" s="310">
        <f>IF(J$17=0,0,J$17/PPA_fec!J$17)</f>
        <v>0</v>
      </c>
      <c r="K143" s="310">
        <f>IF(K$17=0,0,K$17/PPA_fec!K$17)</f>
        <v>0</v>
      </c>
      <c r="L143" s="310">
        <f>IF(L$17=0,0,L$17/PPA_fec!L$17)</f>
        <v>0</v>
      </c>
      <c r="M143" s="310">
        <f>IF(M$17=0,0,M$17/PPA_fec!M$17)</f>
        <v>0</v>
      </c>
      <c r="N143" s="310">
        <f>IF(N$17=0,0,N$17/PPA_fec!N$17)</f>
        <v>0</v>
      </c>
      <c r="O143" s="310">
        <f>IF(O$17=0,0,O$17/PPA_fec!O$17)</f>
        <v>0</v>
      </c>
      <c r="P143" s="310">
        <f>IF(P$17=0,0,P$17/PPA_fec!P$17)</f>
        <v>0</v>
      </c>
      <c r="Q143" s="310">
        <f>IF(Q$17=0,0,Q$17/PPA_fec!Q$17)</f>
        <v>0</v>
      </c>
      <c r="R143" s="310">
        <f>IF(R$17=0,0,R$17/PPA_fec!R$17)</f>
        <v>0</v>
      </c>
      <c r="S143" s="310">
        <f>IF(S$17=0,0,S$17/PPA_fec!S$17)</f>
        <v>0</v>
      </c>
      <c r="T143" s="310">
        <f>IF(T$17=0,0,T$17/PPA_fec!T$17)</f>
        <v>0</v>
      </c>
      <c r="U143" s="310">
        <f>IF(U$17=0,0,U$17/PPA_fec!U$17)</f>
        <v>0</v>
      </c>
      <c r="V143" s="310">
        <f>IF(V$17=0,0,V$17/PPA_fec!V$17)</f>
        <v>0</v>
      </c>
      <c r="W143" s="310">
        <f>IF(W$17=0,0,W$17/PPA_fec!W$17)</f>
        <v>0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</v>
      </c>
      <c r="C144" s="311">
        <f>IF(C$30=0,0,C$30/PPA_fec!C$30)</f>
        <v>0</v>
      </c>
      <c r="D144" s="311">
        <f>IF(D$30=0,0,D$30/PPA_fec!D$30)</f>
        <v>0</v>
      </c>
      <c r="E144" s="311">
        <f>IF(E$30=0,0,E$30/PPA_fec!E$30)</f>
        <v>0</v>
      </c>
      <c r="F144" s="311">
        <f>IF(F$30=0,0,F$30/PPA_fec!F$30)</f>
        <v>0</v>
      </c>
      <c r="G144" s="311">
        <f>IF(G$30=0,0,G$30/PPA_fec!G$30)</f>
        <v>0</v>
      </c>
      <c r="H144" s="311">
        <f>IF(H$30=0,0,H$30/PPA_fec!H$30)</f>
        <v>0</v>
      </c>
      <c r="I144" s="311">
        <f>IF(I$30=0,0,I$30/PPA_fec!I$30)</f>
        <v>0</v>
      </c>
      <c r="J144" s="311">
        <f>IF(J$30=0,0,J$30/PPA_fec!J$30)</f>
        <v>0</v>
      </c>
      <c r="K144" s="311">
        <f>IF(K$30=0,0,K$30/PPA_fec!K$30)</f>
        <v>0</v>
      </c>
      <c r="L144" s="311">
        <f>IF(L$30=0,0,L$30/PPA_fec!L$30)</f>
        <v>0</v>
      </c>
      <c r="M144" s="311">
        <f>IF(M$30=0,0,M$30/PPA_fec!M$30)</f>
        <v>0</v>
      </c>
      <c r="N144" s="311">
        <f>IF(N$30=0,0,N$30/PPA_fec!N$30)</f>
        <v>0</v>
      </c>
      <c r="O144" s="311">
        <f>IF(O$30=0,0,O$30/PPA_fec!O$30)</f>
        <v>0</v>
      </c>
      <c r="P144" s="311">
        <f>IF(P$30=0,0,P$30/PPA_fec!P$30)</f>
        <v>0</v>
      </c>
      <c r="Q144" s="311">
        <f>IF(Q$30=0,0,Q$30/PPA_fec!Q$30)</f>
        <v>0</v>
      </c>
      <c r="R144" s="311">
        <f>IF(R$30=0,0,R$30/PPA_fec!R$30)</f>
        <v>0</v>
      </c>
      <c r="S144" s="311">
        <f>IF(S$30=0,0,S$30/PPA_fec!S$30)</f>
        <v>0</v>
      </c>
      <c r="T144" s="311">
        <f>IF(T$30=0,0,T$30/PPA_fec!T$30)</f>
        <v>0</v>
      </c>
      <c r="U144" s="311">
        <f>IF(U$30=0,0,U$30/PPA_fec!U$30)</f>
        <v>0</v>
      </c>
      <c r="V144" s="311">
        <f>IF(V$30=0,0,V$30/PPA_fec!V$30)</f>
        <v>0</v>
      </c>
      <c r="W144" s="311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0.74270816877562273</v>
      </c>
      <c r="C146" s="324">
        <f>IF(C$32=0,0,C$32/PPA_fec!C$32)</f>
        <v>0.74049712635516296</v>
      </c>
      <c r="D146" s="324">
        <f>IF(D$32=0,0,D$32/PPA_fec!D$32)</f>
        <v>0.74364787097585983</v>
      </c>
      <c r="E146" s="324">
        <f>IF(E$32=0,0,E$32/PPA_fec!E$32)</f>
        <v>0.75026340549008919</v>
      </c>
      <c r="F146" s="324">
        <f>IF(F$32=0,0,F$32/PPA_fec!F$32)</f>
        <v>0.75087275839454481</v>
      </c>
      <c r="G146" s="324">
        <f>IF(G$32=0,0,G$32/PPA_fec!G$32)</f>
        <v>0.75371928050805914</v>
      </c>
      <c r="H146" s="324">
        <f>IF(H$32=0,0,H$32/PPA_fec!H$32)</f>
        <v>0.77572755291920403</v>
      </c>
      <c r="I146" s="324">
        <f>IF(I$32=0,0,I$32/PPA_fec!I$32)</f>
        <v>0.78576814731865674</v>
      </c>
      <c r="J146" s="324">
        <f>IF(J$32=0,0,J$32/PPA_fec!J$32)</f>
        <v>0.79162891539617286</v>
      </c>
      <c r="K146" s="324">
        <f>IF(K$32=0,0,K$32/PPA_fec!K$32)</f>
        <v>0.72783627964978959</v>
      </c>
      <c r="L146" s="324">
        <f>IF(L$32=0,0,L$32/PPA_fec!L$32)</f>
        <v>0.72758250518905332</v>
      </c>
      <c r="M146" s="324">
        <f>IF(M$32=0,0,M$32/PPA_fec!M$32)</f>
        <v>0.73244211048264907</v>
      </c>
      <c r="N146" s="324">
        <f>IF(N$32=0,0,N$32/PPA_fec!N$32)</f>
        <v>0.72861017592853961</v>
      </c>
      <c r="O146" s="324">
        <f>IF(O$32=0,0,O$32/PPA_fec!O$32)</f>
        <v>0.74085123284337651</v>
      </c>
      <c r="P146" s="324">
        <f>IF(P$32=0,0,P$32/PPA_fec!P$32)</f>
        <v>0.75556136207802582</v>
      </c>
      <c r="Q146" s="324">
        <f>IF(Q$32=0,0,Q$32/PPA_fec!Q$32)</f>
        <v>0.750831832451338</v>
      </c>
      <c r="R146" s="324">
        <f>IF(R$32=0,0,R$32/PPA_fec!R$32)</f>
        <v>0.78357689251765561</v>
      </c>
      <c r="S146" s="324">
        <f>IF(S$32=0,0,S$32/PPA_fec!S$32)</f>
        <v>0.78864527478978896</v>
      </c>
      <c r="T146" s="324">
        <f>IF(T$32=0,0,T$32/PPA_fec!T$32)</f>
        <v>0.78415466230661657</v>
      </c>
      <c r="U146" s="324">
        <f>IF(U$32=0,0,U$32/PPA_fec!U$32)</f>
        <v>0.76230623384277463</v>
      </c>
      <c r="V146" s="324">
        <f>IF(V$32=0,0,V$32/PPA_fec!V$32)</f>
        <v>0.77123682229698409</v>
      </c>
      <c r="W146" s="324">
        <f>IF(W$32=0,0,W$32/PPA_fec!W$32)</f>
        <v>0.76056033007755675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0.46405004205807743</v>
      </c>
      <c r="C147" s="307">
        <f>IF(C$33=0,0,C$33/PPA_fec!C$33)</f>
        <v>0.46669624962912548</v>
      </c>
      <c r="D147" s="307">
        <f>IF(D$33=0,0,D$33/PPA_fec!D$33)</f>
        <v>0.46985517800152055</v>
      </c>
      <c r="E147" s="307">
        <f>IF(E$33=0,0,E$33/PPA_fec!E$33)</f>
        <v>0.47173978744586464</v>
      </c>
      <c r="F147" s="307">
        <f>IF(F$33=0,0,F$33/PPA_fec!F$33)</f>
        <v>0.472588184141712</v>
      </c>
      <c r="G147" s="307">
        <f>IF(G$33=0,0,G$33/PPA_fec!G$33)</f>
        <v>0.47365985740143396</v>
      </c>
      <c r="H147" s="307">
        <f>IF(H$33=0,0,H$33/PPA_fec!H$33)</f>
        <v>0.48129387166129045</v>
      </c>
      <c r="I147" s="307">
        <f>IF(I$33=0,0,I$33/PPA_fec!I$33)</f>
        <v>0.48687509904285814</v>
      </c>
      <c r="J147" s="307">
        <f>IF(J$33=0,0,J$33/PPA_fec!J$33)</f>
        <v>0.48687509904285814</v>
      </c>
      <c r="K147" s="307">
        <f>IF(K$33=0,0,K$33/PPA_fec!K$33)</f>
        <v>0.48687509904285814</v>
      </c>
      <c r="L147" s="307">
        <f>IF(L$33=0,0,L$33/PPA_fec!L$33)</f>
        <v>0.48687509904285803</v>
      </c>
      <c r="M147" s="307">
        <f>IF(M$33=0,0,M$33/PPA_fec!M$33)</f>
        <v>0.48687509904285803</v>
      </c>
      <c r="N147" s="307">
        <f>IF(N$33=0,0,N$33/PPA_fec!N$33)</f>
        <v>0.48687509904285781</v>
      </c>
      <c r="O147" s="307">
        <f>IF(O$33=0,0,O$33/PPA_fec!O$33)</f>
        <v>0.48687509904285814</v>
      </c>
      <c r="P147" s="307">
        <f>IF(P$33=0,0,P$33/PPA_fec!P$33)</f>
        <v>0.48687509904285786</v>
      </c>
      <c r="Q147" s="307">
        <f>IF(Q$33=0,0,Q$33/PPA_fec!Q$33)</f>
        <v>0.48687509904285814</v>
      </c>
      <c r="R147" s="307">
        <f>IF(R$33=0,0,R$33/PPA_fec!R$33)</f>
        <v>0.48687509904285792</v>
      </c>
      <c r="S147" s="307">
        <f>IF(S$33=0,0,S$33/PPA_fec!S$33)</f>
        <v>0.48687509904285808</v>
      </c>
      <c r="T147" s="307">
        <f>IF(T$33=0,0,T$33/PPA_fec!T$33)</f>
        <v>0.48687509904285797</v>
      </c>
      <c r="U147" s="307">
        <f>IF(U$33=0,0,U$33/PPA_fec!U$33)</f>
        <v>0.48687509904285803</v>
      </c>
      <c r="V147" s="307">
        <f>IF(V$33=0,0,V$33/PPA_fec!V$33)</f>
        <v>0.48687509904285814</v>
      </c>
      <c r="W147" s="307">
        <f>IF(W$33=0,0,W$33/PPA_fec!W$33)</f>
        <v>0.48687509904285808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0.12060989505309389</v>
      </c>
      <c r="C148" s="308">
        <f>IF(C$34=0,0,C$34/PPA_fec!C$34)</f>
        <v>0.1212976631567607</v>
      </c>
      <c r="D148" s="308">
        <f>IF(D$34=0,0,D$34/PPA_fec!D$34)</f>
        <v>0.12211869103079145</v>
      </c>
      <c r="E148" s="308">
        <f>IF(E$34=0,0,E$34/PPA_fec!E$34)</f>
        <v>0.12260851438322627</v>
      </c>
      <c r="F148" s="308">
        <f>IF(F$34=0,0,F$34/PPA_fec!F$34)</f>
        <v>0.12282901869779488</v>
      </c>
      <c r="G148" s="308">
        <f>IF(G$34=0,0,G$34/PPA_fec!G$34)</f>
        <v>0.12310755417386773</v>
      </c>
      <c r="H148" s="308">
        <f>IF(H$34=0,0,H$34/PPA_fec!H$34)</f>
        <v>0.12593237253930903</v>
      </c>
      <c r="I148" s="308">
        <f>IF(I$34=0,0,I$34/PPA_fec!I$34)</f>
        <v>0.12654228914426982</v>
      </c>
      <c r="J148" s="308">
        <f>IF(J$34=0,0,J$34/PPA_fec!J$34)</f>
        <v>0.12654228914426982</v>
      </c>
      <c r="K148" s="308">
        <f>IF(K$34=0,0,K$34/PPA_fec!K$34)</f>
        <v>0.12654228914426982</v>
      </c>
      <c r="L148" s="308">
        <f>IF(L$34=0,0,L$34/PPA_fec!L$34)</f>
        <v>0.12654228914426979</v>
      </c>
      <c r="M148" s="308">
        <f>IF(M$34=0,0,M$34/PPA_fec!M$34)</f>
        <v>0.12654228914426982</v>
      </c>
      <c r="N148" s="308">
        <f>IF(N$34=0,0,N$34/PPA_fec!N$34)</f>
        <v>0.12654228914426985</v>
      </c>
      <c r="O148" s="308">
        <f>IF(O$34=0,0,O$34/PPA_fec!O$34)</f>
        <v>0.12654228914426982</v>
      </c>
      <c r="P148" s="308">
        <f>IF(P$34=0,0,P$34/PPA_fec!P$34)</f>
        <v>0.12654228914426979</v>
      </c>
      <c r="Q148" s="308">
        <f>IF(Q$34=0,0,Q$34/PPA_fec!Q$34)</f>
        <v>0.12654228914426982</v>
      </c>
      <c r="R148" s="308">
        <f>IF(R$34=0,0,R$34/PPA_fec!R$34)</f>
        <v>0.12654228914426985</v>
      </c>
      <c r="S148" s="308">
        <f>IF(S$34=0,0,S$34/PPA_fec!S$34)</f>
        <v>0.12654228914426982</v>
      </c>
      <c r="T148" s="308">
        <f>IF(T$34=0,0,T$34/PPA_fec!T$34)</f>
        <v>0.12654228914426982</v>
      </c>
      <c r="U148" s="308">
        <f>IF(U$34=0,0,U$34/PPA_fec!U$34)</f>
        <v>0.12654228914426982</v>
      </c>
      <c r="V148" s="308">
        <f>IF(V$34=0,0,V$34/PPA_fec!V$34)</f>
        <v>0.12654228914426988</v>
      </c>
      <c r="W148" s="308">
        <f>IF(W$34=0,0,W$34/PPA_fec!W$34)</f>
        <v>0.12654228914426982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0.6611794610912759</v>
      </c>
      <c r="C149" s="308">
        <f>IF(C$35=0,0,C$35/PPA_fec!C$35)</f>
        <v>0.66494978311948094</v>
      </c>
      <c r="D149" s="308">
        <f>IF(D$35=0,0,D$35/PPA_fec!D$35)</f>
        <v>0.6694506308074224</v>
      </c>
      <c r="E149" s="308">
        <f>IF(E$35=0,0,E$35/PPA_fec!E$35)</f>
        <v>0.672135826247234</v>
      </c>
      <c r="F149" s="308">
        <f>IF(F$35=0,0,F$35/PPA_fec!F$35)</f>
        <v>0.6733446236167252</v>
      </c>
      <c r="G149" s="308">
        <f>IF(G$35=0,0,G$35/PPA_fec!G$35)</f>
        <v>0.67487154589688814</v>
      </c>
      <c r="H149" s="308">
        <f>IF(H$35=0,0,H$35/PPA_fec!H$35)</f>
        <v>0.68400039322293227</v>
      </c>
      <c r="I149" s="308">
        <f>IF(I$35=0,0,I$35/PPA_fec!I$35)</f>
        <v>0.69221635581637242</v>
      </c>
      <c r="J149" s="308">
        <f>IF(J$35=0,0,J$35/PPA_fec!J$35)</f>
        <v>0.69370064955975175</v>
      </c>
      <c r="K149" s="308">
        <f>IF(K$35=0,0,K$35/PPA_fec!K$35)</f>
        <v>0.69370064955975141</v>
      </c>
      <c r="L149" s="308">
        <f>IF(L$35=0,0,L$35/PPA_fec!L$35)</f>
        <v>0.69370064955975141</v>
      </c>
      <c r="M149" s="308">
        <f>IF(M$35=0,0,M$35/PPA_fec!M$35)</f>
        <v>0.69370064955975197</v>
      </c>
      <c r="N149" s="308">
        <f>IF(N$35=0,0,N$35/PPA_fec!N$35)</f>
        <v>0.69370064955975175</v>
      </c>
      <c r="O149" s="308">
        <f>IF(O$35=0,0,O$35/PPA_fec!O$35)</f>
        <v>0.69370064955975186</v>
      </c>
      <c r="P149" s="308">
        <f>IF(P$35=0,0,P$35/PPA_fec!P$35)</f>
        <v>0.69370064955975164</v>
      </c>
      <c r="Q149" s="308">
        <f>IF(Q$35=0,0,Q$35/PPA_fec!Q$35)</f>
        <v>0.69370064955975186</v>
      </c>
      <c r="R149" s="308">
        <f>IF(R$35=0,0,R$35/PPA_fec!R$35)</f>
        <v>0.69370064955975164</v>
      </c>
      <c r="S149" s="308">
        <f>IF(S$35=0,0,S$35/PPA_fec!S$35)</f>
        <v>0.69370064955975164</v>
      </c>
      <c r="T149" s="308">
        <f>IF(T$35=0,0,T$35/PPA_fec!T$35)</f>
        <v>0.69370064955975175</v>
      </c>
      <c r="U149" s="308">
        <f>IF(U$35=0,0,U$35/PPA_fec!U$35)</f>
        <v>0.69370064955975208</v>
      </c>
      <c r="V149" s="308">
        <f>IF(V$35=0,0,V$35/PPA_fec!V$35)</f>
        <v>0.69370064955975164</v>
      </c>
      <c r="W149" s="308">
        <f>IF(W$35=0,0,W$35/PPA_fec!W$35)</f>
        <v>0.69370064955975175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0.46600663985994573</v>
      </c>
      <c r="C150" s="308">
        <f>IF(C$36=0,0,C$36/PPA_fec!C$36)</f>
        <v>0.46866400477060677</v>
      </c>
      <c r="D150" s="308">
        <f>IF(D$36=0,0,D$36/PPA_fec!D$36)</f>
        <v>0.47183625229341569</v>
      </c>
      <c r="E150" s="308">
        <f>IF(E$36=0,0,E$36/PPA_fec!E$36)</f>
        <v>0.47372880791244376</v>
      </c>
      <c r="F150" s="308">
        <f>IF(F$36=0,0,F$36/PPA_fec!F$36)</f>
        <v>0.4745807817464438</v>
      </c>
      <c r="G150" s="308">
        <f>IF(G$36=0,0,G$36/PPA_fec!G$36)</f>
        <v>0.47565697355665454</v>
      </c>
      <c r="H150" s="308">
        <f>IF(H$36=0,0,H$36/PPA_fec!H$36)</f>
        <v>0.48657136921311717</v>
      </c>
      <c r="I150" s="308">
        <f>IF(I$36=0,0,I$36/PPA_fec!I$36)</f>
        <v>0.48892793529376471</v>
      </c>
      <c r="J150" s="308">
        <f>IF(J$36=0,0,J$36/PPA_fec!J$36)</f>
        <v>0.48892793529376483</v>
      </c>
      <c r="K150" s="308">
        <f>IF(K$36=0,0,K$36/PPA_fec!K$36)</f>
        <v>0.48892793529376488</v>
      </c>
      <c r="L150" s="308">
        <f>IF(L$36=0,0,L$36/PPA_fec!L$36)</f>
        <v>0.48892793529376488</v>
      </c>
      <c r="M150" s="308">
        <f>IF(M$36=0,0,M$36/PPA_fec!M$36)</f>
        <v>0.48892793529376488</v>
      </c>
      <c r="N150" s="308">
        <f>IF(N$36=0,0,N$36/PPA_fec!N$36)</f>
        <v>0.48892793529376483</v>
      </c>
      <c r="O150" s="308">
        <f>IF(O$36=0,0,O$36/PPA_fec!O$36)</f>
        <v>0.48892793529376477</v>
      </c>
      <c r="P150" s="308">
        <f>IF(P$36=0,0,P$36/PPA_fec!P$36)</f>
        <v>0.48892793529376483</v>
      </c>
      <c r="Q150" s="308">
        <f>IF(Q$36=0,0,Q$36/PPA_fec!Q$36)</f>
        <v>0.48892793529376477</v>
      </c>
      <c r="R150" s="308">
        <f>IF(R$36=0,0,R$36/PPA_fec!R$36)</f>
        <v>0.48892793529376494</v>
      </c>
      <c r="S150" s="308">
        <f>IF(S$36=0,0,S$36/PPA_fec!S$36)</f>
        <v>0.48892793529376483</v>
      </c>
      <c r="T150" s="308">
        <f>IF(T$36=0,0,T$36/PPA_fec!T$36)</f>
        <v>0.48892793529376488</v>
      </c>
      <c r="U150" s="308">
        <f>IF(U$36=0,0,U$36/PPA_fec!U$36)</f>
        <v>0.48892793529376483</v>
      </c>
      <c r="V150" s="308">
        <f>IF(V$36=0,0,V$36/PPA_fec!V$36)</f>
        <v>0.48892793529376471</v>
      </c>
      <c r="W150" s="308">
        <f>IF(W$36=0,0,W$36/PPA_fec!W$36)</f>
        <v>0.48892793529376477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0.6764553098837317</v>
      </c>
      <c r="C151" s="309">
        <f>IF(C$37=0,0,C$37/PPA_fec!C$37)</f>
        <v>0.66785446736930543</v>
      </c>
      <c r="D151" s="309">
        <f>IF(D$37=0,0,D$37/PPA_fec!D$37)</f>
        <v>0.68803609283541267</v>
      </c>
      <c r="E151" s="309">
        <f>IF(E$37=0,0,E$37/PPA_fec!E$37)</f>
        <v>0.68838723695303583</v>
      </c>
      <c r="F151" s="309">
        <f>IF(F$37=0,0,F$37/PPA_fec!F$37)</f>
        <v>0.69882038709659811</v>
      </c>
      <c r="G151" s="309">
        <f>IF(G$37=0,0,G$37/PPA_fec!G$37)</f>
        <v>0.68779714879875553</v>
      </c>
      <c r="H151" s="309">
        <f>IF(H$37=0,0,H$37/PPA_fec!H$37)</f>
        <v>0.69150329702649327</v>
      </c>
      <c r="I151" s="309">
        <f>IF(I$37=0,0,I$37/PPA_fec!I$37)</f>
        <v>0.7319044530464609</v>
      </c>
      <c r="J151" s="309">
        <f>IF(J$37=0,0,J$37/PPA_fec!J$37)</f>
        <v>0.72471249667504323</v>
      </c>
      <c r="K151" s="309">
        <f>IF(K$37=0,0,K$37/PPA_fec!K$37)</f>
        <v>0.77337349216593698</v>
      </c>
      <c r="L151" s="309">
        <f>IF(L$37=0,0,L$37/PPA_fec!L$37)</f>
        <v>0.7078442223269269</v>
      </c>
      <c r="M151" s="309">
        <f>IF(M$37=0,0,M$37/PPA_fec!M$37)</f>
        <v>0.81025392426199683</v>
      </c>
      <c r="N151" s="309">
        <f>IF(N$37=0,0,N$37/PPA_fec!N$37)</f>
        <v>0.77271100345415311</v>
      </c>
      <c r="O151" s="309">
        <f>IF(O$37=0,0,O$37/PPA_fec!O$37)</f>
        <v>0.72442200509795251</v>
      </c>
      <c r="P151" s="309">
        <f>IF(P$37=0,0,P$37/PPA_fec!P$37)</f>
        <v>0.84806458959737074</v>
      </c>
      <c r="Q151" s="309">
        <f>IF(Q$37=0,0,Q$37/PPA_fec!Q$37)</f>
        <v>0.84982796320021892</v>
      </c>
      <c r="R151" s="309">
        <f>IF(R$37=0,0,R$37/PPA_fec!R$37)</f>
        <v>0.71634252718231584</v>
      </c>
      <c r="S151" s="309">
        <f>IF(S$37=0,0,S$37/PPA_fec!S$37)</f>
        <v>0.70094740719425475</v>
      </c>
      <c r="T151" s="309">
        <f>IF(T$37=0,0,T$37/PPA_fec!T$37)</f>
        <v>0.75265046557728088</v>
      </c>
      <c r="U151" s="309">
        <f>IF(U$37=0,0,U$37/PPA_fec!U$37)</f>
        <v>0.8218844245102539</v>
      </c>
      <c r="V151" s="309">
        <f>IF(V$37=0,0,V$37/PPA_fec!V$37)</f>
        <v>0.74429514007599418</v>
      </c>
      <c r="W151" s="309">
        <f>IF(W$37=0,0,W$37/PPA_fec!W$37)</f>
        <v>0.81753010303555063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0.68539832893644548</v>
      </c>
      <c r="C152" s="310">
        <f>IF(C$43=0,0,C$43/PPA_fec!C$43)</f>
        <v>0.69192469480835095</v>
      </c>
      <c r="D152" s="310">
        <f>IF(D$43=0,0,D$43/PPA_fec!D$43)</f>
        <v>0.68289942156426742</v>
      </c>
      <c r="E152" s="310">
        <f>IF(E$43=0,0,E$43/PPA_fec!E$43)</f>
        <v>0.68733564979890505</v>
      </c>
      <c r="F152" s="310">
        <f>IF(F$43=0,0,F$43/PPA_fec!F$43)</f>
        <v>0.68334677856850934</v>
      </c>
      <c r="G152" s="310">
        <f>IF(G$43=0,0,G$43/PPA_fec!G$43)</f>
        <v>0.69189598376148154</v>
      </c>
      <c r="H152" s="310">
        <f>IF(H$43=0,0,H$43/PPA_fec!H$43)</f>
        <v>0.72405431496496542</v>
      </c>
      <c r="I152" s="310">
        <f>IF(I$43=0,0,I$43/PPA_fec!I$43)</f>
        <v>0.70193511855981039</v>
      </c>
      <c r="J152" s="310">
        <f>IF(J$43=0,0,J$43/PPA_fec!J$43)</f>
        <v>0.70817218598402099</v>
      </c>
      <c r="K152" s="310">
        <f>IF(K$43=0,0,K$43/PPA_fec!K$43)</f>
        <v>0.6705354781908347</v>
      </c>
      <c r="L152" s="310">
        <f>IF(L$43=0,0,L$43/PPA_fec!L$43)</f>
        <v>0.6840018920515234</v>
      </c>
      <c r="M152" s="310">
        <f>IF(M$43=0,0,M$43/PPA_fec!M$43)</f>
        <v>0.6631160975316025</v>
      </c>
      <c r="N152" s="310">
        <f>IF(N$43=0,0,N$43/PPA_fec!N$43)</f>
        <v>0.67116652007504074</v>
      </c>
      <c r="O152" s="310">
        <f>IF(O$43=0,0,O$43/PPA_fec!O$43)</f>
        <v>0.68440432242626292</v>
      </c>
      <c r="P152" s="310">
        <f>IF(P$43=0,0,P$43/PPA_fec!P$43)</f>
        <v>0.66018094987437081</v>
      </c>
      <c r="Q152" s="310">
        <f>IF(Q$43=0,0,Q$43/PPA_fec!Q$43)</f>
        <v>0.65826295857980321</v>
      </c>
      <c r="R152" s="310">
        <f>IF(R$43=0,0,R$43/PPA_fec!R$43)</f>
        <v>0.71464640751528863</v>
      </c>
      <c r="S152" s="310">
        <f>IF(S$43=0,0,S$43/PPA_fec!S$43)</f>
        <v>0.72838660578400283</v>
      </c>
      <c r="T152" s="310">
        <f>IF(T$43=0,0,T$43/PPA_fec!T$43)</f>
        <v>0.69582880804526792</v>
      </c>
      <c r="U152" s="310">
        <f>IF(U$43=0,0,U$43/PPA_fec!U$43)</f>
        <v>0.66982420298136569</v>
      </c>
      <c r="V152" s="310">
        <f>IF(V$43=0,0,V$43/PPA_fec!V$43)</f>
        <v>0.69631054113181401</v>
      </c>
      <c r="W152" s="310">
        <f>IF(W$43=0,0,W$43/PPA_fec!W$43)</f>
        <v>0.67032548647052781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0.76559009534011213</v>
      </c>
      <c r="C153" s="310">
        <f>IF(C$56=0,0,C$56/PPA_fec!C$56)</f>
        <v>0.76253810873555916</v>
      </c>
      <c r="D153" s="310">
        <f>IF(D$56=0,0,D$56/PPA_fec!D$56)</f>
        <v>0.76633306517711541</v>
      </c>
      <c r="E153" s="310">
        <f>IF(E$56=0,0,E$56/PPA_fec!E$56)</f>
        <v>0.77359784920871211</v>
      </c>
      <c r="F153" s="310">
        <f>IF(F$56=0,0,F$56/PPA_fec!F$56)</f>
        <v>0.77451353218070584</v>
      </c>
      <c r="G153" s="310">
        <f>IF(G$56=0,0,G$56/PPA_fec!G$56)</f>
        <v>0.77712266819816522</v>
      </c>
      <c r="H153" s="310">
        <f>IF(H$56=0,0,H$56/PPA_fec!H$56)</f>
        <v>0.79974878121263271</v>
      </c>
      <c r="I153" s="310">
        <f>IF(I$56=0,0,I$56/PPA_fec!I$56)</f>
        <v>0.81268862867124525</v>
      </c>
      <c r="J153" s="310">
        <f>IF(J$56=0,0,J$56/PPA_fec!J$56)</f>
        <v>0.81894054709413644</v>
      </c>
      <c r="K153" s="310">
        <f>IF(K$56=0,0,K$56/PPA_fec!K$56)</f>
        <v>0.74687401842393952</v>
      </c>
      <c r="L153" s="310">
        <f>IF(L$56=0,0,L$56/PPA_fec!L$56)</f>
        <v>0.74563089230494939</v>
      </c>
      <c r="M153" s="310">
        <f>IF(M$56=0,0,M$56/PPA_fec!M$56)</f>
        <v>0.75386502318938453</v>
      </c>
      <c r="N153" s="310">
        <f>IF(N$56=0,0,N$56/PPA_fec!N$56)</f>
        <v>0.74771595135543067</v>
      </c>
      <c r="O153" s="310">
        <f>IF(O$56=0,0,O$56/PPA_fec!O$56)</f>
        <v>0.76115106517443853</v>
      </c>
      <c r="P153" s="310">
        <f>IF(P$56=0,0,P$56/PPA_fec!P$56)</f>
        <v>0.78542130700091728</v>
      </c>
      <c r="Q153" s="310">
        <f>IF(Q$56=0,0,Q$56/PPA_fec!Q$56)</f>
        <v>0.78034823977495982</v>
      </c>
      <c r="R153" s="310">
        <f>IF(R$56=0,0,R$56/PPA_fec!R$56)</f>
        <v>0.80871005580158239</v>
      </c>
      <c r="S153" s="310">
        <f>IF(S$56=0,0,S$56/PPA_fec!S$56)</f>
        <v>0.81375334870899774</v>
      </c>
      <c r="T153" s="310">
        <f>IF(T$56=0,0,T$56/PPA_fec!T$56)</f>
        <v>0.81134503660910695</v>
      </c>
      <c r="U153" s="310">
        <f>IF(U$56=0,0,U$56/PPA_fec!U$56)</f>
        <v>0.78965085975451443</v>
      </c>
      <c r="V153" s="310">
        <f>IF(V$56=0,0,V$56/PPA_fec!V$56)</f>
        <v>0.79574447834975792</v>
      </c>
      <c r="W153" s="310">
        <f>IF(W$56=0,0,W$56/PPA_fec!W$56)</f>
        <v>0.7872765938663886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0.73388691644659232</v>
      </c>
      <c r="C154" s="311">
        <f>IF(C$69=0,0,C$69/PPA_fec!C$69)</f>
        <v>0.73110047656737476</v>
      </c>
      <c r="D154" s="311">
        <f>IF(D$69=0,0,D$69/PPA_fec!D$69)</f>
        <v>0.7364574788824283</v>
      </c>
      <c r="E154" s="311">
        <f>IF(E$69=0,0,E$69/PPA_fec!E$69)</f>
        <v>0.7430179165097307</v>
      </c>
      <c r="F154" s="311">
        <f>IF(F$69=0,0,F$69/PPA_fec!F$69)</f>
        <v>0.74476031956644317</v>
      </c>
      <c r="G154" s="311">
        <f>IF(G$69=0,0,G$69/PPA_fec!G$69)</f>
        <v>0.74612986585587893</v>
      </c>
      <c r="H154" s="311">
        <f>IF(H$69=0,0,H$69/PPA_fec!H$69)</f>
        <v>0.76489286873155526</v>
      </c>
      <c r="I154" s="311">
        <f>IF(I$69=0,0,I$69/PPA_fec!I$69)</f>
        <v>0.78175982518461007</v>
      </c>
      <c r="J154" s="311">
        <f>IF(J$69=0,0,J$69/PPA_fec!J$69)</f>
        <v>0.78634109501555327</v>
      </c>
      <c r="K154" s="311">
        <f>IF(K$69=0,0,K$69/PPA_fec!K$69)</f>
        <v>0.7257386687559797</v>
      </c>
      <c r="L154" s="311">
        <f>IF(L$69=0,0,L$69/PPA_fec!L$69)</f>
        <v>0.7219960991931097</v>
      </c>
      <c r="M154" s="311">
        <f>IF(M$69=0,0,M$69/PPA_fec!M$69)</f>
        <v>0.73652434926607102</v>
      </c>
      <c r="N154" s="311">
        <f>IF(N$69=0,0,N$69/PPA_fec!N$69)</f>
        <v>0.72638778732471798</v>
      </c>
      <c r="O154" s="311">
        <f>IF(O$69=0,0,O$69/PPA_fec!O$69)</f>
        <v>0.7362824242943744</v>
      </c>
      <c r="P154" s="311">
        <f>IF(P$69=0,0,P$69/PPA_fec!P$69)</f>
        <v>0.78113518539178461</v>
      </c>
      <c r="Q154" s="311">
        <f>IF(Q$69=0,0,Q$69/PPA_fec!Q$69)</f>
        <v>0.77848756324444812</v>
      </c>
      <c r="R154" s="311">
        <f>IF(R$69=0,0,R$69/PPA_fec!R$69)</f>
        <v>0.775573048603167</v>
      </c>
      <c r="S154" s="311">
        <f>IF(S$69=0,0,S$69/PPA_fec!S$69)</f>
        <v>0.77838323228741191</v>
      </c>
      <c r="T154" s="311">
        <f>IF(T$69=0,0,T$69/PPA_fec!T$69)</f>
        <v>0.7821043494966724</v>
      </c>
      <c r="U154" s="311">
        <f>IF(U$69=0,0,U$69/PPA_fec!U$69)</f>
        <v>0.77234416812707885</v>
      </c>
      <c r="V154" s="311">
        <f>IF(V$69=0,0,V$69/PPA_fec!V$69)</f>
        <v>0.76674697680188353</v>
      </c>
      <c r="W154" s="311">
        <f>IF(W$69=0,0,W$69/PPA_fec!W$69)</f>
        <v>0.76912725664915127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0.74970423093148608</v>
      </c>
      <c r="C156" s="324">
        <f>IF(C$83=0,0,C$83/PPA_fec!C$83)</f>
        <v>0.75607769768770239</v>
      </c>
      <c r="D156" s="324">
        <f>IF(D$83=0,0,D$83/PPA_fec!D$83)</f>
        <v>0.74879923774918489</v>
      </c>
      <c r="E156" s="324">
        <f>IF(E$83=0,0,E$83/PPA_fec!E$83)</f>
        <v>0.75148692070172962</v>
      </c>
      <c r="F156" s="324">
        <f>IF(F$83=0,0,F$83/PPA_fec!F$83)</f>
        <v>0.74972518244856234</v>
      </c>
      <c r="G156" s="324">
        <f>IF(G$83=0,0,G$83/PPA_fec!G$83)</f>
        <v>0.75393006925340134</v>
      </c>
      <c r="H156" s="324">
        <f>IF(H$83=0,0,H$83/PPA_fec!H$83)</f>
        <v>0.77352746398624905</v>
      </c>
      <c r="I156" s="324">
        <f>IF(I$83=0,0,I$83/PPA_fec!I$83)</f>
        <v>0.75319856292912812</v>
      </c>
      <c r="J156" s="324">
        <f>IF(J$83=0,0,J$83/PPA_fec!J$83)</f>
        <v>0.75422533533391323</v>
      </c>
      <c r="K156" s="324">
        <f>IF(K$83=0,0,K$83/PPA_fec!K$83)</f>
        <v>0.75931779743756755</v>
      </c>
      <c r="L156" s="324">
        <f>IF(L$83=0,0,L$83/PPA_fec!L$83)</f>
        <v>0.76366470004245379</v>
      </c>
      <c r="M156" s="324">
        <f>IF(M$83=0,0,M$83/PPA_fec!M$83)</f>
        <v>0.75708630313598557</v>
      </c>
      <c r="N156" s="324">
        <f>IF(N$83=0,0,N$83/PPA_fec!N$83)</f>
        <v>0.75942643450387992</v>
      </c>
      <c r="O156" s="324">
        <f>IF(O$83=0,0,O$83/PPA_fec!O$83)</f>
        <v>0.75732470755397074</v>
      </c>
      <c r="P156" s="324">
        <f>IF(P$83=0,0,P$83/PPA_fec!P$83)</f>
        <v>0.75909475393734782</v>
      </c>
      <c r="Q156" s="324">
        <f>IF(Q$83=0,0,Q$83/PPA_fec!Q$83)</f>
        <v>0.75875879174617933</v>
      </c>
      <c r="R156" s="324">
        <f>IF(R$83=0,0,R$83/PPA_fec!R$83)</f>
        <v>0.76852534410554507</v>
      </c>
      <c r="S156" s="324">
        <f>IF(S$83=0,0,S$83/PPA_fec!S$83)</f>
        <v>0.78475197785386586</v>
      </c>
      <c r="T156" s="324">
        <f>IF(T$83=0,0,T$83/PPA_fec!T$83)</f>
        <v>0.76652852914955549</v>
      </c>
      <c r="U156" s="324">
        <f>IF(U$83=0,0,U$83/PPA_fec!U$83)</f>
        <v>0.76769730727668051</v>
      </c>
      <c r="V156" s="324">
        <f>IF(V$83=0,0,V$83/PPA_fec!V$83)</f>
        <v>0.77066459589750391</v>
      </c>
      <c r="W156" s="324">
        <f>IF(W$83=0,0,W$83/PPA_fec!W$83)</f>
        <v>0.76769964182422967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0.54449999999999998</v>
      </c>
      <c r="C157" s="336">
        <f>IF(C$84=0,0,C$84/PPA_fec!C$84)</f>
        <v>0.5445000000000001</v>
      </c>
      <c r="D157" s="336">
        <f>IF(D$84=0,0,D$84/PPA_fec!D$84)</f>
        <v>0.5445000000000001</v>
      </c>
      <c r="E157" s="336">
        <f>IF(E$84=0,0,E$84/PPA_fec!E$84)</f>
        <v>0.54449999999999987</v>
      </c>
      <c r="F157" s="336">
        <f>IF(F$84=0,0,F$84/PPA_fec!F$84)</f>
        <v>0.54449999999999987</v>
      </c>
      <c r="G157" s="336">
        <f>IF(G$84=0,0,G$84/PPA_fec!G$84)</f>
        <v>0.54449999999999998</v>
      </c>
      <c r="H157" s="336">
        <f>IF(H$84=0,0,H$84/PPA_fec!H$84)</f>
        <v>0.54449999999999987</v>
      </c>
      <c r="I157" s="336">
        <f>IF(I$84=0,0,I$84/PPA_fec!I$84)</f>
        <v>0.54449999999999998</v>
      </c>
      <c r="J157" s="336">
        <f>IF(J$84=0,0,J$84/PPA_fec!J$84)</f>
        <v>0.54449999999999998</v>
      </c>
      <c r="K157" s="336">
        <f>IF(K$84=0,0,K$84/PPA_fec!K$84)</f>
        <v>0.54449999999999998</v>
      </c>
      <c r="L157" s="336">
        <f>IF(L$84=0,0,L$84/PPA_fec!L$84)</f>
        <v>0.54449999999999987</v>
      </c>
      <c r="M157" s="336">
        <f>IF(M$84=0,0,M$84/PPA_fec!M$84)</f>
        <v>0.5445000000000001</v>
      </c>
      <c r="N157" s="336">
        <f>IF(N$84=0,0,N$84/PPA_fec!N$84)</f>
        <v>0.5445000000000001</v>
      </c>
      <c r="O157" s="336">
        <f>IF(O$84=0,0,O$84/PPA_fec!O$84)</f>
        <v>0.54449999999999998</v>
      </c>
      <c r="P157" s="336">
        <f>IF(P$84=0,0,P$84/PPA_fec!P$84)</f>
        <v>0.54449999999999998</v>
      </c>
      <c r="Q157" s="336">
        <f>IF(Q$84=0,0,Q$84/PPA_fec!Q$84)</f>
        <v>0.54449999999999976</v>
      </c>
      <c r="R157" s="336">
        <f>IF(R$84=0,0,R$84/PPA_fec!R$84)</f>
        <v>0.54449999999999998</v>
      </c>
      <c r="S157" s="336">
        <f>IF(S$84=0,0,S$84/PPA_fec!S$84)</f>
        <v>0.5445000000000001</v>
      </c>
      <c r="T157" s="336">
        <f>IF(T$84=0,0,T$84/PPA_fec!T$84)</f>
        <v>0.54449999999999998</v>
      </c>
      <c r="U157" s="336">
        <f>IF(U$84=0,0,U$84/PPA_fec!U$84)</f>
        <v>0.54449999999999998</v>
      </c>
      <c r="V157" s="336">
        <f>IF(V$84=0,0,V$84/PPA_fec!V$84)</f>
        <v>0.54449999999999998</v>
      </c>
      <c r="W157" s="336">
        <f>IF(W$84=0,0,W$84/PPA_fec!W$84)</f>
        <v>0.54449999999999998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0.14906180916675607</v>
      </c>
      <c r="C158" s="337">
        <f>IF(C$85=0,0,C$85/PPA_fec!C$85)</f>
        <v>0.14930629624804614</v>
      </c>
      <c r="D158" s="337">
        <f>IF(D$85=0,0,D$85/PPA_fec!D$85)</f>
        <v>0.14972731543673676</v>
      </c>
      <c r="E158" s="337">
        <f>IF(E$85=0,0,E$85/PPA_fec!E$85)</f>
        <v>0.15125328209484809</v>
      </c>
      <c r="F158" s="337">
        <f>IF(F$85=0,0,F$85/PPA_fec!F$85)</f>
        <v>0.15125328209484812</v>
      </c>
      <c r="G158" s="337">
        <f>IF(G$85=0,0,G$85/PPA_fec!G$85)</f>
        <v>0.15202736990022833</v>
      </c>
      <c r="H158" s="337">
        <f>IF(H$85=0,0,H$85/PPA_fec!H$85)</f>
        <v>0.15360001906546289</v>
      </c>
      <c r="I158" s="337">
        <f>IF(I$85=0,0,I$85/PPA_fec!I$85)</f>
        <v>0.15501540331417402</v>
      </c>
      <c r="J158" s="337">
        <f>IF(J$85=0,0,J$85/PPA_fec!J$85)</f>
        <v>0.15526245781998796</v>
      </c>
      <c r="K158" s="337">
        <f>IF(K$85=0,0,K$85/PPA_fec!K$85)</f>
        <v>0.15526245781998793</v>
      </c>
      <c r="L158" s="337">
        <f>IF(L$85=0,0,L$85/PPA_fec!L$85)</f>
        <v>0.1552624578199879</v>
      </c>
      <c r="M158" s="337">
        <f>IF(M$85=0,0,M$85/PPA_fec!M$85)</f>
        <v>0.15526245781998782</v>
      </c>
      <c r="N158" s="337">
        <f>IF(N$85=0,0,N$85/PPA_fec!N$85)</f>
        <v>0.1552624578199879</v>
      </c>
      <c r="O158" s="337">
        <f>IF(O$85=0,0,O$85/PPA_fec!O$85)</f>
        <v>0.15526245781998796</v>
      </c>
      <c r="P158" s="337">
        <f>IF(P$85=0,0,P$85/PPA_fec!P$85)</f>
        <v>0.15526245781998801</v>
      </c>
      <c r="Q158" s="337">
        <f>IF(Q$85=0,0,Q$85/PPA_fec!Q$85)</f>
        <v>0.15526245781998793</v>
      </c>
      <c r="R158" s="337">
        <f>IF(R$85=0,0,R$85/PPA_fec!R$85)</f>
        <v>0.15651159819324659</v>
      </c>
      <c r="S158" s="337">
        <f>IF(S$85=0,0,S$85/PPA_fec!S$85)</f>
        <v>0.15763582452917937</v>
      </c>
      <c r="T158" s="337">
        <f>IF(T$85=0,0,T$85/PPA_fec!T$85)</f>
        <v>0.15864762823151887</v>
      </c>
      <c r="U158" s="337">
        <f>IF(U$85=0,0,U$85/PPA_fec!U$85)</f>
        <v>0.15955825156362441</v>
      </c>
      <c r="V158" s="337">
        <f>IF(V$85=0,0,V$85/PPA_fec!V$85)</f>
        <v>0.16037781256251935</v>
      </c>
      <c r="W158" s="337">
        <f>IF(W$85=0,0,W$85/PPA_fec!W$85)</f>
        <v>0.16111541746152483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0.75849841896575698</v>
      </c>
      <c r="C159" s="337">
        <f>IF(C$86=0,0,C$86/PPA_fec!C$86)</f>
        <v>0.75849841896575709</v>
      </c>
      <c r="D159" s="337">
        <f>IF(D$86=0,0,D$86/PPA_fec!D$86)</f>
        <v>0.7584984189657572</v>
      </c>
      <c r="E159" s="337">
        <f>IF(E$86=0,0,E$86/PPA_fec!E$86)</f>
        <v>0.7584984189657572</v>
      </c>
      <c r="F159" s="337">
        <f>IF(F$86=0,0,F$86/PPA_fec!F$86)</f>
        <v>0.75849841896575709</v>
      </c>
      <c r="G159" s="337">
        <f>IF(G$86=0,0,G$86/PPA_fec!G$86)</f>
        <v>0.75849841896575687</v>
      </c>
      <c r="H159" s="337">
        <f>IF(H$86=0,0,H$86/PPA_fec!H$86)</f>
        <v>0.7584984189657572</v>
      </c>
      <c r="I159" s="337">
        <f>IF(I$86=0,0,I$86/PPA_fec!I$86)</f>
        <v>0.75849841896575709</v>
      </c>
      <c r="J159" s="337">
        <f>IF(J$86=0,0,J$86/PPA_fec!J$86)</f>
        <v>0.75849841896575698</v>
      </c>
      <c r="K159" s="337">
        <f>IF(K$86=0,0,K$86/PPA_fec!K$86)</f>
        <v>0.75849841896575698</v>
      </c>
      <c r="L159" s="337">
        <f>IF(L$86=0,0,L$86/PPA_fec!L$86)</f>
        <v>0.7584984189657572</v>
      </c>
      <c r="M159" s="337">
        <f>IF(M$86=0,0,M$86/PPA_fec!M$86)</f>
        <v>0.75849841896575709</v>
      </c>
      <c r="N159" s="337">
        <f>IF(N$86=0,0,N$86/PPA_fec!N$86)</f>
        <v>0.7584984189657572</v>
      </c>
      <c r="O159" s="337">
        <f>IF(O$86=0,0,O$86/PPA_fec!O$86)</f>
        <v>0.75849841896575709</v>
      </c>
      <c r="P159" s="337">
        <f>IF(P$86=0,0,P$86/PPA_fec!P$86)</f>
        <v>0.75849841896575698</v>
      </c>
      <c r="Q159" s="337">
        <f>IF(Q$86=0,0,Q$86/PPA_fec!Q$86)</f>
        <v>0.75849841896575709</v>
      </c>
      <c r="R159" s="337">
        <f>IF(R$86=0,0,R$86/PPA_fec!R$86)</f>
        <v>0.7584984189657572</v>
      </c>
      <c r="S159" s="337">
        <f>IF(S$86=0,0,S$86/PPA_fec!S$86)</f>
        <v>0.75849841896575676</v>
      </c>
      <c r="T159" s="337">
        <f>IF(T$86=0,0,T$86/PPA_fec!T$86)</f>
        <v>0.7584984189657572</v>
      </c>
      <c r="U159" s="337">
        <f>IF(U$86=0,0,U$86/PPA_fec!U$86)</f>
        <v>0.75849841896575676</v>
      </c>
      <c r="V159" s="337">
        <f>IF(V$86=0,0,V$86/PPA_fec!V$86)</f>
        <v>0.7584984189657572</v>
      </c>
      <c r="W159" s="337">
        <f>IF(W$86=0,0,W$86/PPA_fec!W$86)</f>
        <v>0.75849841896575754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0.59358778008987112</v>
      </c>
      <c r="C160" s="337">
        <f>IF(C$87=0,0,C$87/PPA_fec!C$87)</f>
        <v>0.59456136644746915</v>
      </c>
      <c r="D160" s="337">
        <f>IF(D$87=0,0,D$87/PPA_fec!D$87)</f>
        <v>0.59623793167223793</v>
      </c>
      <c r="E160" s="337">
        <f>IF(E$87=0,0,E$87/PPA_fec!E$87)</f>
        <v>0.60176635643024257</v>
      </c>
      <c r="F160" s="337">
        <f>IF(F$87=0,0,F$87/PPA_fec!F$87)</f>
        <v>0.6023145730745042</v>
      </c>
      <c r="G160" s="337">
        <f>IF(G$87=0,0,G$87/PPA_fec!G$87)</f>
        <v>0.60539711356263337</v>
      </c>
      <c r="H160" s="337">
        <f>IF(H$87=0,0,H$87/PPA_fec!H$87)</f>
        <v>0.61000962013159887</v>
      </c>
      <c r="I160" s="337">
        <f>IF(I$87=0,0,I$87/PPA_fec!I$87)</f>
        <v>0.61416087604366776</v>
      </c>
      <c r="J160" s="337">
        <f>IF(J$87=0,0,J$87/PPA_fec!J$87)</f>
        <v>0.61789700636452904</v>
      </c>
      <c r="K160" s="337">
        <f>IF(K$87=0,0,K$87/PPA_fec!K$87)</f>
        <v>0.6182797470649376</v>
      </c>
      <c r="L160" s="337">
        <f>IF(L$87=0,0,L$87/PPA_fec!L$87)</f>
        <v>0.61827974706493716</v>
      </c>
      <c r="M160" s="337">
        <f>IF(M$87=0,0,M$87/PPA_fec!M$87)</f>
        <v>0.61827974706493727</v>
      </c>
      <c r="N160" s="337">
        <f>IF(N$87=0,0,N$87/PPA_fec!N$87)</f>
        <v>0.61827974706493716</v>
      </c>
      <c r="O160" s="337">
        <f>IF(O$87=0,0,O$87/PPA_fec!O$87)</f>
        <v>0.61827974706493705</v>
      </c>
      <c r="P160" s="337">
        <f>IF(P$87=0,0,P$87/PPA_fec!P$87)</f>
        <v>0.61827974706493716</v>
      </c>
      <c r="Q160" s="337">
        <f>IF(Q$87=0,0,Q$87/PPA_fec!Q$87)</f>
        <v>0.61827974706493749</v>
      </c>
      <c r="R160" s="337">
        <f>IF(R$87=0,0,R$87/PPA_fec!R$87)</f>
        <v>0.62160399028367219</v>
      </c>
      <c r="S160" s="337">
        <f>IF(S$87=0,0,S$87/PPA_fec!S$87)</f>
        <v>0.62459580918053381</v>
      </c>
      <c r="T160" s="337">
        <f>IF(T$87=0,0,T$87/PPA_fec!T$87)</f>
        <v>0.62728844618770874</v>
      </c>
      <c r="U160" s="337">
        <f>IF(U$87=0,0,U$87/PPA_fec!U$87)</f>
        <v>0.62971181949416655</v>
      </c>
      <c r="V160" s="337">
        <f>IF(V$87=0,0,V$87/PPA_fec!V$87)</f>
        <v>0.63189285546997831</v>
      </c>
      <c r="W160" s="337">
        <f>IF(W$87=0,0,W$87/PPA_fec!W$87)</f>
        <v>0.63385578784820928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0.86723516427857072</v>
      </c>
      <c r="C161" s="338">
        <f>IF(C$88=0,0,C$88/PPA_fec!C$88)</f>
        <v>0.85275022793013977</v>
      </c>
      <c r="D161" s="338">
        <f>IF(D$88=0,0,D$88/PPA_fec!D$88)</f>
        <v>0.87507331195653748</v>
      </c>
      <c r="E161" s="338">
        <f>IF(E$88=0,0,E$88/PPA_fec!E$88)</f>
        <v>0.88090952798343281</v>
      </c>
      <c r="F161" s="338">
        <f>IF(F$88=0,0,F$88/PPA_fec!F$88)</f>
        <v>0.89265514427994308</v>
      </c>
      <c r="G161" s="338">
        <f>IF(G$88=0,0,G$88/PPA_fec!G$88)</f>
        <v>0.88107275272571539</v>
      </c>
      <c r="H161" s="338">
        <f>IF(H$88=0,0,H$88/PPA_fec!H$88)</f>
        <v>0.88437742296892674</v>
      </c>
      <c r="I161" s="338">
        <f>IF(I$88=0,0,I$88/PPA_fec!I$88)</f>
        <v>0.93153565056130816</v>
      </c>
      <c r="J161" s="338">
        <f>IF(J$88=0,0,J$88/PPA_fec!J$88)</f>
        <v>0.92238204624947306</v>
      </c>
      <c r="K161" s="338">
        <f>IF(K$88=0,0,K$88/PPA_fec!K$88)</f>
        <v>0.98431561135198398</v>
      </c>
      <c r="L161" s="338">
        <f>IF(L$88=0,0,L$88/PPA_fec!L$88)</f>
        <v>0.90091285193959603</v>
      </c>
      <c r="M161" s="338">
        <f>IF(M$88=0,0,M$88/PPA_fec!M$88)</f>
        <v>1.0312553958588071</v>
      </c>
      <c r="N161" s="338">
        <f>IF(N$88=0,0,N$88/PPA_fec!N$88)</f>
        <v>0.98347242498994969</v>
      </c>
      <c r="O161" s="338">
        <f>IF(O$88=0,0,O$88/PPA_fec!O$88)</f>
        <v>0.92201232140475953</v>
      </c>
      <c r="P161" s="338">
        <f>IF(P$88=0,0,P$88/PPA_fec!P$88)</f>
        <v>1.0793791401327171</v>
      </c>
      <c r="Q161" s="338">
        <f>IF(Q$88=0,0,Q$88/PPA_fec!Q$88)</f>
        <v>1.0816234841443897</v>
      </c>
      <c r="R161" s="338">
        <f>IF(R$88=0,0,R$88/PPA_fec!R$88)</f>
        <v>0.94015724774067089</v>
      </c>
      <c r="S161" s="338">
        <f>IF(S$88=0,0,S$88/PPA_fec!S$88)</f>
        <v>0.94297662730522802</v>
      </c>
      <c r="T161" s="338">
        <f>IF(T$88=0,0,T$88/PPA_fec!T$88)</f>
        <v>1.012532167585414</v>
      </c>
      <c r="U161" s="338">
        <f>IF(U$88=0,0,U$88/PPA_fec!U$88)</f>
        <v>1.1056718303040907</v>
      </c>
      <c r="V161" s="338">
        <f>IF(V$88=0,0,V$88/PPA_fec!V$88)</f>
        <v>1.0012918425904505</v>
      </c>
      <c r="W161" s="338">
        <f>IF(W$88=0,0,W$88/PPA_fec!W$88)</f>
        <v>1.0998140108210943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0.71948250000000014</v>
      </c>
      <c r="C162" s="339">
        <f>IF(C$94=0,0,C$94/PPA_fec!C$94)</f>
        <v>0.71948250000000025</v>
      </c>
      <c r="D162" s="339">
        <f>IF(D$94=0,0,D$94/PPA_fec!D$94)</f>
        <v>0.71948249999999991</v>
      </c>
      <c r="E162" s="339">
        <f>IF(E$94=0,0,E$94/PPA_fec!E$94)</f>
        <v>0.71948249999999991</v>
      </c>
      <c r="F162" s="339">
        <f>IF(F$94=0,0,F$94/PPA_fec!F$94)</f>
        <v>0.7194824999999998</v>
      </c>
      <c r="G162" s="339">
        <f>IF(G$94=0,0,G$94/PPA_fec!G$94)</f>
        <v>0.71948250000000025</v>
      </c>
      <c r="H162" s="339">
        <f>IF(H$94=0,0,H$94/PPA_fec!H$94)</f>
        <v>0.71948250000000014</v>
      </c>
      <c r="I162" s="339">
        <f>IF(I$94=0,0,I$94/PPA_fec!I$94)</f>
        <v>0.71948249999999991</v>
      </c>
      <c r="J162" s="339">
        <f>IF(J$94=0,0,J$94/PPA_fec!J$94)</f>
        <v>0.71948249999999991</v>
      </c>
      <c r="K162" s="339">
        <f>IF(K$94=0,0,K$94/PPA_fec!K$94)</f>
        <v>0.7194824999999998</v>
      </c>
      <c r="L162" s="339">
        <f>IF(L$94=0,0,L$94/PPA_fec!L$94)</f>
        <v>0.71948250000000014</v>
      </c>
      <c r="M162" s="339">
        <f>IF(M$94=0,0,M$94/PPA_fec!M$94)</f>
        <v>0.71948250000000002</v>
      </c>
      <c r="N162" s="339">
        <f>IF(N$94=0,0,N$94/PPA_fec!N$94)</f>
        <v>0.71948249999999991</v>
      </c>
      <c r="O162" s="339">
        <f>IF(O$94=0,0,O$94/PPA_fec!O$94)</f>
        <v>0.71948249999999991</v>
      </c>
      <c r="P162" s="339">
        <f>IF(P$94=0,0,P$94/PPA_fec!P$94)</f>
        <v>0.7194824999999998</v>
      </c>
      <c r="Q162" s="339">
        <f>IF(Q$94=0,0,Q$94/PPA_fec!Q$94)</f>
        <v>0.71948249999999991</v>
      </c>
      <c r="R162" s="339">
        <f>IF(R$94=0,0,R$94/PPA_fec!R$94)</f>
        <v>0.7194824999999998</v>
      </c>
      <c r="S162" s="339">
        <f>IF(S$94=0,0,S$94/PPA_fec!S$94)</f>
        <v>0.7194824999999998</v>
      </c>
      <c r="T162" s="339">
        <f>IF(T$94=0,0,T$94/PPA_fec!T$94)</f>
        <v>0.71948250000000025</v>
      </c>
      <c r="U162" s="339">
        <f>IF(U$94=0,0,U$94/PPA_fec!U$94)</f>
        <v>0.71948250000000002</v>
      </c>
      <c r="V162" s="339">
        <f>IF(V$94=0,0,V$94/PPA_fec!V$94)</f>
        <v>0.71948250000000014</v>
      </c>
      <c r="W162" s="339">
        <f>IF(W$94=0,0,W$94/PPA_fec!W$94)</f>
        <v>0.71948250000000002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LV: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2032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2033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2039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2042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2043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3.360891466183237</v>
      </c>
      <c r="C32" s="225">
        <v>7.4294591776565504</v>
      </c>
      <c r="D32" s="225">
        <v>8.1854275124972791</v>
      </c>
      <c r="E32" s="225">
        <v>9.7229638047527711</v>
      </c>
      <c r="F32" s="225">
        <v>10.015050405934931</v>
      </c>
      <c r="G32" s="225">
        <v>11.13123768333717</v>
      </c>
      <c r="H32" s="225">
        <v>11.55435147932694</v>
      </c>
      <c r="I32" s="225">
        <v>10.017852093993881</v>
      </c>
      <c r="J32" s="225">
        <v>9.7920563180354954</v>
      </c>
      <c r="K32" s="225">
        <v>4.8969850743196153</v>
      </c>
      <c r="L32" s="225">
        <v>3.6659040689092519</v>
      </c>
      <c r="M32" s="225">
        <v>5.5483601856936646</v>
      </c>
      <c r="N32" s="225">
        <v>3.2402233672303158</v>
      </c>
      <c r="O32" s="225">
        <v>4.650004818702123</v>
      </c>
      <c r="P32" s="225">
        <v>5.4343917808497926</v>
      </c>
      <c r="Q32" s="225">
        <v>5.2935782118233679</v>
      </c>
      <c r="R32" s="225">
        <v>3.2113043706950548</v>
      </c>
      <c r="S32" s="225">
        <v>3.7365758853344508</v>
      </c>
      <c r="T32" s="225">
        <v>5.5947134212835579</v>
      </c>
      <c r="U32" s="225">
        <v>5.4652918300613278</v>
      </c>
      <c r="V32" s="225">
        <v>3.8715916020149939</v>
      </c>
      <c r="W32" s="225">
        <v>5.6686911242517786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6.5941349339304539E-2</v>
      </c>
      <c r="C37" s="262">
        <v>0.1058559290178606</v>
      </c>
      <c r="D37" s="262">
        <v>0.1159794560614337</v>
      </c>
      <c r="E37" s="262">
        <v>0.13363306182392601</v>
      </c>
      <c r="F37" s="262">
        <v>0.1312180106540389</v>
      </c>
      <c r="G37" s="262">
        <v>0.1560410817459969</v>
      </c>
      <c r="H37" s="262">
        <v>0.1923157820603992</v>
      </c>
      <c r="I37" s="262">
        <v>0.14268630289349671</v>
      </c>
      <c r="J37" s="262">
        <v>0.13764139963036309</v>
      </c>
      <c r="K37" s="262">
        <v>9.9318202645669332E-2</v>
      </c>
      <c r="L37" s="262">
        <v>0.1195079398297539</v>
      </c>
      <c r="M37" s="262">
        <v>7.0695375430347984E-2</v>
      </c>
      <c r="N37" s="262">
        <v>6.2451060916178101E-2</v>
      </c>
      <c r="O37" s="262">
        <v>9.9990358506571356E-2</v>
      </c>
      <c r="P37" s="262">
        <v>1.8025311239717848E-2</v>
      </c>
      <c r="Q37" s="262">
        <v>1.6787817391641011E-2</v>
      </c>
      <c r="R37" s="262">
        <v>4.1394177342105383E-2</v>
      </c>
      <c r="S37" s="262">
        <v>5.0336402634407959E-2</v>
      </c>
      <c r="T37" s="262">
        <v>5.6150851967421589E-2</v>
      </c>
      <c r="U37" s="262">
        <v>3.6337195118389398E-2</v>
      </c>
      <c r="V37" s="262">
        <v>4.4645498546424731E-2</v>
      </c>
      <c r="W37" s="262">
        <v>4.0708749771440497E-2</v>
      </c>
      <c r="DA37" s="68" t="s">
        <v>2057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1.3066085724699639E-3</v>
      </c>
      <c r="T38" s="228">
        <v>6.1470175665793709E-4</v>
      </c>
      <c r="U38" s="228">
        <v>2.7760146519457989E-4</v>
      </c>
      <c r="V38" s="228">
        <v>2.2172653141173349E-4</v>
      </c>
      <c r="W38" s="228">
        <v>9.2585011245596667E-5</v>
      </c>
      <c r="DA38" s="69" t="s">
        <v>2058</v>
      </c>
    </row>
    <row r="39" spans="1:105" ht="12" customHeight="1" x14ac:dyDescent="0.25">
      <c r="A39" s="37" t="s">
        <v>162</v>
      </c>
      <c r="B39" s="228">
        <v>6.5941349339304539E-2</v>
      </c>
      <c r="C39" s="228">
        <v>0.1058559290178606</v>
      </c>
      <c r="D39" s="228">
        <v>0.1159794560614337</v>
      </c>
      <c r="E39" s="228">
        <v>0.13363306182392601</v>
      </c>
      <c r="F39" s="228">
        <v>0.1312180106540389</v>
      </c>
      <c r="G39" s="228">
        <v>0.1560410817459969</v>
      </c>
      <c r="H39" s="228">
        <v>0.1923157820603992</v>
      </c>
      <c r="I39" s="228">
        <v>0.14268630289349671</v>
      </c>
      <c r="J39" s="228">
        <v>0.13764139963036309</v>
      </c>
      <c r="K39" s="228">
        <v>9.9318202645669332E-2</v>
      </c>
      <c r="L39" s="228">
        <v>0.1195079398297539</v>
      </c>
      <c r="M39" s="228">
        <v>7.0695375430347984E-2</v>
      </c>
      <c r="N39" s="228">
        <v>6.2451060916178101E-2</v>
      </c>
      <c r="O39" s="228">
        <v>9.9990358506571356E-2</v>
      </c>
      <c r="P39" s="228">
        <v>1.8025311239717848E-2</v>
      </c>
      <c r="Q39" s="228">
        <v>1.6787817391641011E-2</v>
      </c>
      <c r="R39" s="228">
        <v>4.1394177342105383E-2</v>
      </c>
      <c r="S39" s="228">
        <v>4.9029794061937998E-2</v>
      </c>
      <c r="T39" s="228">
        <v>5.5536150210763649E-2</v>
      </c>
      <c r="U39" s="228">
        <v>3.6059593653194819E-2</v>
      </c>
      <c r="V39" s="228">
        <v>4.4423772015012998E-2</v>
      </c>
      <c r="W39" s="228">
        <v>4.061616476019491E-2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9.5505800488229917E-2</v>
      </c>
      <c r="C43" s="263">
        <f t="shared" si="1"/>
        <v>0.21227835503300549</v>
      </c>
      <c r="D43" s="263">
        <f t="shared" si="1"/>
        <v>0.2338970451140826</v>
      </c>
      <c r="E43" s="263">
        <f t="shared" si="1"/>
        <v>0.277951615737068</v>
      </c>
      <c r="F43" s="263">
        <f t="shared" si="1"/>
        <v>0.28648789551538811</v>
      </c>
      <c r="G43" s="263">
        <f t="shared" si="1"/>
        <v>0.31812164062583109</v>
      </c>
      <c r="H43" s="263">
        <f t="shared" si="1"/>
        <v>0.32933436803671118</v>
      </c>
      <c r="I43" s="263">
        <f t="shared" si="1"/>
        <v>0.28623668959711268</v>
      </c>
      <c r="J43" s="263">
        <f t="shared" si="1"/>
        <v>0.27983811357696042</v>
      </c>
      <c r="K43" s="263">
        <f t="shared" si="1"/>
        <v>0.13906280787460709</v>
      </c>
      <c r="L43" s="263">
        <f t="shared" si="1"/>
        <v>0.1027940906979565</v>
      </c>
      <c r="M43" s="263">
        <f t="shared" si="1"/>
        <v>0.1587728930511107</v>
      </c>
      <c r="N43" s="263">
        <f t="shared" si="1"/>
        <v>9.2109342212003981E-2</v>
      </c>
      <c r="O43" s="263">
        <f t="shared" si="1"/>
        <v>0.13188447710711751</v>
      </c>
      <c r="P43" s="263">
        <f t="shared" si="1"/>
        <v>0.15699612955391529</v>
      </c>
      <c r="Q43" s="263">
        <f t="shared" si="1"/>
        <v>0.1529504462154124</v>
      </c>
      <c r="R43" s="263">
        <f t="shared" si="1"/>
        <v>9.188145487979564E-2</v>
      </c>
      <c r="S43" s="263">
        <f t="shared" si="1"/>
        <v>0.1068475212376824</v>
      </c>
      <c r="T43" s="263">
        <f t="shared" si="1"/>
        <v>0.16053804548742431</v>
      </c>
      <c r="U43" s="263">
        <f t="shared" si="1"/>
        <v>0.1573610039113896</v>
      </c>
      <c r="V43" s="263">
        <f t="shared" si="1"/>
        <v>0.1109259740135817</v>
      </c>
      <c r="W43" s="263">
        <f t="shared" si="1"/>
        <v>0.16312992389798089</v>
      </c>
      <c r="DA43" s="70"/>
    </row>
    <row r="44" spans="1:105" ht="12" customHeight="1" x14ac:dyDescent="0.25">
      <c r="A44" s="60" t="s">
        <v>1886</v>
      </c>
      <c r="B44" s="264">
        <v>9.5505800488229917E-2</v>
      </c>
      <c r="C44" s="264">
        <v>0.21227835503300549</v>
      </c>
      <c r="D44" s="264">
        <v>0.2338970451140826</v>
      </c>
      <c r="E44" s="264">
        <v>0.277951615737068</v>
      </c>
      <c r="F44" s="264">
        <v>0.28648789551538811</v>
      </c>
      <c r="G44" s="264">
        <v>0.31812164062583109</v>
      </c>
      <c r="H44" s="264">
        <v>0.32933436803671118</v>
      </c>
      <c r="I44" s="264">
        <v>0.28623668959711268</v>
      </c>
      <c r="J44" s="264">
        <v>0.27983811357696042</v>
      </c>
      <c r="K44" s="264">
        <v>0.13906280787460709</v>
      </c>
      <c r="L44" s="264">
        <v>0.1027940906979565</v>
      </c>
      <c r="M44" s="264">
        <v>0.1587728930511107</v>
      </c>
      <c r="N44" s="264">
        <v>9.2109342212003981E-2</v>
      </c>
      <c r="O44" s="264">
        <v>0.13188447710711751</v>
      </c>
      <c r="P44" s="264">
        <v>0.15699612955391529</v>
      </c>
      <c r="Q44" s="264">
        <v>0.1529504462154124</v>
      </c>
      <c r="R44" s="264">
        <v>9.188145487979564E-2</v>
      </c>
      <c r="S44" s="264">
        <v>0.1068475212376824</v>
      </c>
      <c r="T44" s="264">
        <v>0.16053804548742431</v>
      </c>
      <c r="U44" s="264">
        <v>0.1573610039113896</v>
      </c>
      <c r="V44" s="264">
        <v>0.1109259740135817</v>
      </c>
      <c r="W44" s="264">
        <v>0.16312992389798089</v>
      </c>
      <c r="DA44" s="72" t="s">
        <v>2063</v>
      </c>
    </row>
    <row r="45" spans="1:105" ht="12" customHeight="1" x14ac:dyDescent="0.25">
      <c r="A45" s="64" t="s">
        <v>30</v>
      </c>
      <c r="B45" s="231">
        <v>0</v>
      </c>
      <c r="C45" s="231">
        <v>7.5622608679659864E-2</v>
      </c>
      <c r="D45" s="231">
        <v>7.5622608681179315E-2</v>
      </c>
      <c r="E45" s="231">
        <v>7.1544551573774359E-2</v>
      </c>
      <c r="F45" s="231">
        <v>7.1544551574650742E-2</v>
      </c>
      <c r="G45" s="231">
        <v>7.1544551577097631E-2</v>
      </c>
      <c r="H45" s="231">
        <v>7.1544551578729798E-2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6.9135652150404481E-3</v>
      </c>
      <c r="T47" s="231">
        <v>6.2485460849425094E-3</v>
      </c>
      <c r="U47" s="231">
        <v>6.4987513063284917E-3</v>
      </c>
      <c r="V47" s="231">
        <v>7.9143860833632024E-3</v>
      </c>
      <c r="W47" s="231">
        <v>8.0789947847700761E-3</v>
      </c>
      <c r="DA47" s="73" t="s">
        <v>2066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2.5940384450668869E-3</v>
      </c>
      <c r="T48" s="231">
        <v>1.689057654398656E-3</v>
      </c>
      <c r="U48" s="231">
        <v>1.1518387538539041E-3</v>
      </c>
      <c r="V48" s="231">
        <v>5.111476072874355E-4</v>
      </c>
      <c r="W48" s="231">
        <v>3.5263652399509339E-4</v>
      </c>
      <c r="DA48" s="73" t="s">
        <v>2067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9.0031304375265476E-5</v>
      </c>
      <c r="V50" s="231">
        <v>9.0031304306949762E-5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9.5505800488229917E-2</v>
      </c>
      <c r="C51" s="231">
        <v>0.13665574635334571</v>
      </c>
      <c r="D51" s="231">
        <v>0.15827443643290329</v>
      </c>
      <c r="E51" s="231">
        <v>0.2064070641632936</v>
      </c>
      <c r="F51" s="231">
        <v>0.21494334394073741</v>
      </c>
      <c r="G51" s="231">
        <v>0.24657708904873349</v>
      </c>
      <c r="H51" s="231">
        <v>0.25778981645798138</v>
      </c>
      <c r="I51" s="231">
        <v>0.28623668959711268</v>
      </c>
      <c r="J51" s="231">
        <v>0.27983811357696042</v>
      </c>
      <c r="K51" s="231">
        <v>0.13906280787460709</v>
      </c>
      <c r="L51" s="231">
        <v>0.1027940906979565</v>
      </c>
      <c r="M51" s="231">
        <v>0.1587728930511107</v>
      </c>
      <c r="N51" s="231">
        <v>9.2109342212003981E-2</v>
      </c>
      <c r="O51" s="231">
        <v>0.13188447710711751</v>
      </c>
      <c r="P51" s="231">
        <v>0.15699612955391529</v>
      </c>
      <c r="Q51" s="231">
        <v>0.1529504462154124</v>
      </c>
      <c r="R51" s="231">
        <v>9.188145487979564E-2</v>
      </c>
      <c r="S51" s="231">
        <v>9.7339917577575111E-2</v>
      </c>
      <c r="T51" s="231">
        <v>0.1526004417480831</v>
      </c>
      <c r="U51" s="231">
        <v>0.14962038254683191</v>
      </c>
      <c r="V51" s="231">
        <v>0.1024104090186241</v>
      </c>
      <c r="W51" s="231">
        <v>0.15469829258921569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2.865174014646898</v>
      </c>
      <c r="C56" s="263">
        <f t="shared" si="2"/>
        <v>6.3683506509901662</v>
      </c>
      <c r="D56" s="263">
        <f t="shared" si="2"/>
        <v>7.0169113534224756</v>
      </c>
      <c r="E56" s="263">
        <f t="shared" si="2"/>
        <v>8.3385484721120413</v>
      </c>
      <c r="F56" s="263">
        <f t="shared" si="2"/>
        <v>8.5946368654616432</v>
      </c>
      <c r="G56" s="263">
        <f t="shared" si="2"/>
        <v>9.5436492187749362</v>
      </c>
      <c r="H56" s="263">
        <f t="shared" si="2"/>
        <v>9.8800310411013399</v>
      </c>
      <c r="I56" s="263">
        <f t="shared" si="2"/>
        <v>8.5871006879133827</v>
      </c>
      <c r="J56" s="263">
        <f t="shared" si="2"/>
        <v>8.3951434073088134</v>
      </c>
      <c r="K56" s="263">
        <f t="shared" si="2"/>
        <v>4.1718842362382151</v>
      </c>
      <c r="L56" s="263">
        <f t="shared" si="2"/>
        <v>3.083822720938695</v>
      </c>
      <c r="M56" s="263">
        <f t="shared" si="2"/>
        <v>4.7631867915333199</v>
      </c>
      <c r="N56" s="263">
        <f t="shared" si="2"/>
        <v>2.763280266360121</v>
      </c>
      <c r="O56" s="263">
        <f t="shared" si="2"/>
        <v>3.956534313213524</v>
      </c>
      <c r="P56" s="263">
        <f t="shared" si="2"/>
        <v>4.7098838866174582</v>
      </c>
      <c r="Q56" s="263">
        <f t="shared" si="2"/>
        <v>4.5885133864623722</v>
      </c>
      <c r="R56" s="263">
        <f t="shared" si="2"/>
        <v>2.75644364639387</v>
      </c>
      <c r="S56" s="263">
        <f t="shared" si="2"/>
        <v>3.2054256371304728</v>
      </c>
      <c r="T56" s="263">
        <f t="shared" si="2"/>
        <v>4.8161413646227276</v>
      </c>
      <c r="U56" s="263">
        <f t="shared" si="2"/>
        <v>4.7208301173416869</v>
      </c>
      <c r="V56" s="263">
        <f t="shared" si="2"/>
        <v>3.3277792204074532</v>
      </c>
      <c r="W56" s="263">
        <f t="shared" si="2"/>
        <v>4.8938977169394269</v>
      </c>
      <c r="DA56" s="70"/>
    </row>
    <row r="57" spans="1:105" ht="12" customHeight="1" x14ac:dyDescent="0.25">
      <c r="A57" s="60" t="s">
        <v>1901</v>
      </c>
      <c r="B57" s="264">
        <v>2.865174014646898</v>
      </c>
      <c r="C57" s="264">
        <v>6.3683506509901662</v>
      </c>
      <c r="D57" s="264">
        <v>7.0169113534224756</v>
      </c>
      <c r="E57" s="264">
        <v>8.3385484721120413</v>
      </c>
      <c r="F57" s="264">
        <v>8.5946368654616432</v>
      </c>
      <c r="G57" s="264">
        <v>9.5436492187749362</v>
      </c>
      <c r="H57" s="264">
        <v>9.8800310411013399</v>
      </c>
      <c r="I57" s="264">
        <v>8.5871006879133827</v>
      </c>
      <c r="J57" s="264">
        <v>8.3951434073088134</v>
      </c>
      <c r="K57" s="264">
        <v>4.1718842362382151</v>
      </c>
      <c r="L57" s="264">
        <v>3.083822720938695</v>
      </c>
      <c r="M57" s="264">
        <v>4.7631867915333199</v>
      </c>
      <c r="N57" s="264">
        <v>2.763280266360121</v>
      </c>
      <c r="O57" s="264">
        <v>3.956534313213524</v>
      </c>
      <c r="P57" s="264">
        <v>4.7098838866174582</v>
      </c>
      <c r="Q57" s="264">
        <v>4.5885133864623722</v>
      </c>
      <c r="R57" s="264">
        <v>2.75644364639387</v>
      </c>
      <c r="S57" s="264">
        <v>3.2054256371304728</v>
      </c>
      <c r="T57" s="264">
        <v>4.8161413646227276</v>
      </c>
      <c r="U57" s="264">
        <v>4.7208301173416869</v>
      </c>
      <c r="V57" s="264">
        <v>3.3277792204074532</v>
      </c>
      <c r="W57" s="264">
        <v>4.8938977169394269</v>
      </c>
      <c r="DA57" s="72" t="s">
        <v>2075</v>
      </c>
    </row>
    <row r="58" spans="1:105" ht="12" customHeight="1" x14ac:dyDescent="0.25">
      <c r="A58" s="64" t="s">
        <v>30</v>
      </c>
      <c r="B58" s="231">
        <v>0</v>
      </c>
      <c r="C58" s="231">
        <v>2.2686782603897959</v>
      </c>
      <c r="D58" s="231">
        <v>2.268678260435379</v>
      </c>
      <c r="E58" s="231">
        <v>2.146336547213231</v>
      </c>
      <c r="F58" s="231">
        <v>2.1463365472395219</v>
      </c>
      <c r="G58" s="231">
        <v>2.146336547312929</v>
      </c>
      <c r="H58" s="231">
        <v>2.1463365473618938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0.2074069564512134</v>
      </c>
      <c r="T60" s="231">
        <v>0.18745638254827529</v>
      </c>
      <c r="U60" s="231">
        <v>0.19496253918985479</v>
      </c>
      <c r="V60" s="231">
        <v>0.23743158250089619</v>
      </c>
      <c r="W60" s="231">
        <v>0.24236984354310229</v>
      </c>
      <c r="DA60" s="73" t="s">
        <v>2078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7.7821153352006608E-2</v>
      </c>
      <c r="T61" s="231">
        <v>5.0671729631959678E-2</v>
      </c>
      <c r="U61" s="231">
        <v>3.4555162615617127E-2</v>
      </c>
      <c r="V61" s="231">
        <v>1.533442821862307E-2</v>
      </c>
      <c r="W61" s="231">
        <v>1.0579095719852801E-2</v>
      </c>
      <c r="DA61" s="73" t="s">
        <v>2079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2.7009391312579649E-3</v>
      </c>
      <c r="V63" s="231">
        <v>2.700939129208494E-3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2.865174014646898</v>
      </c>
      <c r="C64" s="231">
        <v>4.0996723906003698</v>
      </c>
      <c r="D64" s="231">
        <v>4.7482330929870971</v>
      </c>
      <c r="E64" s="231">
        <v>6.1922119248988103</v>
      </c>
      <c r="F64" s="231">
        <v>6.4483003182221212</v>
      </c>
      <c r="G64" s="231">
        <v>7.3973126714620072</v>
      </c>
      <c r="H64" s="231">
        <v>7.7336944937394456</v>
      </c>
      <c r="I64" s="231">
        <v>8.5871006879133827</v>
      </c>
      <c r="J64" s="231">
        <v>8.3951434073088134</v>
      </c>
      <c r="K64" s="231">
        <v>4.1718842362382151</v>
      </c>
      <c r="L64" s="231">
        <v>3.083822720938695</v>
      </c>
      <c r="M64" s="231">
        <v>4.7631867915333199</v>
      </c>
      <c r="N64" s="231">
        <v>2.763280266360121</v>
      </c>
      <c r="O64" s="231">
        <v>3.956534313213524</v>
      </c>
      <c r="P64" s="231">
        <v>4.7098838866174582</v>
      </c>
      <c r="Q64" s="231">
        <v>4.5885133864623722</v>
      </c>
      <c r="R64" s="231">
        <v>2.75644364639387</v>
      </c>
      <c r="S64" s="231">
        <v>2.9201975273272529</v>
      </c>
      <c r="T64" s="231">
        <v>4.578013252442493</v>
      </c>
      <c r="U64" s="231">
        <v>4.4886114764049569</v>
      </c>
      <c r="V64" s="231">
        <v>3.0723122705587249</v>
      </c>
      <c r="W64" s="231">
        <v>4.6409487776764724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0.33427030170880401</v>
      </c>
      <c r="C69" s="263">
        <f t="shared" si="3"/>
        <v>0.74297424261551748</v>
      </c>
      <c r="D69" s="263">
        <f t="shared" si="3"/>
        <v>0.81863965789928694</v>
      </c>
      <c r="E69" s="263">
        <f t="shared" si="3"/>
        <v>0.97283065507973543</v>
      </c>
      <c r="F69" s="263">
        <f t="shared" si="3"/>
        <v>1.0027076343038559</v>
      </c>
      <c r="G69" s="263">
        <f t="shared" si="3"/>
        <v>1.113425742190407</v>
      </c>
      <c r="H69" s="263">
        <f t="shared" si="3"/>
        <v>1.152670288128486</v>
      </c>
      <c r="I69" s="263">
        <f t="shared" si="3"/>
        <v>1.0018284135898921</v>
      </c>
      <c r="J69" s="263">
        <f t="shared" si="3"/>
        <v>0.97943339751935898</v>
      </c>
      <c r="K69" s="263">
        <f t="shared" si="3"/>
        <v>0.48671982756112392</v>
      </c>
      <c r="L69" s="263">
        <f t="shared" si="3"/>
        <v>0.35977931744284691</v>
      </c>
      <c r="M69" s="263">
        <f t="shared" si="3"/>
        <v>0.55570512567888575</v>
      </c>
      <c r="N69" s="263">
        <f t="shared" si="3"/>
        <v>0.32238269774201322</v>
      </c>
      <c r="O69" s="263">
        <f t="shared" si="3"/>
        <v>0.46159566987491002</v>
      </c>
      <c r="P69" s="263">
        <f t="shared" si="3"/>
        <v>0.54948645343870217</v>
      </c>
      <c r="Q69" s="263">
        <f t="shared" si="3"/>
        <v>0.53532656175394211</v>
      </c>
      <c r="R69" s="263">
        <f t="shared" si="3"/>
        <v>0.3215850920792841</v>
      </c>
      <c r="S69" s="263">
        <f t="shared" si="3"/>
        <v>0.37396632433188759</v>
      </c>
      <c r="T69" s="263">
        <f t="shared" si="3"/>
        <v>0.56188315920598364</v>
      </c>
      <c r="U69" s="263">
        <f t="shared" si="3"/>
        <v>0.55076351368986209</v>
      </c>
      <c r="V69" s="263">
        <f t="shared" si="3"/>
        <v>0.38824090904753511</v>
      </c>
      <c r="W69" s="263">
        <f t="shared" si="3"/>
        <v>0.57095473364293148</v>
      </c>
      <c r="DA69" s="70"/>
    </row>
    <row r="70" spans="1:105" ht="12" customHeight="1" x14ac:dyDescent="0.25">
      <c r="A70" s="60" t="s">
        <v>1916</v>
      </c>
      <c r="B70" s="264">
        <v>0.33427030170880401</v>
      </c>
      <c r="C70" s="264">
        <v>0.74297424261551748</v>
      </c>
      <c r="D70" s="264">
        <v>0.81863965789928694</v>
      </c>
      <c r="E70" s="264">
        <v>0.97283065507973543</v>
      </c>
      <c r="F70" s="264">
        <v>1.0027076343038559</v>
      </c>
      <c r="G70" s="264">
        <v>1.113425742190407</v>
      </c>
      <c r="H70" s="264">
        <v>1.152670288128486</v>
      </c>
      <c r="I70" s="264">
        <v>1.0018284135898921</v>
      </c>
      <c r="J70" s="264">
        <v>0.97943339751935898</v>
      </c>
      <c r="K70" s="264">
        <v>0.48671982756112392</v>
      </c>
      <c r="L70" s="264">
        <v>0.35977931744284691</v>
      </c>
      <c r="M70" s="264">
        <v>0.55570512567888575</v>
      </c>
      <c r="N70" s="264">
        <v>0.32238269774201322</v>
      </c>
      <c r="O70" s="264">
        <v>0.46159566987491002</v>
      </c>
      <c r="P70" s="264">
        <v>0.54948645343870217</v>
      </c>
      <c r="Q70" s="264">
        <v>0.53532656175394211</v>
      </c>
      <c r="R70" s="264">
        <v>0.3215850920792841</v>
      </c>
      <c r="S70" s="264">
        <v>0.37396632433188759</v>
      </c>
      <c r="T70" s="264">
        <v>0.56188315920598364</v>
      </c>
      <c r="U70" s="264">
        <v>0.55076351368986209</v>
      </c>
      <c r="V70" s="264">
        <v>0.38824090904753511</v>
      </c>
      <c r="W70" s="264">
        <v>0.57095473364293148</v>
      </c>
      <c r="DA70" s="72" t="s">
        <v>2087</v>
      </c>
    </row>
    <row r="71" spans="1:105" ht="12" customHeight="1" x14ac:dyDescent="0.25">
      <c r="A71" s="64" t="s">
        <v>30</v>
      </c>
      <c r="B71" s="231">
        <v>0</v>
      </c>
      <c r="C71" s="231">
        <v>0.26467913037880891</v>
      </c>
      <c r="D71" s="231">
        <v>0.26467913038412699</v>
      </c>
      <c r="E71" s="231">
        <v>0.25040593050820947</v>
      </c>
      <c r="F71" s="231">
        <v>0.25040593051127702</v>
      </c>
      <c r="G71" s="231">
        <v>0.25040593051984122</v>
      </c>
      <c r="H71" s="231">
        <v>0.25040593052555371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2.419747825264151E-2</v>
      </c>
      <c r="T73" s="231">
        <v>2.186991129729873E-2</v>
      </c>
      <c r="U73" s="231">
        <v>2.2745629572149671E-2</v>
      </c>
      <c r="V73" s="231">
        <v>2.770035129177115E-2</v>
      </c>
      <c r="W73" s="231">
        <v>2.8276481746695201E-2</v>
      </c>
      <c r="DA73" s="73" t="s">
        <v>2090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9.0791345577340803E-3</v>
      </c>
      <c r="T74" s="231">
        <v>5.9117017903952823E-3</v>
      </c>
      <c r="U74" s="231">
        <v>4.0314356384886551E-3</v>
      </c>
      <c r="V74" s="231">
        <v>1.7890166255060201E-3</v>
      </c>
      <c r="W74" s="231">
        <v>1.2342278339828241E-3</v>
      </c>
      <c r="DA74" s="73" t="s">
        <v>2091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3.1510956531342839E-4</v>
      </c>
      <c r="V76" s="231">
        <v>3.1510956507432348E-4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0.33427030170880401</v>
      </c>
      <c r="C77" s="231">
        <v>0.47829511223670867</v>
      </c>
      <c r="D77" s="231">
        <v>0.55396052751516001</v>
      </c>
      <c r="E77" s="231">
        <v>0.72242472457152596</v>
      </c>
      <c r="F77" s="231">
        <v>0.7523017037925791</v>
      </c>
      <c r="G77" s="231">
        <v>0.86301981167056552</v>
      </c>
      <c r="H77" s="231">
        <v>0.90226435760293278</v>
      </c>
      <c r="I77" s="231">
        <v>1.0018284135898921</v>
      </c>
      <c r="J77" s="231">
        <v>0.97943339751935898</v>
      </c>
      <c r="K77" s="231">
        <v>0.48671982756112392</v>
      </c>
      <c r="L77" s="231">
        <v>0.35977931744284691</v>
      </c>
      <c r="M77" s="231">
        <v>0.55570512567888575</v>
      </c>
      <c r="N77" s="231">
        <v>0.32238269774201322</v>
      </c>
      <c r="O77" s="231">
        <v>0.46159566987491002</v>
      </c>
      <c r="P77" s="231">
        <v>0.54948645343870217</v>
      </c>
      <c r="Q77" s="231">
        <v>0.53532656175394211</v>
      </c>
      <c r="R77" s="231">
        <v>0.3215850920792841</v>
      </c>
      <c r="S77" s="231">
        <v>0.34068971152151201</v>
      </c>
      <c r="T77" s="231">
        <v>0.53410154611828964</v>
      </c>
      <c r="U77" s="231">
        <v>0.52367133891391038</v>
      </c>
      <c r="V77" s="231">
        <v>0.35843643156518362</v>
      </c>
      <c r="W77" s="231">
        <v>0.54144402406225345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2.2939885328715972</v>
      </c>
      <c r="C83" s="225">
        <v>2.753020820794013</v>
      </c>
      <c r="D83" s="225">
        <v>1.946562486054787</v>
      </c>
      <c r="E83" s="225">
        <v>2.1869532233096778</v>
      </c>
      <c r="F83" s="225">
        <v>1.8443766222093569</v>
      </c>
      <c r="G83" s="225">
        <v>2.6468093449546468</v>
      </c>
      <c r="H83" s="225">
        <v>4.0918255491110056</v>
      </c>
      <c r="I83" s="225">
        <v>1.241417904452971</v>
      </c>
      <c r="J83" s="225">
        <v>1.467213680343177</v>
      </c>
      <c r="K83" s="225">
        <v>0.75789492511166079</v>
      </c>
      <c r="L83" s="225">
        <v>1.9889759306302039</v>
      </c>
      <c r="M83" s="225">
        <v>0.1065198150604442</v>
      </c>
      <c r="N83" s="225">
        <v>0.54652663208676089</v>
      </c>
      <c r="O83" s="225">
        <v>1.1058551804599099</v>
      </c>
      <c r="P83" s="225">
        <v>1.8528220656789111E-2</v>
      </c>
      <c r="Q83" s="225">
        <v>7.8717897946057897E-3</v>
      </c>
      <c r="R83" s="225">
        <v>1.534755627669296</v>
      </c>
      <c r="S83" s="225">
        <v>2.5652467932171201</v>
      </c>
      <c r="T83" s="225">
        <v>0.66402409700752429</v>
      </c>
      <c r="U83" s="225">
        <v>0.1044874115489846</v>
      </c>
      <c r="V83" s="225">
        <v>0.86275327632945076</v>
      </c>
      <c r="W83" s="225">
        <v>0.1227505572087336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2.2939885328715972</v>
      </c>
      <c r="C88" s="262">
        <v>2.753020820794013</v>
      </c>
      <c r="D88" s="262">
        <v>1.946562486054787</v>
      </c>
      <c r="E88" s="262">
        <v>2.1869532233096778</v>
      </c>
      <c r="F88" s="262">
        <v>1.8443766222093569</v>
      </c>
      <c r="G88" s="262">
        <v>2.6468093449546468</v>
      </c>
      <c r="H88" s="262">
        <v>4.0918255491110056</v>
      </c>
      <c r="I88" s="262">
        <v>1.241417904452971</v>
      </c>
      <c r="J88" s="262">
        <v>1.467213680343177</v>
      </c>
      <c r="K88" s="262">
        <v>0.75789492511166079</v>
      </c>
      <c r="L88" s="262">
        <v>1.9889759306302039</v>
      </c>
      <c r="M88" s="262">
        <v>0.1065198150604442</v>
      </c>
      <c r="N88" s="262">
        <v>0.54652663208676089</v>
      </c>
      <c r="O88" s="262">
        <v>1.1058551804599099</v>
      </c>
      <c r="P88" s="262">
        <v>1.8528220656789111E-2</v>
      </c>
      <c r="Q88" s="262">
        <v>7.8717897946057897E-3</v>
      </c>
      <c r="R88" s="262">
        <v>1.534755627669296</v>
      </c>
      <c r="S88" s="262">
        <v>2.5652467932171201</v>
      </c>
      <c r="T88" s="262">
        <v>0.66402409700752429</v>
      </c>
      <c r="U88" s="262">
        <v>0.1044874115489846</v>
      </c>
      <c r="V88" s="262">
        <v>0.86275327632945076</v>
      </c>
      <c r="W88" s="262">
        <v>0.1227505572087336</v>
      </c>
      <c r="DA88" s="68" t="s">
        <v>2104</v>
      </c>
    </row>
    <row r="89" spans="1:105" ht="12" customHeight="1" x14ac:dyDescent="0.25">
      <c r="A89" s="37" t="s">
        <v>160</v>
      </c>
      <c r="B89" s="228">
        <v>0</v>
      </c>
      <c r="C89" s="228">
        <v>0</v>
      </c>
      <c r="D89" s="228">
        <v>0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6.6587465037230037E-2</v>
      </c>
      <c r="T89" s="228">
        <v>7.2692891486410127E-3</v>
      </c>
      <c r="U89" s="228">
        <v>7.9824153861859351E-4</v>
      </c>
      <c r="V89" s="228">
        <v>4.2847610095723097E-3</v>
      </c>
      <c r="W89" s="228">
        <v>2.7917491407576818E-4</v>
      </c>
      <c r="DA89" s="69" t="s">
        <v>2105</v>
      </c>
    </row>
    <row r="90" spans="1:105" ht="12" customHeight="1" x14ac:dyDescent="0.25">
      <c r="A90" s="37" t="s">
        <v>162</v>
      </c>
      <c r="B90" s="228">
        <v>2.2939885328715972</v>
      </c>
      <c r="C90" s="228">
        <v>2.753020820794013</v>
      </c>
      <c r="D90" s="228">
        <v>1.946562486054787</v>
      </c>
      <c r="E90" s="228">
        <v>2.1869532233096778</v>
      </c>
      <c r="F90" s="228">
        <v>1.8443766222093569</v>
      </c>
      <c r="G90" s="228">
        <v>2.6468093449546468</v>
      </c>
      <c r="H90" s="228">
        <v>4.0918255491110056</v>
      </c>
      <c r="I90" s="228">
        <v>1.241417904452971</v>
      </c>
      <c r="J90" s="228">
        <v>1.467213680343177</v>
      </c>
      <c r="K90" s="228">
        <v>0.75789492511166079</v>
      </c>
      <c r="L90" s="228">
        <v>1.9889759306302039</v>
      </c>
      <c r="M90" s="228">
        <v>0.1065198150604442</v>
      </c>
      <c r="N90" s="228">
        <v>0.54652663208676089</v>
      </c>
      <c r="O90" s="228">
        <v>1.1058551804599099</v>
      </c>
      <c r="P90" s="228">
        <v>1.8528220656789111E-2</v>
      </c>
      <c r="Q90" s="228">
        <v>7.8717897946057897E-3</v>
      </c>
      <c r="R90" s="228">
        <v>1.534755627669296</v>
      </c>
      <c r="S90" s="228">
        <v>2.4986593281798899</v>
      </c>
      <c r="T90" s="228">
        <v>0.65675480785888329</v>
      </c>
      <c r="U90" s="228">
        <v>0.103689170010366</v>
      </c>
      <c r="V90" s="228">
        <v>0.85846851531987844</v>
      </c>
      <c r="W90" s="228">
        <v>0.1224713822946578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0.99999999999999989</v>
      </c>
      <c r="D110" s="234">
        <f t="shared" si="15"/>
        <v>0.99999999999999989</v>
      </c>
      <c r="E110" s="234">
        <f t="shared" si="15"/>
        <v>1</v>
      </c>
      <c r="F110" s="234">
        <f t="shared" si="15"/>
        <v>0.99999999999999956</v>
      </c>
      <c r="G110" s="234">
        <f t="shared" si="15"/>
        <v>1</v>
      </c>
      <c r="H110" s="234">
        <f t="shared" si="15"/>
        <v>0.99999999999999967</v>
      </c>
      <c r="I110" s="234">
        <f t="shared" si="15"/>
        <v>1.0000000000000004</v>
      </c>
      <c r="J110" s="234">
        <f t="shared" si="15"/>
        <v>1</v>
      </c>
      <c r="K110" s="234">
        <f t="shared" si="15"/>
        <v>1</v>
      </c>
      <c r="L110" s="234">
        <f t="shared" si="15"/>
        <v>1</v>
      </c>
      <c r="M110" s="234">
        <f t="shared" si="15"/>
        <v>1</v>
      </c>
      <c r="N110" s="234">
        <f t="shared" si="15"/>
        <v>1.0000000000000002</v>
      </c>
      <c r="O110" s="234">
        <f t="shared" si="15"/>
        <v>1</v>
      </c>
      <c r="P110" s="234">
        <f t="shared" si="15"/>
        <v>1.0000000000000002</v>
      </c>
      <c r="Q110" s="234">
        <f t="shared" si="15"/>
        <v>1</v>
      </c>
      <c r="R110" s="234">
        <f t="shared" si="15"/>
        <v>1.0000000000000002</v>
      </c>
      <c r="S110" s="234">
        <f t="shared" si="15"/>
        <v>0.99999999999999989</v>
      </c>
      <c r="T110" s="234">
        <f t="shared" si="15"/>
        <v>0.99999999999999989</v>
      </c>
      <c r="U110" s="234">
        <f t="shared" si="15"/>
        <v>1</v>
      </c>
      <c r="V110" s="234">
        <f t="shared" si="15"/>
        <v>1.0000000000000002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1.9620196011324989E-2</v>
      </c>
      <c r="C115" s="302">
        <f t="shared" si="20"/>
        <v>1.424813387981363E-2</v>
      </c>
      <c r="D115" s="302">
        <f t="shared" si="20"/>
        <v>1.4169016326191827E-2</v>
      </c>
      <c r="E115" s="302">
        <f t="shared" si="20"/>
        <v>1.3744066573466374E-2</v>
      </c>
      <c r="F115" s="302">
        <f t="shared" si="20"/>
        <v>1.310208190028469E-2</v>
      </c>
      <c r="G115" s="302">
        <f t="shared" si="20"/>
        <v>1.4018304719122252E-2</v>
      </c>
      <c r="H115" s="302">
        <f t="shared" si="20"/>
        <v>1.6644446242135773E-2</v>
      </c>
      <c r="I115" s="302">
        <f t="shared" si="20"/>
        <v>1.4243203189139025E-2</v>
      </c>
      <c r="J115" s="302">
        <f t="shared" si="20"/>
        <v>1.4056434640479787E-2</v>
      </c>
      <c r="K115" s="302">
        <f t="shared" si="20"/>
        <v>2.0281499971585792E-2</v>
      </c>
      <c r="L115" s="302">
        <f t="shared" si="20"/>
        <v>3.25998546561291E-2</v>
      </c>
      <c r="M115" s="302">
        <f t="shared" si="20"/>
        <v>1.2741670162768918E-2</v>
      </c>
      <c r="N115" s="302">
        <f t="shared" si="20"/>
        <v>1.9273690063398356E-2</v>
      </c>
      <c r="O115" s="302">
        <f t="shared" si="20"/>
        <v>2.1503280621218791E-2</v>
      </c>
      <c r="P115" s="302">
        <f t="shared" si="20"/>
        <v>3.3168957937918814E-3</v>
      </c>
      <c r="Q115" s="302">
        <f t="shared" si="20"/>
        <v>3.1713553139056131E-3</v>
      </c>
      <c r="R115" s="302">
        <f t="shared" si="20"/>
        <v>1.2890144490771527E-2</v>
      </c>
      <c r="S115" s="302">
        <f t="shared" si="20"/>
        <v>1.3471264649534204E-2</v>
      </c>
      <c r="T115" s="302">
        <f t="shared" si="20"/>
        <v>1.0036412545066388E-2</v>
      </c>
      <c r="U115" s="302">
        <f t="shared" si="20"/>
        <v>6.6487200040298029E-3</v>
      </c>
      <c r="V115" s="302">
        <f t="shared" si="20"/>
        <v>1.1531561986855407E-2</v>
      </c>
      <c r="W115" s="302">
        <f t="shared" si="20"/>
        <v>7.1813314359783047E-3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2.8416805912715216E-2</v>
      </c>
      <c r="C116" s="303">
        <f t="shared" si="21"/>
        <v>2.8572517858556124E-2</v>
      </c>
      <c r="D116" s="303">
        <f t="shared" si="21"/>
        <v>2.8574811120979964E-2</v>
      </c>
      <c r="E116" s="303">
        <f t="shared" si="21"/>
        <v>2.858712850511692E-2</v>
      </c>
      <c r="F116" s="303">
        <f t="shared" si="21"/>
        <v>2.8605736756513483E-2</v>
      </c>
      <c r="G116" s="303">
        <f t="shared" si="21"/>
        <v>2.8579179573358773E-2</v>
      </c>
      <c r="H116" s="303">
        <f t="shared" si="21"/>
        <v>2.8503059529213445E-2</v>
      </c>
      <c r="I116" s="303">
        <f t="shared" si="21"/>
        <v>2.8572660777126415E-2</v>
      </c>
      <c r="J116" s="303">
        <f t="shared" si="21"/>
        <v>2.8578074358246969E-2</v>
      </c>
      <c r="K116" s="303">
        <f t="shared" si="21"/>
        <v>2.8397637681983012E-2</v>
      </c>
      <c r="L116" s="303">
        <f t="shared" si="21"/>
        <v>2.8040583923010762E-2</v>
      </c>
      <c r="M116" s="303">
        <f t="shared" si="21"/>
        <v>2.8616183473542941E-2</v>
      </c>
      <c r="N116" s="303">
        <f t="shared" si="21"/>
        <v>2.8426849563379753E-2</v>
      </c>
      <c r="O116" s="303">
        <f t="shared" si="21"/>
        <v>2.8362223750109616E-2</v>
      </c>
      <c r="P116" s="303">
        <f t="shared" si="21"/>
        <v>2.8889365339310396E-2</v>
      </c>
      <c r="Q116" s="303">
        <f t="shared" si="21"/>
        <v>2.889358390394477E-2</v>
      </c>
      <c r="R116" s="303">
        <f t="shared" si="21"/>
        <v>2.8611879869832713E-2</v>
      </c>
      <c r="S116" s="303">
        <f t="shared" si="21"/>
        <v>2.8595035807259878E-2</v>
      </c>
      <c r="T116" s="303">
        <f t="shared" si="21"/>
        <v>2.8694596737824176E-2</v>
      </c>
      <c r="U116" s="303">
        <f t="shared" si="21"/>
        <v>2.879279072452089E-2</v>
      </c>
      <c r="V116" s="303">
        <f t="shared" si="21"/>
        <v>2.8651259072844767E-2</v>
      </c>
      <c r="W116" s="303">
        <f t="shared" si="21"/>
        <v>2.8777352712000642E-2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2.8416805912715216E-2</v>
      </c>
      <c r="C117" s="304">
        <f t="shared" si="22"/>
        <v>2.8572517858556124E-2</v>
      </c>
      <c r="D117" s="304">
        <f t="shared" si="22"/>
        <v>2.8574811120979964E-2</v>
      </c>
      <c r="E117" s="304">
        <f t="shared" si="22"/>
        <v>2.858712850511692E-2</v>
      </c>
      <c r="F117" s="304">
        <f t="shared" si="22"/>
        <v>2.8605736756513483E-2</v>
      </c>
      <c r="G117" s="304">
        <f t="shared" si="22"/>
        <v>2.8579179573358773E-2</v>
      </c>
      <c r="H117" s="304">
        <f t="shared" si="22"/>
        <v>2.8503059529213445E-2</v>
      </c>
      <c r="I117" s="304">
        <f t="shared" si="22"/>
        <v>2.8572660777126415E-2</v>
      </c>
      <c r="J117" s="304">
        <f t="shared" si="22"/>
        <v>2.8578074358246969E-2</v>
      </c>
      <c r="K117" s="304">
        <f t="shared" si="22"/>
        <v>2.8397637681983012E-2</v>
      </c>
      <c r="L117" s="304">
        <f t="shared" si="22"/>
        <v>2.8040583923010762E-2</v>
      </c>
      <c r="M117" s="304">
        <f t="shared" si="22"/>
        <v>2.8616183473542941E-2</v>
      </c>
      <c r="N117" s="304">
        <f t="shared" si="22"/>
        <v>2.8426849563379753E-2</v>
      </c>
      <c r="O117" s="304">
        <f t="shared" si="22"/>
        <v>2.8362223750109616E-2</v>
      </c>
      <c r="P117" s="304">
        <f t="shared" si="22"/>
        <v>2.8889365339310396E-2</v>
      </c>
      <c r="Q117" s="304">
        <f t="shared" si="22"/>
        <v>2.889358390394477E-2</v>
      </c>
      <c r="R117" s="304">
        <f t="shared" si="22"/>
        <v>2.8611879869832713E-2</v>
      </c>
      <c r="S117" s="304">
        <f t="shared" si="22"/>
        <v>2.8595035807259878E-2</v>
      </c>
      <c r="T117" s="304">
        <f t="shared" si="22"/>
        <v>2.8694596737824176E-2</v>
      </c>
      <c r="U117" s="304">
        <f t="shared" si="22"/>
        <v>2.879279072452089E-2</v>
      </c>
      <c r="V117" s="304">
        <f t="shared" si="22"/>
        <v>2.8651259072844767E-2</v>
      </c>
      <c r="W117" s="304">
        <f t="shared" si="22"/>
        <v>2.8777352712000642E-2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0.85250417738145656</v>
      </c>
      <c r="C119" s="303">
        <f t="shared" si="24"/>
        <v>0.85717553575668393</v>
      </c>
      <c r="D119" s="303">
        <f t="shared" si="24"/>
        <v>0.85724433362939856</v>
      </c>
      <c r="E119" s="303">
        <f t="shared" si="24"/>
        <v>0.85761385515350774</v>
      </c>
      <c r="F119" s="303">
        <f t="shared" si="24"/>
        <v>0.85817210269540445</v>
      </c>
      <c r="G119" s="303">
        <f t="shared" si="24"/>
        <v>0.85737538720076345</v>
      </c>
      <c r="H119" s="303">
        <f t="shared" si="24"/>
        <v>0.85509178587640366</v>
      </c>
      <c r="I119" s="303">
        <f t="shared" si="24"/>
        <v>0.85717982331379272</v>
      </c>
      <c r="J119" s="303">
        <f t="shared" si="24"/>
        <v>0.85734223074740912</v>
      </c>
      <c r="K119" s="303">
        <f t="shared" si="24"/>
        <v>0.85192913045949092</v>
      </c>
      <c r="L119" s="303">
        <f t="shared" si="24"/>
        <v>0.84121751769032282</v>
      </c>
      <c r="M119" s="303">
        <f t="shared" si="24"/>
        <v>0.85848550420628811</v>
      </c>
      <c r="N119" s="303">
        <f t="shared" si="24"/>
        <v>0.85280548690139313</v>
      </c>
      <c r="O119" s="303">
        <f t="shared" si="24"/>
        <v>0.85086671250328816</v>
      </c>
      <c r="P119" s="303">
        <f t="shared" si="24"/>
        <v>0.86668096017931173</v>
      </c>
      <c r="Q119" s="303">
        <f t="shared" si="24"/>
        <v>0.86680751711834314</v>
      </c>
      <c r="R119" s="303">
        <f t="shared" si="24"/>
        <v>0.8583563960949816</v>
      </c>
      <c r="S119" s="303">
        <f t="shared" si="24"/>
        <v>0.85785107421779649</v>
      </c>
      <c r="T119" s="303">
        <f t="shared" si="24"/>
        <v>0.860837902134725</v>
      </c>
      <c r="U119" s="303">
        <f t="shared" si="24"/>
        <v>0.86378372173562645</v>
      </c>
      <c r="V119" s="303">
        <f t="shared" si="24"/>
        <v>0.85953777218534355</v>
      </c>
      <c r="W119" s="303">
        <f t="shared" si="24"/>
        <v>0.86332058136001932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0.85250417738145656</v>
      </c>
      <c r="C120" s="304">
        <f t="shared" si="25"/>
        <v>0.85717553575668393</v>
      </c>
      <c r="D120" s="304">
        <f t="shared" si="25"/>
        <v>0.85724433362939856</v>
      </c>
      <c r="E120" s="304">
        <f t="shared" si="25"/>
        <v>0.85761385515350774</v>
      </c>
      <c r="F120" s="304">
        <f t="shared" si="25"/>
        <v>0.85817210269540445</v>
      </c>
      <c r="G120" s="304">
        <f t="shared" si="25"/>
        <v>0.85737538720076345</v>
      </c>
      <c r="H120" s="304">
        <f t="shared" si="25"/>
        <v>0.85509178587640366</v>
      </c>
      <c r="I120" s="304">
        <f t="shared" si="25"/>
        <v>0.85717982331379272</v>
      </c>
      <c r="J120" s="304">
        <f t="shared" si="25"/>
        <v>0.85734223074740912</v>
      </c>
      <c r="K120" s="304">
        <f t="shared" si="25"/>
        <v>0.85192913045949092</v>
      </c>
      <c r="L120" s="304">
        <f t="shared" si="25"/>
        <v>0.84121751769032282</v>
      </c>
      <c r="M120" s="304">
        <f t="shared" si="25"/>
        <v>0.85848550420628811</v>
      </c>
      <c r="N120" s="304">
        <f t="shared" si="25"/>
        <v>0.85280548690139313</v>
      </c>
      <c r="O120" s="304">
        <f t="shared" si="25"/>
        <v>0.85086671250328816</v>
      </c>
      <c r="P120" s="304">
        <f t="shared" si="25"/>
        <v>0.86668096017931173</v>
      </c>
      <c r="Q120" s="304">
        <f t="shared" si="25"/>
        <v>0.86680751711834314</v>
      </c>
      <c r="R120" s="304">
        <f t="shared" si="25"/>
        <v>0.8583563960949816</v>
      </c>
      <c r="S120" s="304">
        <f t="shared" si="25"/>
        <v>0.85785107421779649</v>
      </c>
      <c r="T120" s="304">
        <f t="shared" si="25"/>
        <v>0.860837902134725</v>
      </c>
      <c r="U120" s="304">
        <f t="shared" si="25"/>
        <v>0.86378372173562645</v>
      </c>
      <c r="V120" s="304">
        <f t="shared" si="25"/>
        <v>0.85953777218534355</v>
      </c>
      <c r="W120" s="304">
        <f t="shared" si="25"/>
        <v>0.86332058136001932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9.9458820694503042E-2</v>
      </c>
      <c r="C122" s="303">
        <f t="shared" si="27"/>
        <v>0.10000381250494621</v>
      </c>
      <c r="D122" s="303">
        <f t="shared" si="27"/>
        <v>0.1000118389234296</v>
      </c>
      <c r="E122" s="303">
        <f t="shared" si="27"/>
        <v>0.10005494976790895</v>
      </c>
      <c r="F122" s="303">
        <f t="shared" si="27"/>
        <v>0.10012007864779694</v>
      </c>
      <c r="G122" s="303">
        <f t="shared" si="27"/>
        <v>0.10002712850675555</v>
      </c>
      <c r="H122" s="303">
        <f t="shared" si="27"/>
        <v>9.9760708352246791E-2</v>
      </c>
      <c r="I122" s="303">
        <f t="shared" si="27"/>
        <v>0.10000431271994221</v>
      </c>
      <c r="J122" s="303">
        <f t="shared" si="27"/>
        <v>0.10002326025386414</v>
      </c>
      <c r="K122" s="303">
        <f t="shared" si="27"/>
        <v>9.9391731886940365E-2</v>
      </c>
      <c r="L122" s="303">
        <f t="shared" si="27"/>
        <v>9.8142043730537434E-2</v>
      </c>
      <c r="M122" s="303">
        <f t="shared" si="27"/>
        <v>0.1001566421574</v>
      </c>
      <c r="N122" s="303">
        <f t="shared" si="27"/>
        <v>9.9493973471828923E-2</v>
      </c>
      <c r="O122" s="303">
        <f t="shared" si="27"/>
        <v>9.9267783125383383E-2</v>
      </c>
      <c r="P122" s="303">
        <f t="shared" si="27"/>
        <v>0.10111277868758614</v>
      </c>
      <c r="Q122" s="303">
        <f t="shared" si="27"/>
        <v>0.10112754366380645</v>
      </c>
      <c r="R122" s="303">
        <f t="shared" si="27"/>
        <v>0.10014157954441429</v>
      </c>
      <c r="S122" s="303">
        <f t="shared" si="27"/>
        <v>0.10008262532540936</v>
      </c>
      <c r="T122" s="303">
        <f t="shared" si="27"/>
        <v>0.10043108858238435</v>
      </c>
      <c r="U122" s="303">
        <f t="shared" si="27"/>
        <v>0.10077476753582285</v>
      </c>
      <c r="V122" s="303">
        <f t="shared" si="27"/>
        <v>0.10027940675495647</v>
      </c>
      <c r="W122" s="303">
        <f t="shared" si="27"/>
        <v>0.10072073449200196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9.9458820694503042E-2</v>
      </c>
      <c r="C123" s="304">
        <f t="shared" si="28"/>
        <v>0.10000381250494621</v>
      </c>
      <c r="D123" s="304">
        <f t="shared" si="28"/>
        <v>0.1000118389234296</v>
      </c>
      <c r="E123" s="304">
        <f t="shared" si="28"/>
        <v>0.10005494976790895</v>
      </c>
      <c r="F123" s="304">
        <f t="shared" si="28"/>
        <v>0.10012007864779694</v>
      </c>
      <c r="G123" s="304">
        <f t="shared" si="28"/>
        <v>0.10002712850675555</v>
      </c>
      <c r="H123" s="304">
        <f t="shared" si="28"/>
        <v>9.9760708352246791E-2</v>
      </c>
      <c r="I123" s="304">
        <f t="shared" si="28"/>
        <v>0.10000431271994221</v>
      </c>
      <c r="J123" s="304">
        <f t="shared" si="28"/>
        <v>0.10002326025386414</v>
      </c>
      <c r="K123" s="304">
        <f t="shared" si="28"/>
        <v>9.9391731886940365E-2</v>
      </c>
      <c r="L123" s="304">
        <f t="shared" si="28"/>
        <v>9.8142043730537434E-2</v>
      </c>
      <c r="M123" s="304">
        <f t="shared" si="28"/>
        <v>0.1001566421574</v>
      </c>
      <c r="N123" s="304">
        <f t="shared" si="28"/>
        <v>9.9493973471828923E-2</v>
      </c>
      <c r="O123" s="304">
        <f t="shared" si="28"/>
        <v>9.9267783125383383E-2</v>
      </c>
      <c r="P123" s="304">
        <f t="shared" si="28"/>
        <v>0.10111277868758614</v>
      </c>
      <c r="Q123" s="304">
        <f t="shared" si="28"/>
        <v>0.10112754366380645</v>
      </c>
      <c r="R123" s="304">
        <f t="shared" si="28"/>
        <v>0.10014157954441429</v>
      </c>
      <c r="S123" s="304">
        <f t="shared" si="28"/>
        <v>0.10008262532540936</v>
      </c>
      <c r="T123" s="304">
        <f t="shared" si="28"/>
        <v>0.10043108858238435</v>
      </c>
      <c r="U123" s="304">
        <f t="shared" si="28"/>
        <v>0.10077476753582285</v>
      </c>
      <c r="V123" s="304">
        <f t="shared" si="28"/>
        <v>0.10027940675495647</v>
      </c>
      <c r="W123" s="304">
        <f t="shared" si="28"/>
        <v>0.10072073449200196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</v>
      </c>
      <c r="K136" s="322">
        <f>IF(K$5=0,0,K$5/PPA_fec!K$5)</f>
        <v>0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</v>
      </c>
      <c r="W136" s="322">
        <f>IF(W$5=0,0,W$5/PPA_fec!W$5)</f>
        <v>0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0</v>
      </c>
      <c r="C141" s="277">
        <f>IF(C$10=0,0,C$10/PPA_fec!C$10)</f>
        <v>0</v>
      </c>
      <c r="D141" s="277">
        <f>IF(D$10=0,0,D$10/PPA_fec!D$10)</f>
        <v>0</v>
      </c>
      <c r="E141" s="277">
        <f>IF(E$10=0,0,E$10/PPA_fec!E$10)</f>
        <v>0</v>
      </c>
      <c r="F141" s="277">
        <f>IF(F$10=0,0,F$10/PPA_fec!F$10)</f>
        <v>0</v>
      </c>
      <c r="G141" s="277">
        <f>IF(G$10=0,0,G$10/PPA_fec!G$10)</f>
        <v>0</v>
      </c>
      <c r="H141" s="277">
        <f>IF(H$10=0,0,H$10/PPA_fec!H$10)</f>
        <v>0</v>
      </c>
      <c r="I141" s="277">
        <f>IF(I$10=0,0,I$10/PPA_fec!I$10)</f>
        <v>0</v>
      </c>
      <c r="J141" s="277">
        <f>IF(J$10=0,0,J$10/PPA_fec!J$10)</f>
        <v>0</v>
      </c>
      <c r="K141" s="277">
        <f>IF(K$10=0,0,K$10/PPA_fec!K$10)</f>
        <v>0</v>
      </c>
      <c r="L141" s="277">
        <f>IF(L$10=0,0,L$10/PPA_fec!L$10)</f>
        <v>0</v>
      </c>
      <c r="M141" s="277">
        <f>IF(M$10=0,0,M$10/PPA_fec!M$10)</f>
        <v>0</v>
      </c>
      <c r="N141" s="277">
        <f>IF(N$10=0,0,N$10/PPA_fec!N$10)</f>
        <v>0</v>
      </c>
      <c r="O141" s="277">
        <f>IF(O$10=0,0,O$10/PPA_fec!O$10)</f>
        <v>0</v>
      </c>
      <c r="P141" s="277">
        <f>IF(P$10=0,0,P$10/PPA_fec!P$10)</f>
        <v>0</v>
      </c>
      <c r="Q141" s="277">
        <f>IF(Q$10=0,0,Q$10/PPA_fec!Q$10)</f>
        <v>0</v>
      </c>
      <c r="R141" s="277">
        <f>IF(R$10=0,0,R$10/PPA_fec!R$10)</f>
        <v>0</v>
      </c>
      <c r="S141" s="277">
        <f>IF(S$10=0,0,S$10/PPA_fec!S$10)</f>
        <v>0</v>
      </c>
      <c r="T141" s="277">
        <f>IF(T$10=0,0,T$10/PPA_fec!T$10)</f>
        <v>0</v>
      </c>
      <c r="U141" s="277">
        <f>IF(U$10=0,0,U$10/PPA_fec!U$10)</f>
        <v>0</v>
      </c>
      <c r="V141" s="277">
        <f>IF(V$10=0,0,V$10/PPA_fec!V$10)</f>
        <v>0</v>
      </c>
      <c r="W141" s="277">
        <f>IF(W$10=0,0,W$10/PPA_fec!W$10)</f>
        <v>0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0</v>
      </c>
      <c r="C143" s="278">
        <f>IF(C$17=0,0,C$17/PPA_fec!C$17)</f>
        <v>0</v>
      </c>
      <c r="D143" s="278">
        <f>IF(D$17=0,0,D$17/PPA_fec!D$17)</f>
        <v>0</v>
      </c>
      <c r="E143" s="278">
        <f>IF(E$17=0,0,E$17/PPA_fec!E$17)</f>
        <v>0</v>
      </c>
      <c r="F143" s="278">
        <f>IF(F$17=0,0,F$17/PPA_fec!F$17)</f>
        <v>0</v>
      </c>
      <c r="G143" s="278">
        <f>IF(G$17=0,0,G$17/PPA_fec!G$17)</f>
        <v>0</v>
      </c>
      <c r="H143" s="278">
        <f>IF(H$17=0,0,H$17/PPA_fec!H$17)</f>
        <v>0</v>
      </c>
      <c r="I143" s="278">
        <f>IF(I$17=0,0,I$17/PPA_fec!I$17)</f>
        <v>0</v>
      </c>
      <c r="J143" s="278">
        <f>IF(J$17=0,0,J$17/PPA_fec!J$17)</f>
        <v>0</v>
      </c>
      <c r="K143" s="278">
        <f>IF(K$17=0,0,K$17/PPA_fec!K$17)</f>
        <v>0</v>
      </c>
      <c r="L143" s="278">
        <f>IF(L$17=0,0,L$17/PPA_fec!L$17)</f>
        <v>0</v>
      </c>
      <c r="M143" s="278">
        <f>IF(M$17=0,0,M$17/PPA_fec!M$17)</f>
        <v>0</v>
      </c>
      <c r="N143" s="278">
        <f>IF(N$17=0,0,N$17/PPA_fec!N$17)</f>
        <v>0</v>
      </c>
      <c r="O143" s="278">
        <f>IF(O$17=0,0,O$17/PPA_fec!O$17)</f>
        <v>0</v>
      </c>
      <c r="P143" s="278">
        <f>IF(P$17=0,0,P$17/PPA_fec!P$17)</f>
        <v>0</v>
      </c>
      <c r="Q143" s="278">
        <f>IF(Q$17=0,0,Q$17/PPA_fec!Q$17)</f>
        <v>0</v>
      </c>
      <c r="R143" s="278">
        <f>IF(R$17=0,0,R$17/PPA_fec!R$17)</f>
        <v>0</v>
      </c>
      <c r="S143" s="278">
        <f>IF(S$17=0,0,S$17/PPA_fec!S$17)</f>
        <v>0</v>
      </c>
      <c r="T143" s="278">
        <f>IF(T$17=0,0,T$17/PPA_fec!T$17)</f>
        <v>0</v>
      </c>
      <c r="U143" s="278">
        <f>IF(U$17=0,0,U$17/PPA_fec!U$17)</f>
        <v>0</v>
      </c>
      <c r="V143" s="278">
        <f>IF(V$17=0,0,V$17/PPA_fec!V$17)</f>
        <v>0</v>
      </c>
      <c r="W143" s="278">
        <f>IF(W$17=0,0,W$17/PPA_fec!W$17)</f>
        <v>0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0.950707279649324</v>
      </c>
      <c r="C146" s="322">
        <f>IF(C$32=0,0,C$32/PPA_fec!C$32)</f>
        <v>1.5875200713713562</v>
      </c>
      <c r="D146" s="322">
        <f>IF(D$32=0,0,D$32/PPA_fec!D$32)</f>
        <v>1.4223633548851502</v>
      </c>
      <c r="E146" s="322">
        <f>IF(E$32=0,0,E$32/PPA_fec!E$32)</f>
        <v>1.5622266084229217</v>
      </c>
      <c r="F146" s="322">
        <f>IF(F$32=0,0,F$32/PPA_fec!F$32)</f>
        <v>1.5520003977700887</v>
      </c>
      <c r="G146" s="322">
        <f>IF(G$32=0,0,G$32/PPA_fec!G$32)</f>
        <v>1.5900646486190015</v>
      </c>
      <c r="H146" s="322">
        <f>IF(H$32=0,0,H$32/PPA_fec!H$32)</f>
        <v>1.4661814588250273</v>
      </c>
      <c r="I146" s="322">
        <f>IF(I$32=0,0,I$32/PPA_fec!I$32)</f>
        <v>1.423237721881693</v>
      </c>
      <c r="J146" s="322">
        <f>IF(J$32=0,0,J$32/PPA_fec!J$32)</f>
        <v>1.5047032611081341</v>
      </c>
      <c r="K146" s="322">
        <f>IF(K$32=0,0,K$32/PPA_fec!K$32)</f>
        <v>0.63513236415097396</v>
      </c>
      <c r="L146" s="322">
        <f>IF(L$32=0,0,L$32/PPA_fec!L$32)</f>
        <v>0.56474838379280967</v>
      </c>
      <c r="M146" s="322">
        <f>IF(M$32=0,0,M$32/PPA_fec!M$32)</f>
        <v>0.81149697866976289</v>
      </c>
      <c r="N146" s="322">
        <f>IF(N$32=0,0,N$32/PPA_fec!N$32)</f>
        <v>0.6673902547808066</v>
      </c>
      <c r="O146" s="322">
        <f>IF(O$32=0,0,O$32/PPA_fec!O$32)</f>
        <v>0.88876250386423195</v>
      </c>
      <c r="P146" s="322">
        <f>IF(P$32=0,0,P$32/PPA_fec!P$32)</f>
        <v>1.2236551354249336</v>
      </c>
      <c r="Q146" s="322">
        <f>IF(Q$32=0,0,Q$32/PPA_fec!Q$32)</f>
        <v>1.1506505244586447</v>
      </c>
      <c r="R146" s="322">
        <f>IF(R$32=0,0,R$32/PPA_fec!R$32)</f>
        <v>1.5440372973581369</v>
      </c>
      <c r="S146" s="322">
        <f>IF(S$32=0,0,S$32/PPA_fec!S$32)</f>
        <v>1.6261010728761203</v>
      </c>
      <c r="T146" s="322">
        <f>IF(T$32=0,0,T$32/PPA_fec!T$32)</f>
        <v>1.7452204340825785</v>
      </c>
      <c r="U146" s="322">
        <f>IF(U$32=0,0,U$32/PPA_fec!U$32)</f>
        <v>1.338749949944894</v>
      </c>
      <c r="V146" s="322">
        <f>IF(V$32=0,0,V$32/PPA_fec!V$32)</f>
        <v>1.4735931507187772</v>
      </c>
      <c r="W146" s="322">
        <f>IF(W$32=0,0,W$32/PPA_fec!W$32)</f>
        <v>1.3294566144547673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2.0830792247516468</v>
      </c>
      <c r="C151" s="277">
        <f>IF(C$37=0,0,C$37/PPA_fec!C$37)</f>
        <v>2.2627840170132978</v>
      </c>
      <c r="D151" s="277">
        <f>IF(D$37=0,0,D$37/PPA_fec!D$37)</f>
        <v>2.0383985063659695</v>
      </c>
      <c r="E151" s="277">
        <f>IF(E$37=0,0,E$37/PPA_fec!E$37)</f>
        <v>2.0727699668773609</v>
      </c>
      <c r="F151" s="277">
        <f>IF(F$37=0,0,F$37/PPA_fec!F$37)</f>
        <v>1.9417881826535388</v>
      </c>
      <c r="G151" s="277">
        <f>IF(G$37=0,0,G$37/PPA_fec!G$37)</f>
        <v>2.1209780081217411</v>
      </c>
      <c r="H151" s="277">
        <f>IF(H$37=0,0,H$37/PPA_fec!H$37)</f>
        <v>2.2887579508176374</v>
      </c>
      <c r="I151" s="277">
        <f>IF(I$37=0,0,I$37/PPA_fec!I$37)</f>
        <v>1.7764502107207465</v>
      </c>
      <c r="J151" s="277">
        <f>IF(J$37=0,0,J$37/PPA_fec!J$37)</f>
        <v>1.875891232535035</v>
      </c>
      <c r="K151" s="277">
        <f>IF(K$37=0,0,K$37/PPA_fec!K$37)</f>
        <v>1.2030702552908323</v>
      </c>
      <c r="L151" s="277">
        <f>IF(L$37=0,0,L$37/PPA_fec!L$37)</f>
        <v>2.109123798306257</v>
      </c>
      <c r="M151" s="277">
        <f>IF(M$37=0,0,M$37/PPA_fec!M$37)</f>
        <v>0.69313559173256234</v>
      </c>
      <c r="N151" s="277">
        <f>IF(N$37=0,0,N$37/PPA_fec!N$37)</f>
        <v>1.2122302878380293</v>
      </c>
      <c r="O151" s="277">
        <f>IF(O$37=0,0,O$37/PPA_fec!O$37)</f>
        <v>1.8799077723696151</v>
      </c>
      <c r="P151" s="277">
        <f>IF(P$37=0,0,P$37/PPA_fec!P$37)</f>
        <v>0.1703388724184052</v>
      </c>
      <c r="Q151" s="277">
        <f>IF(Q$37=0,0,Q$37/PPA_fec!Q$37)</f>
        <v>0.14595723495402677</v>
      </c>
      <c r="R151" s="277">
        <f>IF(R$37=0,0,R$37/PPA_fec!R$37)</f>
        <v>1.9916202881532077</v>
      </c>
      <c r="S151" s="277">
        <f>IF(S$37=0,0,S$37/PPA_fec!S$37)</f>
        <v>2.2024330768641986</v>
      </c>
      <c r="T151" s="277">
        <f>IF(T$37=0,0,T$37/PPA_fec!T$37)</f>
        <v>1.4915609468864925</v>
      </c>
      <c r="U151" s="277">
        <f>IF(U$37=0,0,U$37/PPA_fec!U$37)</f>
        <v>0.53777514662042247</v>
      </c>
      <c r="V151" s="277">
        <f>IF(V$37=0,0,V$37/PPA_fec!V$37)</f>
        <v>1.6070541132388485</v>
      </c>
      <c r="W151" s="277">
        <f>IF(W$37=0,0,W$37/PPA_fec!W$37)</f>
        <v>0.59808437304793005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0.68567061641273985</v>
      </c>
      <c r="C152" s="278">
        <f>IF(C$43=0,0,C$43/PPA_fec!C$43)</f>
        <v>1.2683005356493475</v>
      </c>
      <c r="D152" s="278">
        <f>IF(D$43=0,0,D$43/PPA_fec!D$43)</f>
        <v>0.95309825177882701</v>
      </c>
      <c r="E152" s="278">
        <f>IF(E$43=0,0,E$43/PPA_fec!E$43)</f>
        <v>1.0369136732135014</v>
      </c>
      <c r="F152" s="278">
        <f>IF(F$43=0,0,F$43/PPA_fec!F$43)</f>
        <v>0.95614616045207002</v>
      </c>
      <c r="G152" s="278">
        <f>IF(G$43=0,0,G$43/PPA_fec!G$43)</f>
        <v>1.0789660296413606</v>
      </c>
      <c r="H152" s="278">
        <f>IF(H$43=0,0,H$43/PPA_fec!H$43)</f>
        <v>1.1845398167763437</v>
      </c>
      <c r="I152" s="278">
        <f>IF(I$43=0,0,I$43/PPA_fec!I$43)</f>
        <v>0.75891220754369182</v>
      </c>
      <c r="J152" s="278">
        <f>IF(J$43=0,0,J$43/PPA_fec!J$43)</f>
        <v>0.84343095682517144</v>
      </c>
      <c r="K152" s="278">
        <f>IF(K$43=0,0,K$43/PPA_fec!K$43)</f>
        <v>0.32031785533105733</v>
      </c>
      <c r="L152" s="278">
        <f>IF(L$43=0,0,L$43/PPA_fec!L$43)</f>
        <v>0.41099307695683912</v>
      </c>
      <c r="M152" s="278">
        <f>IF(M$43=0,0,M$43/PPA_fec!M$43)</f>
        <v>0.28668649566949556</v>
      </c>
      <c r="N152" s="278">
        <f>IF(N$43=0,0,N$43/PPA_fec!N$43)</f>
        <v>0.33980226161465132</v>
      </c>
      <c r="O152" s="278">
        <f>IF(O$43=0,0,O$43/PPA_fec!O$43)</f>
        <v>0.54027008270854682</v>
      </c>
      <c r="P152" s="278">
        <f>IF(P$43=0,0,P$43/PPA_fec!P$43)</f>
        <v>0.28007437200004104</v>
      </c>
      <c r="Q152" s="278">
        <f>IF(Q$43=0,0,Q$43/PPA_fec!Q$43)</f>
        <v>0.2504483257084209</v>
      </c>
      <c r="R152" s="278">
        <f>IF(R$43=0,0,R$43/PPA_fec!R$43)</f>
        <v>1.017136356702379</v>
      </c>
      <c r="S152" s="278">
        <f>IF(S$43=0,0,S$43/PPA_fec!S$43)</f>
        <v>1.2178853915655521</v>
      </c>
      <c r="T152" s="278">
        <f>IF(T$43=0,0,T$43/PPA_fec!T$43)</f>
        <v>0.8531631602655021</v>
      </c>
      <c r="U152" s="278">
        <f>IF(U$43=0,0,U$43/PPA_fec!U$43)</f>
        <v>0.42533172877675562</v>
      </c>
      <c r="V152" s="278">
        <f>IF(V$43=0,0,V$43/PPA_fec!V$43)</f>
        <v>0.81650188597795559</v>
      </c>
      <c r="W152" s="278">
        <f>IF(W$43=0,0,W$43/PPA_fec!W$43)</f>
        <v>0.43742131699265274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1.033698949855766</v>
      </c>
      <c r="C153" s="278">
        <f>IF(C$56=0,0,C$56/PPA_fec!C$56)</f>
        <v>1.7322049285133783</v>
      </c>
      <c r="D153" s="278">
        <f>IF(D$56=0,0,D$56/PPA_fec!D$56)</f>
        <v>1.5611180638806814</v>
      </c>
      <c r="E153" s="278">
        <f>IF(E$56=0,0,E$56/PPA_fec!E$56)</f>
        <v>1.7169158432405565</v>
      </c>
      <c r="F153" s="278">
        <f>IF(F$56=0,0,F$56/PPA_fec!F$56)</f>
        <v>1.7119673031910807</v>
      </c>
      <c r="G153" s="278">
        <f>IF(G$56=0,0,G$56/PPA_fec!G$56)</f>
        <v>1.7458909249092722</v>
      </c>
      <c r="H153" s="278">
        <f>IF(H$56=0,0,H$56/PPA_fec!H$56)</f>
        <v>1.5964613515805042</v>
      </c>
      <c r="I153" s="278">
        <f>IF(I$56=0,0,I$56/PPA_fec!I$56)</f>
        <v>1.5795740620048291</v>
      </c>
      <c r="J153" s="278">
        <f>IF(J$56=0,0,J$56/PPA_fec!J$56)</f>
        <v>1.6662725411043575</v>
      </c>
      <c r="K153" s="278">
        <f>IF(K$56=0,0,K$56/PPA_fec!K$56)</f>
        <v>0.70167535534511849</v>
      </c>
      <c r="L153" s="278">
        <f>IF(L$56=0,0,L$56/PPA_fec!L$56)</f>
        <v>0.60531190554441316</v>
      </c>
      <c r="M153" s="278">
        <f>IF(M$56=0,0,M$56/PPA_fec!M$56)</f>
        <v>0.92789556632903336</v>
      </c>
      <c r="N153" s="278">
        <f>IF(N$56=0,0,N$56/PPA_fec!N$56)</f>
        <v>0.73768390565304987</v>
      </c>
      <c r="O153" s="278">
        <f>IF(O$56=0,0,O$56/PPA_fec!O$56)</f>
        <v>0.97187163890792705</v>
      </c>
      <c r="P153" s="278">
        <f>IF(P$56=0,0,P$56/PPA_fec!P$56)</f>
        <v>1.4884966307375378</v>
      </c>
      <c r="Q153" s="278">
        <f>IF(Q$56=0,0,Q$56/PPA_fec!Q$56)</f>
        <v>1.4106516979260368</v>
      </c>
      <c r="R153" s="278">
        <f>IF(R$56=0,0,R$56/PPA_fec!R$56)</f>
        <v>1.6982198078813153</v>
      </c>
      <c r="S153" s="278">
        <f>IF(S$56=0,0,S$56/PPA_fec!S$56)</f>
        <v>1.7792776105010861</v>
      </c>
      <c r="T153" s="278">
        <f>IF(T$56=0,0,T$56/PPA_fec!T$56)</f>
        <v>1.9546369324042228</v>
      </c>
      <c r="U153" s="278">
        <f>IF(U$56=0,0,U$56/PPA_fec!U$56)</f>
        <v>1.5566506633085</v>
      </c>
      <c r="V153" s="278">
        <f>IF(V$56=0,0,V$56/PPA_fec!V$56)</f>
        <v>1.6357131037566814</v>
      </c>
      <c r="W153" s="278">
        <f>IF(W$56=0,0,W$56/PPA_fec!W$56)</f>
        <v>1.5395247639705694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0.88327933473366349</v>
      </c>
      <c r="C154" s="279">
        <f>IF(C$69=0,0,C$69/PPA_fec!C$69)</f>
        <v>1.4682435570690791</v>
      </c>
      <c r="D154" s="279">
        <f>IF(D$69=0,0,D$69/PPA_fec!D$69)</f>
        <v>1.3434694568854699</v>
      </c>
      <c r="E154" s="279">
        <f>IF(E$69=0,0,E$69/PPA_fec!E$69)</f>
        <v>1.4788918824318333</v>
      </c>
      <c r="F154" s="279">
        <f>IF(F$69=0,0,F$69/PPA_fec!F$69)</f>
        <v>1.4858389089491493</v>
      </c>
      <c r="G154" s="279">
        <f>IF(G$69=0,0,G$69/PPA_fec!G$69)</f>
        <v>1.5006295250854129</v>
      </c>
      <c r="H154" s="279">
        <f>IF(H$69=0,0,H$69/PPA_fec!H$69)</f>
        <v>1.3516665963999708</v>
      </c>
      <c r="I154" s="279">
        <f>IF(I$69=0,0,I$69/PPA_fec!I$69)</f>
        <v>1.3936175649200824</v>
      </c>
      <c r="J154" s="279">
        <f>IF(J$69=0,0,J$69/PPA_fec!J$69)</f>
        <v>1.4612565878281798</v>
      </c>
      <c r="K154" s="279">
        <f>IF(K$69=0,0,K$69/PPA_fec!K$69)</f>
        <v>0.62307354721468677</v>
      </c>
      <c r="L154" s="279">
        <f>IF(L$69=0,0,L$69/PPA_fec!L$69)</f>
        <v>0.51625140404925451</v>
      </c>
      <c r="M154" s="279">
        <f>IF(M$69=0,0,M$69/PPA_fec!M$69)</f>
        <v>0.87626078191202217</v>
      </c>
      <c r="N154" s="279">
        <f>IF(N$69=0,0,N$69/PPA_fec!N$69)</f>
        <v>0.65431710124448228</v>
      </c>
      <c r="O154" s="279">
        <f>IF(O$69=0,0,O$69/PPA_fec!O$69)</f>
        <v>0.84395127879327181</v>
      </c>
      <c r="P154" s="279">
        <f>IF(P$69=0,0,P$69/PPA_fec!P$69)</f>
        <v>1.6080091765601643</v>
      </c>
      <c r="Q154" s="279">
        <f>IF(Q$69=0,0,Q$69/PPA_fec!Q$69)</f>
        <v>1.5582718238899096</v>
      </c>
      <c r="R154" s="279">
        <f>IF(R$69=0,0,R$69/PPA_fec!R$69)</f>
        <v>1.464028512476977</v>
      </c>
      <c r="S154" s="279">
        <f>IF(S$69=0,0,S$69/PPA_fec!S$69)</f>
        <v>1.516135583589616</v>
      </c>
      <c r="T154" s="279">
        <f>IF(T$69=0,0,T$69/PPA_fec!T$69)</f>
        <v>1.7454651077450012</v>
      </c>
      <c r="U154" s="279">
        <f>IF(U$69=0,0,U$69/PPA_fec!U$69)</f>
        <v>1.5087835819526578</v>
      </c>
      <c r="V154" s="279">
        <f>IF(V$69=0,0,V$69/PPA_fec!V$69)</f>
        <v>1.4369382091801997</v>
      </c>
      <c r="W154" s="279">
        <f>IF(W$69=0,0,W$69/PPA_fec!W$69)</f>
        <v>1.4792728468536147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0.67831826920317972</v>
      </c>
      <c r="C156" s="322">
        <f>IF(C$83=0,0,C$83/PPA_fec!C$83)</f>
        <v>0.92414748092741339</v>
      </c>
      <c r="D156" s="322">
        <f>IF(D$83=0,0,D$83/PPA_fec!D$83)</f>
        <v>0.61639011780189179</v>
      </c>
      <c r="E156" s="322">
        <f>IF(E$83=0,0,E$83/PPA_fec!E$83)</f>
        <v>0.63434419904653749</v>
      </c>
      <c r="F156" s="322">
        <f>IF(F$83=0,0,F$83/PPA_fec!F$83)</f>
        <v>0.53385454634754692</v>
      </c>
      <c r="G156" s="322">
        <f>IF(G$83=0,0,G$83/PPA_fec!G$83)</f>
        <v>0.67767911175396334</v>
      </c>
      <c r="H156" s="322">
        <f>IF(H$83=0,0,H$83/PPA_fec!H$83)</f>
        <v>0.9847084562598164</v>
      </c>
      <c r="I156" s="322">
        <f>IF(I$83=0,0,I$83/PPA_fec!I$83)</f>
        <v>0.42188292309756509</v>
      </c>
      <c r="J156" s="322">
        <f>IF(J$83=0,0,J$83/PPA_fec!J$83)</f>
        <v>0.47312111436232324</v>
      </c>
      <c r="K156" s="322">
        <f>IF(K$83=0,0,K$83/PPA_fec!K$83)</f>
        <v>0.25550523327784985</v>
      </c>
      <c r="L156" s="322">
        <f>IF(L$83=0,0,L$83/PPA_fec!L$83)</f>
        <v>0.70437526001483552</v>
      </c>
      <c r="M156" s="322">
        <f>IF(M$83=0,0,M$83/PPA_fec!M$83)</f>
        <v>0.12008237365674727</v>
      </c>
      <c r="N156" s="322">
        <f>IF(N$83=0,0,N$83/PPA_fec!N$83)</f>
        <v>0.25877177592100142</v>
      </c>
      <c r="O156" s="322">
        <f>IF(O$83=0,0,O$83/PPA_fec!O$83)</f>
        <v>0.5035697868526674</v>
      </c>
      <c r="P156" s="322">
        <f>IF(P$83=0,0,P$83/PPA_fec!P$83)</f>
        <v>2.6514986390245288E-2</v>
      </c>
      <c r="Q156" s="322">
        <f>IF(Q$83=0,0,Q$83/PPA_fec!Q$83)</f>
        <v>2.2443525186342732E-2</v>
      </c>
      <c r="R156" s="322">
        <f>IF(R$83=0,0,R$83/PPA_fec!R$83)</f>
        <v>0.58885328302398743</v>
      </c>
      <c r="S156" s="322">
        <f>IF(S$83=0,0,S$83/PPA_fec!S$83)</f>
        <v>0.80104520234201826</v>
      </c>
      <c r="T156" s="322">
        <f>IF(T$83=0,0,T$83/PPA_fec!T$83)</f>
        <v>0.32012906293308302</v>
      </c>
      <c r="U156" s="322">
        <f>IF(U$83=0,0,U$83/PPA_fec!U$83)</f>
        <v>8.9002338774272147E-2</v>
      </c>
      <c r="V156" s="322">
        <f>IF(V$83=0,0,V$83/PPA_fec!V$83)</f>
        <v>0.38063152534594502</v>
      </c>
      <c r="W156" s="322">
        <f>IF(W$83=0,0,W$83/PPA_fec!W$83)</f>
        <v>0.100107400765807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2.0830792247516481</v>
      </c>
      <c r="C161" s="334">
        <f>IF(C$88=0,0,C$88/PPA_fec!C$88)</f>
        <v>2.2627840170132973</v>
      </c>
      <c r="D161" s="334">
        <f>IF(D$88=0,0,D$88/PPA_fec!D$88)</f>
        <v>2.0383985063659691</v>
      </c>
      <c r="E161" s="334">
        <f>IF(E$88=0,0,E$88/PPA_fec!E$88)</f>
        <v>2.0727699668773609</v>
      </c>
      <c r="F161" s="334">
        <f>IF(F$88=0,0,F$88/PPA_fec!F$88)</f>
        <v>1.9417881826535388</v>
      </c>
      <c r="G161" s="334">
        <f>IF(G$88=0,0,G$88/PPA_fec!G$88)</f>
        <v>2.1209780081217402</v>
      </c>
      <c r="H161" s="334">
        <f>IF(H$88=0,0,H$88/PPA_fec!H$88)</f>
        <v>2.2887579508176361</v>
      </c>
      <c r="I161" s="334">
        <f>IF(I$88=0,0,I$88/PPA_fec!I$88)</f>
        <v>1.7764502107207469</v>
      </c>
      <c r="J161" s="334">
        <f>IF(J$88=0,0,J$88/PPA_fec!J$88)</f>
        <v>1.8758912325350354</v>
      </c>
      <c r="K161" s="334">
        <f>IF(K$88=0,0,K$88/PPA_fec!K$88)</f>
        <v>1.2030702552908323</v>
      </c>
      <c r="L161" s="334">
        <f>IF(L$88=0,0,L$88/PPA_fec!L$88)</f>
        <v>2.1091237983062561</v>
      </c>
      <c r="M161" s="334">
        <f>IF(M$88=0,0,M$88/PPA_fec!M$88)</f>
        <v>0.69313559173256201</v>
      </c>
      <c r="N161" s="334">
        <f>IF(N$88=0,0,N$88/PPA_fec!N$88)</f>
        <v>1.2122302878380293</v>
      </c>
      <c r="O161" s="334">
        <f>IF(O$88=0,0,O$88/PPA_fec!O$88)</f>
        <v>1.8799077723696149</v>
      </c>
      <c r="P161" s="334">
        <f>IF(P$88=0,0,P$88/PPA_fec!P$88)</f>
        <v>0.1703388724184052</v>
      </c>
      <c r="Q161" s="334">
        <f>IF(Q$88=0,0,Q$88/PPA_fec!Q$88)</f>
        <v>0.14595723495402668</v>
      </c>
      <c r="R161" s="334">
        <f>IF(R$88=0,0,R$88/PPA_fec!R$88)</f>
        <v>1.9916202881532072</v>
      </c>
      <c r="S161" s="334">
        <f>IF(S$88=0,0,S$88/PPA_fec!S$88)</f>
        <v>2.2024330768641978</v>
      </c>
      <c r="T161" s="334">
        <f>IF(T$88=0,0,T$88/PPA_fec!T$88)</f>
        <v>1.4915609468864923</v>
      </c>
      <c r="U161" s="334">
        <f>IF(U$88=0,0,U$88/PPA_fec!U$88)</f>
        <v>0.53777514662042247</v>
      </c>
      <c r="V161" s="334">
        <f>IF(V$88=0,0,V$88/PPA_fec!V$88)</f>
        <v>1.6070541132388492</v>
      </c>
      <c r="W161" s="334">
        <f>IF(W$88=0,0,W$88/PPA_fec!W$88)</f>
        <v>0.59808437304793061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LV: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617.83336040279357</v>
      </c>
      <c r="C3" s="205">
        <v>621.39735225185279</v>
      </c>
      <c r="D3" s="205">
        <v>666.1146954524861</v>
      </c>
      <c r="E3" s="205">
        <v>549.14628518689426</v>
      </c>
      <c r="F3" s="205">
        <v>596.62672134548188</v>
      </c>
      <c r="G3" s="205">
        <v>607.40920758843811</v>
      </c>
      <c r="H3" s="205">
        <v>605.06243671954098</v>
      </c>
      <c r="I3" s="205">
        <v>590.14049900600867</v>
      </c>
      <c r="J3" s="205">
        <v>561.97082423058737</v>
      </c>
      <c r="K3" s="205">
        <v>581.89307987940992</v>
      </c>
      <c r="L3" s="205">
        <v>584.99487561725516</v>
      </c>
      <c r="M3" s="205">
        <v>513.33493250757795</v>
      </c>
      <c r="N3" s="205">
        <v>551.8233668367717</v>
      </c>
      <c r="O3" s="205">
        <v>570.16109248507644</v>
      </c>
      <c r="P3" s="205">
        <v>541.13378502986802</v>
      </c>
      <c r="Q3" s="205">
        <v>534.9</v>
      </c>
      <c r="R3" s="205">
        <v>519.49856577105936</v>
      </c>
      <c r="S3" s="205">
        <v>524.7984881792587</v>
      </c>
      <c r="T3" s="205">
        <v>556.01451764116177</v>
      </c>
      <c r="U3" s="205">
        <v>542.71062531052598</v>
      </c>
      <c r="V3" s="205">
        <v>546.84655001994213</v>
      </c>
      <c r="W3" s="205">
        <v>514.23408651714533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1082.8073850746939</v>
      </c>
      <c r="C5" s="205">
        <v>1079.8548530283499</v>
      </c>
      <c r="D5" s="205">
        <v>1083.9723111531171</v>
      </c>
      <c r="E5" s="205">
        <v>946.00181393445291</v>
      </c>
      <c r="F5" s="205">
        <v>1040.516183790297</v>
      </c>
      <c r="G5" s="205">
        <v>1106.3927521976871</v>
      </c>
      <c r="H5" s="205">
        <v>1126.8450280918121</v>
      </c>
      <c r="I5" s="205">
        <v>1014.781665450657</v>
      </c>
      <c r="J5" s="205">
        <v>848.25179203052687</v>
      </c>
      <c r="K5" s="205">
        <v>793.01865892480976</v>
      </c>
      <c r="L5" s="205">
        <v>774.99436787231082</v>
      </c>
      <c r="M5" s="205">
        <v>732.69015219712571</v>
      </c>
      <c r="N5" s="205">
        <v>753.42772557108754</v>
      </c>
      <c r="O5" s="205">
        <v>783.8201733278089</v>
      </c>
      <c r="P5" s="205">
        <v>755.98590255873364</v>
      </c>
      <c r="Q5" s="205">
        <v>663.04117419872205</v>
      </c>
      <c r="R5" s="205">
        <v>671.27013282157327</v>
      </c>
      <c r="S5" s="205">
        <v>665.27610724639385</v>
      </c>
      <c r="T5" s="205">
        <v>704.15988847982806</v>
      </c>
      <c r="U5" s="205">
        <v>675.47452726168365</v>
      </c>
      <c r="V5" s="205">
        <v>684.7046381477669</v>
      </c>
      <c r="W5" s="205">
        <v>628.52483562394775</v>
      </c>
      <c r="DA5" s="112" t="s">
        <v>2113</v>
      </c>
    </row>
    <row r="6" spans="1:105" ht="12" customHeight="1" x14ac:dyDescent="0.25">
      <c r="A6" s="154" t="s">
        <v>2114</v>
      </c>
      <c r="B6" s="340">
        <v>1353.509231343367</v>
      </c>
      <c r="C6" s="340">
        <v>1285.833769776199</v>
      </c>
      <c r="D6" s="340">
        <v>1285.833769776199</v>
      </c>
      <c r="E6" s="340">
        <v>1218.1583082090301</v>
      </c>
      <c r="F6" s="340">
        <v>1150.4828466418619</v>
      </c>
      <c r="G6" s="340">
        <v>1218.1583082090301</v>
      </c>
      <c r="H6" s="340">
        <v>1218.1583082090301</v>
      </c>
      <c r="I6" s="340">
        <v>1150.4828466418619</v>
      </c>
      <c r="J6" s="340">
        <v>1150.4828466418619</v>
      </c>
      <c r="K6" s="340">
        <v>1082.807385074693</v>
      </c>
      <c r="L6" s="340">
        <v>1015.131923507525</v>
      </c>
      <c r="M6" s="340">
        <v>1015.131923507525</v>
      </c>
      <c r="N6" s="340">
        <v>947.4564619403568</v>
      </c>
      <c r="O6" s="340">
        <v>879.78100037318848</v>
      </c>
      <c r="P6" s="340">
        <v>879.78100037318848</v>
      </c>
      <c r="Q6" s="340">
        <v>812.10553880602015</v>
      </c>
      <c r="R6" s="340">
        <v>744.43007723885182</v>
      </c>
      <c r="S6" s="340">
        <v>744.43007723885182</v>
      </c>
      <c r="T6" s="340">
        <v>744.43007723885182</v>
      </c>
      <c r="U6" s="340">
        <v>744.43007723885182</v>
      </c>
      <c r="V6" s="340">
        <v>744.43007723885182</v>
      </c>
      <c r="W6" s="340">
        <v>676.7546156716835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67.675461567168369</v>
      </c>
      <c r="H7" s="342">
        <v>67.675461567168369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67.675461567168369</v>
      </c>
      <c r="U7" s="342">
        <v>67.675461567168369</v>
      </c>
      <c r="V7" s="342">
        <v>0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67.675461567167986</v>
      </c>
      <c r="D8" s="344">
        <f t="shared" si="0"/>
        <v>0</v>
      </c>
      <c r="E8" s="344">
        <f t="shared" si="0"/>
        <v>67.675461567168895</v>
      </c>
      <c r="F8" s="344">
        <f t="shared" si="0"/>
        <v>67.675461567168213</v>
      </c>
      <c r="G8" s="344">
        <f t="shared" si="0"/>
        <v>0</v>
      </c>
      <c r="H8" s="344">
        <f t="shared" si="0"/>
        <v>67.675461567168441</v>
      </c>
      <c r="I8" s="344">
        <f t="shared" si="0"/>
        <v>67.675461567168213</v>
      </c>
      <c r="J8" s="344">
        <f t="shared" si="0"/>
        <v>0</v>
      </c>
      <c r="K8" s="344">
        <f t="shared" si="0"/>
        <v>67.675461567168895</v>
      </c>
      <c r="L8" s="344">
        <f t="shared" si="0"/>
        <v>67.675461567167986</v>
      </c>
      <c r="M8" s="344">
        <f t="shared" si="0"/>
        <v>0</v>
      </c>
      <c r="N8" s="344">
        <f t="shared" si="0"/>
        <v>67.675461567168213</v>
      </c>
      <c r="O8" s="344">
        <f t="shared" si="0"/>
        <v>67.675461567168327</v>
      </c>
      <c r="P8" s="344">
        <f t="shared" si="0"/>
        <v>0</v>
      </c>
      <c r="Q8" s="344">
        <f t="shared" si="0"/>
        <v>67.675461567168327</v>
      </c>
      <c r="R8" s="344">
        <f t="shared" si="0"/>
        <v>67.675461567168327</v>
      </c>
      <c r="S8" s="344">
        <f t="shared" si="0"/>
        <v>0</v>
      </c>
      <c r="T8" s="344">
        <f t="shared" si="0"/>
        <v>67.675461567168327</v>
      </c>
      <c r="U8" s="344">
        <f t="shared" si="0"/>
        <v>67.675461567168327</v>
      </c>
      <c r="V8" s="344">
        <f t="shared" si="0"/>
        <v>0</v>
      </c>
      <c r="W8" s="344">
        <f t="shared" si="0"/>
        <v>67.675461567168327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270.70184626867308</v>
      </c>
      <c r="C9" s="345">
        <f t="shared" si="1"/>
        <v>205.9789167478491</v>
      </c>
      <c r="D9" s="345">
        <f t="shared" si="1"/>
        <v>201.86145862308194</v>
      </c>
      <c r="E9" s="345">
        <f t="shared" si="1"/>
        <v>272.1564942745772</v>
      </c>
      <c r="F9" s="345">
        <f t="shared" si="1"/>
        <v>109.96666285156493</v>
      </c>
      <c r="G9" s="345">
        <f t="shared" si="1"/>
        <v>111.76555601134305</v>
      </c>
      <c r="H9" s="345">
        <f t="shared" si="1"/>
        <v>91.313280117218028</v>
      </c>
      <c r="I9" s="345">
        <f t="shared" si="1"/>
        <v>135.70118119120491</v>
      </c>
      <c r="J9" s="345">
        <f t="shared" si="1"/>
        <v>302.23105461133503</v>
      </c>
      <c r="K9" s="345">
        <f t="shared" si="1"/>
        <v>289.78872614988325</v>
      </c>
      <c r="L9" s="345">
        <f t="shared" si="1"/>
        <v>240.1375556352142</v>
      </c>
      <c r="M9" s="345">
        <f t="shared" si="1"/>
        <v>282.4417713103993</v>
      </c>
      <c r="N9" s="345">
        <f t="shared" si="1"/>
        <v>194.02873636926927</v>
      </c>
      <c r="O9" s="345">
        <f t="shared" si="1"/>
        <v>95.960827045379574</v>
      </c>
      <c r="P9" s="345">
        <f t="shared" si="1"/>
        <v>123.79509781445483</v>
      </c>
      <c r="Q9" s="345">
        <f t="shared" si="1"/>
        <v>149.0643646072981</v>
      </c>
      <c r="R9" s="345">
        <f t="shared" si="1"/>
        <v>73.159944417278552</v>
      </c>
      <c r="S9" s="345">
        <f t="shared" si="1"/>
        <v>79.153969992457974</v>
      </c>
      <c r="T9" s="345">
        <f t="shared" si="1"/>
        <v>40.270188759023767</v>
      </c>
      <c r="U9" s="345">
        <f t="shared" si="1"/>
        <v>68.955549977168175</v>
      </c>
      <c r="V9" s="345">
        <f t="shared" si="1"/>
        <v>59.725439091084922</v>
      </c>
      <c r="W9" s="345">
        <f t="shared" si="1"/>
        <v>48.229780047735744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142.6277730008598</v>
      </c>
      <c r="C12" s="212">
        <v>142.916852966466</v>
      </c>
      <c r="D12" s="212">
        <v>146.04763542562341</v>
      </c>
      <c r="E12" s="212">
        <v>128.2565778159931</v>
      </c>
      <c r="F12" s="212">
        <v>138.41711092003439</v>
      </c>
      <c r="G12" s="212">
        <v>142.00025795356831</v>
      </c>
      <c r="H12" s="212">
        <v>139.17360275150469</v>
      </c>
      <c r="I12" s="212">
        <v>124.78675838349101</v>
      </c>
      <c r="J12" s="212">
        <v>103.84419604471201</v>
      </c>
      <c r="K12" s="212">
        <v>93.338950988822006</v>
      </c>
      <c r="L12" s="212">
        <v>93.538005159071346</v>
      </c>
      <c r="M12" s="212">
        <v>88.084350816852975</v>
      </c>
      <c r="N12" s="212">
        <v>91.258555460017178</v>
      </c>
      <c r="O12" s="212">
        <v>93.306792777300075</v>
      </c>
      <c r="P12" s="212">
        <v>88.792777300085973</v>
      </c>
      <c r="Q12" s="212">
        <v>76.538865004299225</v>
      </c>
      <c r="R12" s="212">
        <v>78.529836629406702</v>
      </c>
      <c r="S12" s="212">
        <v>77.994554438208695</v>
      </c>
      <c r="T12" s="212">
        <v>83.393409316266826</v>
      </c>
      <c r="U12" s="212">
        <v>78.139829157519358</v>
      </c>
      <c r="V12" s="212">
        <v>80.266734694197126</v>
      </c>
      <c r="W12" s="212">
        <v>79.0301909695078</v>
      </c>
      <c r="DA12" s="109" t="s">
        <v>2120</v>
      </c>
    </row>
    <row r="13" spans="1:105" ht="12" customHeight="1" x14ac:dyDescent="0.25">
      <c r="A13" s="24" t="s">
        <v>30</v>
      </c>
      <c r="B13" s="215">
        <v>3.3488392089423908</v>
      </c>
      <c r="C13" s="215">
        <v>3.3488392089423908</v>
      </c>
      <c r="D13" s="215">
        <v>3.358899398108341</v>
      </c>
      <c r="E13" s="215">
        <v>3.7711951848667238</v>
      </c>
      <c r="F13" s="215">
        <v>2.5049871023215822</v>
      </c>
      <c r="G13" s="215">
        <v>3.1448839208942392</v>
      </c>
      <c r="H13" s="215">
        <v>2.51865864144454</v>
      </c>
      <c r="I13" s="215">
        <v>1.878761822871883</v>
      </c>
      <c r="J13" s="215">
        <v>1.878761822871883</v>
      </c>
      <c r="K13" s="215">
        <v>1.252536543422184</v>
      </c>
      <c r="L13" s="215">
        <v>1.252536543422184</v>
      </c>
      <c r="M13" s="215">
        <v>0.62622527944969908</v>
      </c>
      <c r="N13" s="215">
        <v>0.62622527944969908</v>
      </c>
      <c r="O13" s="215">
        <v>0.57463456577815986</v>
      </c>
      <c r="P13" s="215">
        <v>0.57712811693895094</v>
      </c>
      <c r="Q13" s="215">
        <v>0.57110920034393808</v>
      </c>
      <c r="R13" s="215">
        <v>1.133104041272571</v>
      </c>
      <c r="S13" s="215">
        <v>0.96337059329320718</v>
      </c>
      <c r="T13" s="215">
        <v>0.40068787618228707</v>
      </c>
      <c r="U13" s="215">
        <v>0.34453998280309539</v>
      </c>
      <c r="V13" s="215">
        <v>0.40154772141014622</v>
      </c>
      <c r="W13" s="215">
        <v>0.26655202063628552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52.042820292347372</v>
      </c>
      <c r="C14" s="206">
        <f t="shared" si="2"/>
        <v>36.532244196044715</v>
      </c>
      <c r="D14" s="206">
        <f t="shared" si="2"/>
        <v>33.529062768701628</v>
      </c>
      <c r="E14" s="206">
        <f t="shared" si="2"/>
        <v>24.499656061908855</v>
      </c>
      <c r="F14" s="206">
        <f t="shared" si="2"/>
        <v>22.355202063628546</v>
      </c>
      <c r="G14" s="206">
        <f t="shared" si="2"/>
        <v>22.260361134995701</v>
      </c>
      <c r="H14" s="206">
        <f t="shared" si="2"/>
        <v>23.501719690455715</v>
      </c>
      <c r="I14" s="206">
        <f t="shared" si="2"/>
        <v>19.626225279449699</v>
      </c>
      <c r="J14" s="206">
        <f t="shared" si="2"/>
        <v>12.692003439380912</v>
      </c>
      <c r="K14" s="206">
        <f t="shared" si="2"/>
        <v>14.010232158211522</v>
      </c>
      <c r="L14" s="206">
        <f t="shared" si="2"/>
        <v>14.953482373172827</v>
      </c>
      <c r="M14" s="206">
        <f t="shared" si="2"/>
        <v>10.293637145313843</v>
      </c>
      <c r="N14" s="206">
        <f t="shared" si="2"/>
        <v>12.713671539122958</v>
      </c>
      <c r="O14" s="206">
        <f t="shared" si="2"/>
        <v>12.047635425623383</v>
      </c>
      <c r="P14" s="206">
        <f t="shared" si="2"/>
        <v>11.077901977644022</v>
      </c>
      <c r="Q14" s="206">
        <f t="shared" si="2"/>
        <v>7.0057609630266553</v>
      </c>
      <c r="R14" s="206">
        <f t="shared" si="2"/>
        <v>8.0934651762682694</v>
      </c>
      <c r="S14" s="206">
        <f t="shared" si="2"/>
        <v>8.5268271711092005</v>
      </c>
      <c r="T14" s="206">
        <f t="shared" si="2"/>
        <v>8.8054170249355099</v>
      </c>
      <c r="U14" s="206">
        <f t="shared" si="2"/>
        <v>6.7504729148753224</v>
      </c>
      <c r="V14" s="206">
        <f t="shared" si="2"/>
        <v>5.1493551160791053</v>
      </c>
      <c r="W14" s="206">
        <f t="shared" si="2"/>
        <v>4.3708512467755805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0</v>
      </c>
      <c r="C16" s="206">
        <v>1.0877042132416159</v>
      </c>
      <c r="D16" s="206">
        <v>1.0877042132416159</v>
      </c>
      <c r="E16" s="206">
        <v>1.0877042132416159</v>
      </c>
      <c r="F16" s="206">
        <v>1.0877042132416159</v>
      </c>
      <c r="G16" s="206">
        <v>1.0877042132416159</v>
      </c>
      <c r="H16" s="206">
        <v>2.1754084264832332</v>
      </c>
      <c r="I16" s="206">
        <v>2.1754084264832332</v>
      </c>
      <c r="J16" s="206">
        <v>1.0877042132416159</v>
      </c>
      <c r="K16" s="206">
        <v>2.1754084264832332</v>
      </c>
      <c r="L16" s="206">
        <v>2.1754084264832332</v>
      </c>
      <c r="M16" s="206">
        <v>2.1754084264832332</v>
      </c>
      <c r="N16" s="206">
        <v>3.26311263972485</v>
      </c>
      <c r="O16" s="206">
        <v>4.3508168529664646</v>
      </c>
      <c r="P16" s="206">
        <v>4.3508168529664646</v>
      </c>
      <c r="Q16" s="206">
        <v>3.26311263972485</v>
      </c>
      <c r="R16" s="206">
        <v>4.3508168529664646</v>
      </c>
      <c r="S16" s="206">
        <v>4.5618228718830611</v>
      </c>
      <c r="T16" s="206">
        <v>3.6546861564918309</v>
      </c>
      <c r="U16" s="206">
        <v>3.3642304385210662</v>
      </c>
      <c r="V16" s="206">
        <v>2.6072226999140149</v>
      </c>
      <c r="W16" s="206">
        <v>2.0329320722269988</v>
      </c>
      <c r="DA16" s="71" t="s">
        <v>2123</v>
      </c>
    </row>
    <row r="17" spans="1:105" ht="12" customHeight="1" x14ac:dyDescent="0.25">
      <c r="A17" s="18" t="s">
        <v>69</v>
      </c>
      <c r="B17" s="206">
        <v>13.193121238177129</v>
      </c>
      <c r="C17" s="206">
        <v>11.163456577815991</v>
      </c>
      <c r="D17" s="206">
        <v>8.1188306104901109</v>
      </c>
      <c r="E17" s="206">
        <v>8.1188306104901109</v>
      </c>
      <c r="F17" s="206">
        <v>8.1188306104901109</v>
      </c>
      <c r="G17" s="206">
        <v>7.1039552880481507</v>
      </c>
      <c r="H17" s="206">
        <v>6.0891659501289759</v>
      </c>
      <c r="I17" s="206">
        <v>5.0742906276870174</v>
      </c>
      <c r="J17" s="206">
        <v>5.0742906276870174</v>
      </c>
      <c r="K17" s="206">
        <v>5.0742906276870174</v>
      </c>
      <c r="L17" s="206">
        <v>4.0594153052450546</v>
      </c>
      <c r="M17" s="206">
        <v>2.0297506448839209</v>
      </c>
      <c r="N17" s="206">
        <v>3.0445399828030948</v>
      </c>
      <c r="O17" s="206">
        <v>4.0594153052450546</v>
      </c>
      <c r="P17" s="206">
        <v>4.0594153052450546</v>
      </c>
      <c r="Q17" s="206">
        <v>3.0445399828030948</v>
      </c>
      <c r="R17" s="206">
        <v>3.0445399828030948</v>
      </c>
      <c r="S17" s="206">
        <v>3.1490971625107478</v>
      </c>
      <c r="T17" s="206">
        <v>4.0310404127257087</v>
      </c>
      <c r="U17" s="206">
        <v>2.0763542562338779</v>
      </c>
      <c r="V17" s="206">
        <v>1.839896818572657</v>
      </c>
      <c r="W17" s="206">
        <v>2.0287188306104902</v>
      </c>
      <c r="DA17" s="71" t="s">
        <v>2124</v>
      </c>
    </row>
    <row r="18" spans="1:105" ht="12" customHeight="1" x14ac:dyDescent="0.25">
      <c r="A18" s="18" t="s">
        <v>70</v>
      </c>
      <c r="B18" s="206">
        <v>32.0006018916595</v>
      </c>
      <c r="C18" s="206">
        <v>20.363972484952711</v>
      </c>
      <c r="D18" s="206">
        <v>19.39432502149613</v>
      </c>
      <c r="E18" s="206">
        <v>11.63654342218401</v>
      </c>
      <c r="F18" s="206">
        <v>8.7274290627687012</v>
      </c>
      <c r="G18" s="206">
        <v>8.7274290627687012</v>
      </c>
      <c r="H18" s="206">
        <v>9.6971625107480648</v>
      </c>
      <c r="I18" s="206">
        <v>7.7576956147893368</v>
      </c>
      <c r="J18" s="206">
        <v>2.9091143594153048</v>
      </c>
      <c r="K18" s="206">
        <v>5.818314703353396</v>
      </c>
      <c r="L18" s="206">
        <v>6.7879621668099741</v>
      </c>
      <c r="M18" s="206">
        <v>2.9091143594153048</v>
      </c>
      <c r="N18" s="206">
        <v>4.8485812553740324</v>
      </c>
      <c r="O18" s="206">
        <v>1.9394668959587269</v>
      </c>
      <c r="P18" s="206">
        <v>0.96973344797936367</v>
      </c>
      <c r="Q18" s="206">
        <v>0</v>
      </c>
      <c r="R18" s="206">
        <v>0</v>
      </c>
      <c r="S18" s="206">
        <v>0.22012037833190021</v>
      </c>
      <c r="T18" s="206">
        <v>0.22304385210662081</v>
      </c>
      <c r="U18" s="206">
        <v>1.0656921754084261</v>
      </c>
      <c r="V18" s="206">
        <v>0.67687016337059325</v>
      </c>
      <c r="W18" s="206">
        <v>0.29475494411006009</v>
      </c>
      <c r="DA18" s="71" t="s">
        <v>2125</v>
      </c>
    </row>
    <row r="19" spans="1:105" ht="12" customHeight="1" x14ac:dyDescent="0.25">
      <c r="A19" s="18" t="s">
        <v>34</v>
      </c>
      <c r="B19" s="206">
        <v>6.8490971625107484</v>
      </c>
      <c r="C19" s="206">
        <v>3.9171109200343932</v>
      </c>
      <c r="D19" s="206">
        <v>4.9282029234737754</v>
      </c>
      <c r="E19" s="206">
        <v>3.656577815993121</v>
      </c>
      <c r="F19" s="206">
        <v>4.4212381771281164</v>
      </c>
      <c r="G19" s="206">
        <v>5.3412725709372308</v>
      </c>
      <c r="H19" s="206">
        <v>5.5399828030954428</v>
      </c>
      <c r="I19" s="206">
        <v>4.6188306104901118</v>
      </c>
      <c r="J19" s="206">
        <v>3.6208942390369732</v>
      </c>
      <c r="K19" s="206">
        <v>0.9422184006878761</v>
      </c>
      <c r="L19" s="206">
        <v>1.9306964746345661</v>
      </c>
      <c r="M19" s="206">
        <v>3.1793637145313842</v>
      </c>
      <c r="N19" s="206">
        <v>1.5574376612209799</v>
      </c>
      <c r="O19" s="206">
        <v>1.6979363714531379</v>
      </c>
      <c r="P19" s="206">
        <v>1.6979363714531379</v>
      </c>
      <c r="Q19" s="206">
        <v>0.69810834049871018</v>
      </c>
      <c r="R19" s="206">
        <v>0.69810834049871018</v>
      </c>
      <c r="S19" s="206">
        <v>0.59578675838349093</v>
      </c>
      <c r="T19" s="206">
        <v>0.89664660361134985</v>
      </c>
      <c r="U19" s="206">
        <v>0.24419604471195189</v>
      </c>
      <c r="V19" s="206">
        <v>2.536543422184007E-2</v>
      </c>
      <c r="W19" s="206">
        <v>1.444539982803095E-2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47.420464316423043</v>
      </c>
      <c r="C20" s="206">
        <f t="shared" si="3"/>
        <v>54.750644883920891</v>
      </c>
      <c r="D20" s="206">
        <f t="shared" si="3"/>
        <v>61.801375752364571</v>
      </c>
      <c r="E20" s="206">
        <f t="shared" si="3"/>
        <v>56.233877901977642</v>
      </c>
      <c r="F20" s="206">
        <f t="shared" si="3"/>
        <v>66.509028374892509</v>
      </c>
      <c r="G20" s="206">
        <f t="shared" si="3"/>
        <v>64.101461736887359</v>
      </c>
      <c r="H20" s="206">
        <f t="shared" si="3"/>
        <v>66.487532244196046</v>
      </c>
      <c r="I20" s="206">
        <f t="shared" si="3"/>
        <v>55.975924333619943</v>
      </c>
      <c r="J20" s="206">
        <f t="shared" si="3"/>
        <v>49.634565778159931</v>
      </c>
      <c r="K20" s="206">
        <f t="shared" si="3"/>
        <v>43.357695614789343</v>
      </c>
      <c r="L20" s="206">
        <f t="shared" si="3"/>
        <v>42.540842648323299</v>
      </c>
      <c r="M20" s="206">
        <f t="shared" si="3"/>
        <v>41.766981943250222</v>
      </c>
      <c r="N20" s="206">
        <f t="shared" si="3"/>
        <v>40.950128976784178</v>
      </c>
      <c r="O20" s="206">
        <f t="shared" si="3"/>
        <v>40.176268271711088</v>
      </c>
      <c r="P20" s="206">
        <f t="shared" si="3"/>
        <v>38.779019776440236</v>
      </c>
      <c r="Q20" s="206">
        <f t="shared" si="3"/>
        <v>36.650902837489248</v>
      </c>
      <c r="R20" s="206">
        <f t="shared" si="3"/>
        <v>33.017798796216681</v>
      </c>
      <c r="S20" s="206">
        <f t="shared" si="3"/>
        <v>29.549871023215822</v>
      </c>
      <c r="T20" s="206">
        <f t="shared" si="3"/>
        <v>31.377730008598451</v>
      </c>
      <c r="U20" s="206">
        <f t="shared" si="3"/>
        <v>29.875408426483229</v>
      </c>
      <c r="V20" s="206">
        <f t="shared" si="3"/>
        <v>31.321926053310399</v>
      </c>
      <c r="W20" s="206">
        <f t="shared" si="3"/>
        <v>35.076612209802228</v>
      </c>
      <c r="DA20" s="71"/>
    </row>
    <row r="21" spans="1:105" ht="12" customHeight="1" x14ac:dyDescent="0.25">
      <c r="A21" s="18" t="s">
        <v>72</v>
      </c>
      <c r="B21" s="206">
        <v>47.420464316423043</v>
      </c>
      <c r="C21" s="206">
        <v>54.750644883920891</v>
      </c>
      <c r="D21" s="206">
        <v>61.801375752364571</v>
      </c>
      <c r="E21" s="206">
        <v>56.233877901977642</v>
      </c>
      <c r="F21" s="206">
        <v>66.509028374892509</v>
      </c>
      <c r="G21" s="206">
        <v>64.101461736887359</v>
      </c>
      <c r="H21" s="206">
        <v>66.487532244196046</v>
      </c>
      <c r="I21" s="206">
        <v>55.975924333619943</v>
      </c>
      <c r="J21" s="206">
        <v>49.634565778159931</v>
      </c>
      <c r="K21" s="206">
        <v>43.357695614789343</v>
      </c>
      <c r="L21" s="206">
        <v>42.540842648323299</v>
      </c>
      <c r="M21" s="206">
        <v>41.766981943250222</v>
      </c>
      <c r="N21" s="206">
        <v>40.950128976784178</v>
      </c>
      <c r="O21" s="206">
        <v>40.176268271711088</v>
      </c>
      <c r="P21" s="206">
        <v>38.779019776440236</v>
      </c>
      <c r="Q21" s="206">
        <v>36.650902837489248</v>
      </c>
      <c r="R21" s="206">
        <v>33.017798796216681</v>
      </c>
      <c r="S21" s="206">
        <v>29.549871023215822</v>
      </c>
      <c r="T21" s="206">
        <v>31.377730008598451</v>
      </c>
      <c r="U21" s="206">
        <v>29.875408426483229</v>
      </c>
      <c r="V21" s="206">
        <v>31.321926053310399</v>
      </c>
      <c r="W21" s="206">
        <v>35.076612209802228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10.58091143594153</v>
      </c>
      <c r="C23" s="206">
        <f t="shared" si="4"/>
        <v>18.630008598452282</v>
      </c>
      <c r="D23" s="206">
        <f t="shared" si="4"/>
        <v>19.083748925193461</v>
      </c>
      <c r="E23" s="206">
        <f t="shared" si="4"/>
        <v>16.14600171969045</v>
      </c>
      <c r="F23" s="206">
        <f t="shared" si="4"/>
        <v>20.89905417024935</v>
      </c>
      <c r="G23" s="206">
        <f t="shared" si="4"/>
        <v>23.95623387790198</v>
      </c>
      <c r="H23" s="206">
        <f t="shared" si="4"/>
        <v>17.698452278589851</v>
      </c>
      <c r="I23" s="206">
        <f t="shared" si="4"/>
        <v>15.931040412725711</v>
      </c>
      <c r="J23" s="206">
        <f t="shared" si="4"/>
        <v>8.6939810834049869</v>
      </c>
      <c r="K23" s="206">
        <f t="shared" si="4"/>
        <v>8.9183147033533938</v>
      </c>
      <c r="L23" s="206">
        <f t="shared" si="4"/>
        <v>7.3668959587274294</v>
      </c>
      <c r="M23" s="206">
        <f t="shared" si="4"/>
        <v>8.0544282029234733</v>
      </c>
      <c r="N23" s="206">
        <f t="shared" si="4"/>
        <v>12.20498710232158</v>
      </c>
      <c r="O23" s="206">
        <f t="shared" si="4"/>
        <v>10.24651762682717</v>
      </c>
      <c r="P23" s="206">
        <f t="shared" si="4"/>
        <v>10.843680137575239</v>
      </c>
      <c r="Q23" s="206">
        <f t="shared" si="4"/>
        <v>5.7323301805674989</v>
      </c>
      <c r="R23" s="206">
        <f t="shared" si="4"/>
        <v>8.5984522785898534</v>
      </c>
      <c r="S23" s="206">
        <f t="shared" si="4"/>
        <v>8.932301643711698</v>
      </c>
      <c r="T23" s="206">
        <f t="shared" si="4"/>
        <v>10.693065378175694</v>
      </c>
      <c r="U23" s="206">
        <f t="shared" si="4"/>
        <v>10.806467162678437</v>
      </c>
      <c r="V23" s="206">
        <f t="shared" si="4"/>
        <v>13.180406233320101</v>
      </c>
      <c r="W23" s="206">
        <f t="shared" si="4"/>
        <v>7.0609734286651724</v>
      </c>
      <c r="DA23" s="71"/>
    </row>
    <row r="24" spans="1:105" ht="12" customHeight="1" x14ac:dyDescent="0.25">
      <c r="A24" s="18" t="s">
        <v>73</v>
      </c>
      <c r="B24" s="206">
        <v>10.58091143594153</v>
      </c>
      <c r="C24" s="206">
        <v>18.630008598452282</v>
      </c>
      <c r="D24" s="206">
        <v>19.083748925193461</v>
      </c>
      <c r="E24" s="206">
        <v>16.14600171969045</v>
      </c>
      <c r="F24" s="206">
        <v>20.89905417024935</v>
      </c>
      <c r="G24" s="206">
        <v>23.95623387790198</v>
      </c>
      <c r="H24" s="206">
        <v>17.698452278589851</v>
      </c>
      <c r="I24" s="206">
        <v>15.931040412725711</v>
      </c>
      <c r="J24" s="206">
        <v>8.6939810834049869</v>
      </c>
      <c r="K24" s="206">
        <v>8.7895098882201186</v>
      </c>
      <c r="L24" s="206">
        <v>7.2131556319862424</v>
      </c>
      <c r="M24" s="206">
        <v>8.0490971625107477</v>
      </c>
      <c r="N24" s="206">
        <v>12.20498710232158</v>
      </c>
      <c r="O24" s="206">
        <v>10.24651762682717</v>
      </c>
      <c r="P24" s="206">
        <v>10.79587274290628</v>
      </c>
      <c r="Q24" s="206">
        <v>5.6845227858985394</v>
      </c>
      <c r="R24" s="206">
        <v>8.5506448839208939</v>
      </c>
      <c r="S24" s="206">
        <v>8.8850386930352521</v>
      </c>
      <c r="T24" s="206">
        <v>10.6548581255374</v>
      </c>
      <c r="U24" s="206">
        <v>10.75477214101462</v>
      </c>
      <c r="V24" s="206">
        <v>13.144539982803099</v>
      </c>
      <c r="W24" s="206">
        <v>7.042476354256233</v>
      </c>
      <c r="DA24" s="71" t="s">
        <v>2129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4.7807394668959592E-2</v>
      </c>
      <c r="Q25" s="206">
        <v>4.7807394668959592E-2</v>
      </c>
      <c r="R25" s="206">
        <v>4.7807394668959592E-2</v>
      </c>
      <c r="S25" s="206">
        <v>3.2760103181427337E-2</v>
      </c>
      <c r="T25" s="206">
        <v>2.450558899398108E-2</v>
      </c>
      <c r="U25" s="206">
        <v>3.8177128116938949E-2</v>
      </c>
      <c r="V25" s="206">
        <v>2.2269991401547722E-2</v>
      </c>
      <c r="W25" s="206">
        <v>4.9871023215821153E-3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0.12880481513327599</v>
      </c>
      <c r="L26" s="206">
        <v>0.15374032674118659</v>
      </c>
      <c r="M26" s="206">
        <v>5.3310404127257091E-3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1.4502847495018911E-2</v>
      </c>
      <c r="T29" s="206">
        <v>1.370166364431412E-2</v>
      </c>
      <c r="U29" s="206">
        <v>1.351789354687912E-2</v>
      </c>
      <c r="V29" s="206">
        <v>1.359625911545378E-2</v>
      </c>
      <c r="W29" s="206">
        <v>1.3509972087357261E-2</v>
      </c>
      <c r="DA29" s="71" t="s">
        <v>2134</v>
      </c>
    </row>
    <row r="30" spans="1:105" ht="12" customHeight="1" x14ac:dyDescent="0.25">
      <c r="A30" s="14" t="s">
        <v>79</v>
      </c>
      <c r="B30" s="206">
        <v>3.4393809114359408</v>
      </c>
      <c r="C30" s="206">
        <v>2.9139294926913162</v>
      </c>
      <c r="D30" s="206">
        <v>1.791315563198624</v>
      </c>
      <c r="E30" s="206">
        <v>0.69269131556319852</v>
      </c>
      <c r="F30" s="206">
        <v>0.52545141874462586</v>
      </c>
      <c r="G30" s="206">
        <v>1.1942390369733451</v>
      </c>
      <c r="H30" s="206">
        <v>1.1942390369733451</v>
      </c>
      <c r="I30" s="206">
        <v>1.1942390369733451</v>
      </c>
      <c r="J30" s="206">
        <v>1.1942390369733451</v>
      </c>
      <c r="K30" s="206">
        <v>1.5525365434221841</v>
      </c>
      <c r="L30" s="206">
        <v>2.3167669819432501</v>
      </c>
      <c r="M30" s="206">
        <v>2.1496130696474629</v>
      </c>
      <c r="N30" s="206">
        <v>2.5795356835769558</v>
      </c>
      <c r="O30" s="206">
        <v>2.7466895958727431</v>
      </c>
      <c r="P30" s="206">
        <v>3.4393809114359408</v>
      </c>
      <c r="Q30" s="206">
        <v>2.6750644883920889</v>
      </c>
      <c r="R30" s="206">
        <v>3.8693035253654342</v>
      </c>
      <c r="S30" s="206">
        <v>5.2424763542562332</v>
      </c>
      <c r="T30" s="206">
        <v>7.683147033533964</v>
      </c>
      <c r="U30" s="206">
        <v>6.3919174548581248</v>
      </c>
      <c r="V30" s="206">
        <v>6.060017196904556</v>
      </c>
      <c r="W30" s="206">
        <v>6.0457437661220972</v>
      </c>
      <c r="DA30" s="71" t="s">
        <v>2135</v>
      </c>
    </row>
    <row r="31" spans="1:105" ht="12" customHeight="1" x14ac:dyDescent="0.25">
      <c r="A31" s="21" t="s">
        <v>38</v>
      </c>
      <c r="B31" s="209">
        <v>25.79535683576956</v>
      </c>
      <c r="C31" s="209">
        <v>26.74118658641444</v>
      </c>
      <c r="D31" s="209">
        <v>26.483233018056751</v>
      </c>
      <c r="E31" s="209">
        <v>26.913155631986239</v>
      </c>
      <c r="F31" s="209">
        <v>25.623387790197761</v>
      </c>
      <c r="G31" s="209">
        <v>27.343078245915731</v>
      </c>
      <c r="H31" s="209">
        <v>27.773000859845229</v>
      </c>
      <c r="I31" s="209">
        <v>30.18056749785039</v>
      </c>
      <c r="J31" s="209">
        <v>29.750644883920891</v>
      </c>
      <c r="K31" s="209">
        <v>24.24763542562339</v>
      </c>
      <c r="L31" s="209">
        <v>25.107480653482369</v>
      </c>
      <c r="M31" s="209">
        <v>25.193465176268269</v>
      </c>
      <c r="N31" s="209">
        <v>22.184006878761821</v>
      </c>
      <c r="O31" s="209">
        <v>27.51504729148753</v>
      </c>
      <c r="P31" s="209">
        <v>24.07566638005159</v>
      </c>
      <c r="Q31" s="209">
        <v>23.903697334479791</v>
      </c>
      <c r="R31" s="209">
        <v>23.817712811693891</v>
      </c>
      <c r="S31" s="209">
        <v>24.77970765262253</v>
      </c>
      <c r="T31" s="209">
        <v>24.433361994840929</v>
      </c>
      <c r="U31" s="209">
        <v>23.971023215821148</v>
      </c>
      <c r="V31" s="209">
        <v>24.153482373172821</v>
      </c>
      <c r="W31" s="209">
        <v>26.209458297506441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290.22962963874937</v>
      </c>
      <c r="C33" s="205">
        <f>FBT_emi!C5</f>
        <v>257.37639395807957</v>
      </c>
      <c r="D33" s="205">
        <f>FBT_emi!D5</f>
        <v>264.49724723891558</v>
      </c>
      <c r="E33" s="205">
        <f>FBT_emi!E5</f>
        <v>224.28493216818049</v>
      </c>
      <c r="F33" s="205">
        <f>FBT_emi!F5</f>
        <v>236.0015394678569</v>
      </c>
      <c r="G33" s="205">
        <f>FBT_emi!G5</f>
        <v>232.89005166834221</v>
      </c>
      <c r="H33" s="205">
        <f>FBT_emi!H5</f>
        <v>239.5037557186854</v>
      </c>
      <c r="I33" s="205">
        <f>FBT_emi!I5</f>
        <v>199.6851826783776</v>
      </c>
      <c r="J33" s="205">
        <f>FBT_emi!J5</f>
        <v>163.14223643827339</v>
      </c>
      <c r="K33" s="205">
        <f>FBT_emi!K5</f>
        <v>150.01129552849491</v>
      </c>
      <c r="L33" s="205">
        <f>FBT_emi!L5</f>
        <v>151.1198950089094</v>
      </c>
      <c r="M33" s="205">
        <f>FBT_emi!M5</f>
        <v>131.79909558830661</v>
      </c>
      <c r="N33" s="205">
        <f>FBT_emi!N5</f>
        <v>137.20978650869009</v>
      </c>
      <c r="O33" s="205">
        <f>FBT_emi!O5</f>
        <v>132.27430750506261</v>
      </c>
      <c r="P33" s="205">
        <f>FBT_emi!P5</f>
        <v>125.8600418091424</v>
      </c>
      <c r="Q33" s="205">
        <f>FBT_emi!Q5</f>
        <v>108.6041449105085</v>
      </c>
      <c r="R33" s="205">
        <f>FBT_emi!R5</f>
        <v>105.2175292549036</v>
      </c>
      <c r="S33" s="205">
        <f>FBT_emi!S5</f>
        <v>97.665067696230039</v>
      </c>
      <c r="T33" s="205">
        <f>FBT_emi!T5</f>
        <v>100.9539646337267</v>
      </c>
      <c r="U33" s="205">
        <f>FBT_emi!U5</f>
        <v>91.09413988423978</v>
      </c>
      <c r="V33" s="205">
        <f>FBT_emi!V5</f>
        <v>90.059503194890794</v>
      </c>
      <c r="W33" s="205">
        <f>FBT_emi!W5</f>
        <v>96.128379214197125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230.8515242813601</v>
      </c>
      <c r="C35" s="286">
        <f t="shared" si="5"/>
        <v>229.99269702156968</v>
      </c>
      <c r="D35" s="286">
        <f t="shared" si="5"/>
        <v>219.25298514306832</v>
      </c>
      <c r="E35" s="286">
        <f t="shared" si="5"/>
        <v>233.55630598929167</v>
      </c>
      <c r="F35" s="286">
        <f t="shared" si="5"/>
        <v>231.99951656185166</v>
      </c>
      <c r="G35" s="286">
        <f t="shared" si="5"/>
        <v>233.7802196271337</v>
      </c>
      <c r="H35" s="286">
        <f t="shared" si="5"/>
        <v>230.01527496246567</v>
      </c>
      <c r="I35" s="286">
        <f t="shared" si="5"/>
        <v>211.45262627064756</v>
      </c>
      <c r="J35" s="286">
        <f t="shared" si="5"/>
        <v>184.78574254613395</v>
      </c>
      <c r="K35" s="286">
        <f t="shared" si="5"/>
        <v>160.40567282251465</v>
      </c>
      <c r="L35" s="286">
        <f t="shared" si="5"/>
        <v>159.89542653749754</v>
      </c>
      <c r="M35" s="286">
        <f t="shared" si="5"/>
        <v>171.59235664436818</v>
      </c>
      <c r="N35" s="286">
        <f t="shared" si="5"/>
        <v>165.37638843229934</v>
      </c>
      <c r="O35" s="286">
        <f t="shared" si="5"/>
        <v>163.64987721385484</v>
      </c>
      <c r="P35" s="286">
        <f t="shared" si="5"/>
        <v>164.08655263538026</v>
      </c>
      <c r="Q35" s="286">
        <f t="shared" si="5"/>
        <v>143.0900448762371</v>
      </c>
      <c r="R35" s="286">
        <f t="shared" si="5"/>
        <v>151.16468418512332</v>
      </c>
      <c r="S35" s="286">
        <f t="shared" si="5"/>
        <v>148.61810046138626</v>
      </c>
      <c r="T35" s="286">
        <f t="shared" si="5"/>
        <v>149.98423003423608</v>
      </c>
      <c r="U35" s="286">
        <f t="shared" si="5"/>
        <v>143.98065103812851</v>
      </c>
      <c r="V35" s="286">
        <f t="shared" si="5"/>
        <v>146.78109369304789</v>
      </c>
      <c r="W35" s="286">
        <f t="shared" si="5"/>
        <v>153.68524382498865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131.72035485426716</v>
      </c>
      <c r="C36" s="346">
        <f t="shared" si="6"/>
        <v>132.34820639613679</v>
      </c>
      <c r="D36" s="346">
        <f t="shared" si="6"/>
        <v>134.73373251597144</v>
      </c>
      <c r="E36" s="346">
        <f t="shared" si="6"/>
        <v>135.57751785122878</v>
      </c>
      <c r="F36" s="346">
        <f t="shared" si="6"/>
        <v>133.02735034434662</v>
      </c>
      <c r="G36" s="346">
        <f t="shared" si="6"/>
        <v>128.3452532308311</v>
      </c>
      <c r="H36" s="346">
        <f t="shared" si="6"/>
        <v>123.50731403339451</v>
      </c>
      <c r="I36" s="346">
        <f t="shared" si="6"/>
        <v>122.96907071933954</v>
      </c>
      <c r="J36" s="346">
        <f t="shared" si="6"/>
        <v>122.42142842531698</v>
      </c>
      <c r="K36" s="346">
        <f t="shared" si="6"/>
        <v>117.70082574774823</v>
      </c>
      <c r="L36" s="346">
        <f t="shared" si="6"/>
        <v>120.69507732794621</v>
      </c>
      <c r="M36" s="346">
        <f t="shared" si="6"/>
        <v>120.22046502565034</v>
      </c>
      <c r="N36" s="346">
        <f t="shared" si="6"/>
        <v>121.1244985586965</v>
      </c>
      <c r="O36" s="346">
        <f t="shared" si="6"/>
        <v>119.04107083791189</v>
      </c>
      <c r="P36" s="346">
        <f t="shared" si="6"/>
        <v>117.45295381773013</v>
      </c>
      <c r="Q36" s="346">
        <f t="shared" si="6"/>
        <v>115.43606639028957</v>
      </c>
      <c r="R36" s="346">
        <f t="shared" si="6"/>
        <v>116.9869368376625</v>
      </c>
      <c r="S36" s="346">
        <f t="shared" si="6"/>
        <v>117.23636786090437</v>
      </c>
      <c r="T36" s="346">
        <f t="shared" si="6"/>
        <v>118.42965025500141</v>
      </c>
      <c r="U36" s="346">
        <f t="shared" si="6"/>
        <v>115.68138546140531</v>
      </c>
      <c r="V36" s="346">
        <f t="shared" si="6"/>
        <v>117.22826197195216</v>
      </c>
      <c r="W36" s="346">
        <f t="shared" si="6"/>
        <v>125.73916970369694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60.860750988994802</v>
      </c>
      <c r="C37" s="346">
        <f>IF(FBT_ued!C$5=0,"",FBT_ued!C$5/C$5*1000)</f>
        <v>61.628114107221265</v>
      </c>
      <c r="D37" s="346">
        <f>IF(FBT_ued!D$5=0,"",FBT_ued!D$5/D$5*1000)</f>
        <v>62.785729635848995</v>
      </c>
      <c r="E37" s="346">
        <f>IF(FBT_ued!E$5=0,"",FBT_ued!E$5/E$5*1000)</f>
        <v>63.896775332908277</v>
      </c>
      <c r="F37" s="346">
        <f>IF(FBT_ued!F$5=0,"",FBT_ued!F$5/F$5*1000)</f>
        <v>62.514416587786322</v>
      </c>
      <c r="G37" s="346">
        <f>IF(FBT_ued!G$5=0,"",FBT_ued!G$5/G$5*1000)</f>
        <v>60.198424397908106</v>
      </c>
      <c r="H37" s="346">
        <f>IF(FBT_ued!H$5=0,"",FBT_ued!H$5/H$5*1000)</f>
        <v>58.349615844987312</v>
      </c>
      <c r="I37" s="346">
        <f>IF(FBT_ued!I$5=0,"",FBT_ued!I$5/I$5*1000)</f>
        <v>58.689611345520134</v>
      </c>
      <c r="J37" s="346">
        <f>IF(FBT_ued!J$5=0,"",FBT_ued!J$5/J$5*1000)</f>
        <v>59.589422387397882</v>
      </c>
      <c r="K37" s="346">
        <f>IF(FBT_ued!K$5=0,"",FBT_ued!K$5/K$5*1000)</f>
        <v>56.819972112447843</v>
      </c>
      <c r="L37" s="346">
        <f>IF(FBT_ued!L$5=0,"",FBT_ued!L$5/L$5*1000)</f>
        <v>58.401387825995677</v>
      </c>
      <c r="M37" s="346">
        <f>IF(FBT_ued!M$5=0,"",FBT_ued!M$5/M$5*1000)</f>
        <v>58.586635772668856</v>
      </c>
      <c r="N37" s="346">
        <f>IF(FBT_ued!N$5=0,"",FBT_ued!N$5/N$5*1000)</f>
        <v>58.094666895431608</v>
      </c>
      <c r="O37" s="346">
        <f>IF(FBT_ued!O$5=0,"",FBT_ued!O$5/O$5*1000)</f>
        <v>58.086687957527786</v>
      </c>
      <c r="P37" s="346">
        <f>IF(FBT_ued!P$5=0,"",FBT_ued!P$5/P$5*1000)</f>
        <v>57.020041689596674</v>
      </c>
      <c r="Q37" s="346">
        <f>IF(FBT_ued!Q$5=0,"",FBT_ued!Q$5/Q$5*1000)</f>
        <v>57.062098269897291</v>
      </c>
      <c r="R37" s="346">
        <f>IF(FBT_ued!R$5=0,"",FBT_ued!R$5/R$5*1000)</f>
        <v>57.370174737720042</v>
      </c>
      <c r="S37" s="346">
        <f>IF(FBT_ued!S$5=0,"",FBT_ued!S$5/S$5*1000)</f>
        <v>57.639029158962465</v>
      </c>
      <c r="T37" s="346">
        <f>IF(FBT_ued!T$5=0,"",FBT_ued!T$5/T$5*1000)</f>
        <v>57.914137159031</v>
      </c>
      <c r="U37" s="346">
        <f>IF(FBT_ued!U$5=0,"",FBT_ued!U$5/U$5*1000)</f>
        <v>56.669589894810493</v>
      </c>
      <c r="V37" s="346">
        <f>IF(FBT_ued!V$5=0,"",FBT_ued!V$5/V$5*1000)</f>
        <v>57.215210772226442</v>
      </c>
      <c r="W37" s="346">
        <f>IF(FBT_ued!W$5=0,"",FBT_ued!W$5/W$5*1000)</f>
        <v>62.481475935842539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2.0348745797005452</v>
      </c>
      <c r="C38" s="347">
        <f t="shared" si="7"/>
        <v>1.8008820416614573</v>
      </c>
      <c r="D38" s="347">
        <f t="shared" si="7"/>
        <v>1.8110340949245571</v>
      </c>
      <c r="E38" s="347">
        <f t="shared" si="7"/>
        <v>1.7487206971166591</v>
      </c>
      <c r="F38" s="347">
        <f t="shared" si="7"/>
        <v>1.7050026394800168</v>
      </c>
      <c r="G38" s="347">
        <f t="shared" si="7"/>
        <v>1.6400678070915429</v>
      </c>
      <c r="H38" s="347">
        <f t="shared" si="7"/>
        <v>1.7208993011865965</v>
      </c>
      <c r="I38" s="347">
        <f t="shared" si="7"/>
        <v>1.6002113146068828</v>
      </c>
      <c r="J38" s="347">
        <f t="shared" si="7"/>
        <v>1.5710289323057547</v>
      </c>
      <c r="K38" s="347">
        <f t="shared" si="7"/>
        <v>1.6071671466123485</v>
      </c>
      <c r="L38" s="347">
        <f t="shared" si="7"/>
        <v>1.6155988654228184</v>
      </c>
      <c r="M38" s="347">
        <f t="shared" si="7"/>
        <v>1.4962827604002709</v>
      </c>
      <c r="N38" s="347">
        <f t="shared" si="7"/>
        <v>1.5035279247741915</v>
      </c>
      <c r="O38" s="347">
        <f t="shared" si="7"/>
        <v>1.4176278443174894</v>
      </c>
      <c r="P38" s="347">
        <f t="shared" si="7"/>
        <v>1.4174581045458585</v>
      </c>
      <c r="Q38" s="347">
        <f t="shared" si="7"/>
        <v>1.4189411471467228</v>
      </c>
      <c r="R38" s="347">
        <f t="shared" si="7"/>
        <v>1.3398414382477306</v>
      </c>
      <c r="S38" s="347">
        <f t="shared" si="7"/>
        <v>1.2522036749835572</v>
      </c>
      <c r="T38" s="347">
        <f t="shared" si="7"/>
        <v>1.2105748579106776</v>
      </c>
      <c r="U38" s="347">
        <f t="shared" si="7"/>
        <v>1.1657837093629457</v>
      </c>
      <c r="V38" s="347">
        <f t="shared" si="7"/>
        <v>1.1220028264261961</v>
      </c>
      <c r="W38" s="347">
        <f t="shared" si="7"/>
        <v>1.2163500813415258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LV: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142.62777300085989</v>
      </c>
      <c r="C5" s="225">
        <v>142.916852966466</v>
      </c>
      <c r="D5" s="225">
        <v>146.04763542562341</v>
      </c>
      <c r="E5" s="225">
        <v>128.2565778159931</v>
      </c>
      <c r="F5" s="225">
        <v>138.41711092003439</v>
      </c>
      <c r="G5" s="225">
        <v>142.00025795356839</v>
      </c>
      <c r="H5" s="225">
        <v>139.17360275150469</v>
      </c>
      <c r="I5" s="225">
        <v>124.78675838349101</v>
      </c>
      <c r="J5" s="225">
        <v>103.84419604471201</v>
      </c>
      <c r="K5" s="225">
        <v>93.338950988822006</v>
      </c>
      <c r="L5" s="225">
        <v>93.538005159071361</v>
      </c>
      <c r="M5" s="225">
        <v>88.084350816852975</v>
      </c>
      <c r="N5" s="225">
        <v>91.258555460017192</v>
      </c>
      <c r="O5" s="225">
        <v>93.306792777300103</v>
      </c>
      <c r="P5" s="225">
        <v>88.79277730008593</v>
      </c>
      <c r="Q5" s="225">
        <v>76.538865004299225</v>
      </c>
      <c r="R5" s="225">
        <v>78.529836629406702</v>
      </c>
      <c r="S5" s="225">
        <v>77.994554438208695</v>
      </c>
      <c r="T5" s="225">
        <v>83.393409316266826</v>
      </c>
      <c r="U5" s="225">
        <v>78.139829157519372</v>
      </c>
      <c r="V5" s="225">
        <v>80.266734694197126</v>
      </c>
      <c r="W5" s="225">
        <v>79.030190969507814</v>
      </c>
      <c r="DA5" s="89" t="s">
        <v>2120</v>
      </c>
    </row>
    <row r="6" spans="1:105" ht="12" customHeight="1" x14ac:dyDescent="0.25">
      <c r="A6" s="55" t="s">
        <v>92</v>
      </c>
      <c r="B6" s="261">
        <v>1.3544191298956449</v>
      </c>
      <c r="C6" s="261">
        <v>1.3956809245941311</v>
      </c>
      <c r="D6" s="261">
        <v>1.3886156875767151</v>
      </c>
      <c r="E6" s="261">
        <v>1.3845172445401299</v>
      </c>
      <c r="F6" s="261">
        <v>1.340296755573265</v>
      </c>
      <c r="G6" s="261">
        <v>1.4179438754353479</v>
      </c>
      <c r="H6" s="261">
        <v>1.4383514774291091</v>
      </c>
      <c r="I6" s="261">
        <v>1.5111288917730039</v>
      </c>
      <c r="J6" s="261">
        <v>1.446236470729624</v>
      </c>
      <c r="K6" s="261">
        <v>1.2052097683773251</v>
      </c>
      <c r="L6" s="261">
        <v>1.238572744081532</v>
      </c>
      <c r="M6" s="261">
        <v>1.220617337754339</v>
      </c>
      <c r="N6" s="261">
        <v>1.108782473981559</v>
      </c>
      <c r="O6" s="261">
        <v>1.3216615241175309</v>
      </c>
      <c r="P6" s="261">
        <v>1.175762182562921</v>
      </c>
      <c r="Q6" s="261">
        <v>1.1401800143931029</v>
      </c>
      <c r="R6" s="261">
        <v>1.134199469067245</v>
      </c>
      <c r="S6" s="261">
        <v>1.1609098187432061</v>
      </c>
      <c r="T6" s="261">
        <v>1.160200221739438</v>
      </c>
      <c r="U6" s="261">
        <v>1.1261394982699591</v>
      </c>
      <c r="V6" s="261">
        <v>1.136967564323893</v>
      </c>
      <c r="W6" s="261">
        <v>1.220930541261342</v>
      </c>
      <c r="DA6" s="67" t="s">
        <v>2139</v>
      </c>
    </row>
    <row r="7" spans="1:105" ht="12" customHeight="1" x14ac:dyDescent="0.25">
      <c r="A7" s="202" t="s">
        <v>93</v>
      </c>
      <c r="B7" s="226">
        <v>1.5801556515449191</v>
      </c>
      <c r="C7" s="226">
        <v>1.6282944120264871</v>
      </c>
      <c r="D7" s="226">
        <v>1.620051635506168</v>
      </c>
      <c r="E7" s="226">
        <v>1.6152701186301519</v>
      </c>
      <c r="F7" s="226">
        <v>1.5636795481688091</v>
      </c>
      <c r="G7" s="226">
        <v>1.654267854674573</v>
      </c>
      <c r="H7" s="226">
        <v>1.678076723667294</v>
      </c>
      <c r="I7" s="226">
        <v>1.762983707068505</v>
      </c>
      <c r="J7" s="226">
        <v>1.6872758825178951</v>
      </c>
      <c r="K7" s="226">
        <v>1.406078063106879</v>
      </c>
      <c r="L7" s="226">
        <v>1.4450015347617871</v>
      </c>
      <c r="M7" s="226">
        <v>1.4240535607133959</v>
      </c>
      <c r="N7" s="226">
        <v>1.2935795529784859</v>
      </c>
      <c r="O7" s="226">
        <v>1.5419384448037869</v>
      </c>
      <c r="P7" s="226">
        <v>1.371722546323408</v>
      </c>
      <c r="Q7" s="226">
        <v>1.3302100167919531</v>
      </c>
      <c r="R7" s="226">
        <v>1.323232713911785</v>
      </c>
      <c r="S7" s="226">
        <v>1.3543947885337411</v>
      </c>
      <c r="T7" s="226">
        <v>1.3535669253626781</v>
      </c>
      <c r="U7" s="226">
        <v>1.3138294146482861</v>
      </c>
      <c r="V7" s="226">
        <v>1.3264621583778751</v>
      </c>
      <c r="W7" s="226">
        <v>1.424418964804899</v>
      </c>
      <c r="DA7" s="174" t="s">
        <v>2140</v>
      </c>
    </row>
    <row r="8" spans="1:105" ht="12" customHeight="1" x14ac:dyDescent="0.25">
      <c r="A8" s="202" t="s">
        <v>94</v>
      </c>
      <c r="B8" s="226">
        <v>3.6117843463883852</v>
      </c>
      <c r="C8" s="226">
        <v>3.7218157989176839</v>
      </c>
      <c r="D8" s="226">
        <v>3.7029751668712412</v>
      </c>
      <c r="E8" s="226">
        <v>3.692045985440346</v>
      </c>
      <c r="F8" s="226">
        <v>3.5741246815287071</v>
      </c>
      <c r="G8" s="226">
        <v>3.781183667827595</v>
      </c>
      <c r="H8" s="226">
        <v>3.835603939810956</v>
      </c>
      <c r="I8" s="226">
        <v>4.0296770447280092</v>
      </c>
      <c r="J8" s="226">
        <v>3.85663058861233</v>
      </c>
      <c r="K8" s="226">
        <v>3.2138927156728658</v>
      </c>
      <c r="L8" s="226">
        <v>3.3028606508840852</v>
      </c>
      <c r="M8" s="226">
        <v>3.2549795673449031</v>
      </c>
      <c r="N8" s="226">
        <v>2.956753263950826</v>
      </c>
      <c r="O8" s="226">
        <v>3.5244307309800851</v>
      </c>
      <c r="P8" s="226">
        <v>3.135365820167789</v>
      </c>
      <c r="Q8" s="226">
        <v>3.0404800383816091</v>
      </c>
      <c r="R8" s="226">
        <v>3.0245319175126522</v>
      </c>
      <c r="S8" s="226">
        <v>3.095759516648549</v>
      </c>
      <c r="T8" s="226">
        <v>3.093867257971834</v>
      </c>
      <c r="U8" s="226">
        <v>3.0030386620532239</v>
      </c>
      <c r="V8" s="226">
        <v>3.031913504863716</v>
      </c>
      <c r="W8" s="226">
        <v>3.2558147766969121</v>
      </c>
      <c r="DA8" s="174" t="s">
        <v>2141</v>
      </c>
    </row>
    <row r="9" spans="1:105" ht="12" customHeight="1" x14ac:dyDescent="0.25">
      <c r="A9" s="202" t="s">
        <v>95</v>
      </c>
      <c r="B9" s="226">
        <v>2.7088382597912899</v>
      </c>
      <c r="C9" s="226">
        <v>2.791361849188263</v>
      </c>
      <c r="D9" s="226">
        <v>2.7772313751534301</v>
      </c>
      <c r="E9" s="226">
        <v>2.7690344890802598</v>
      </c>
      <c r="F9" s="226">
        <v>2.68059351114653</v>
      </c>
      <c r="G9" s="226">
        <v>2.8358877508706959</v>
      </c>
      <c r="H9" s="226">
        <v>2.8767029548582168</v>
      </c>
      <c r="I9" s="226">
        <v>3.0222577835460069</v>
      </c>
      <c r="J9" s="226">
        <v>2.892472941459248</v>
      </c>
      <c r="K9" s="226">
        <v>2.4104195367546501</v>
      </c>
      <c r="L9" s="226">
        <v>2.477145488163063</v>
      </c>
      <c r="M9" s="226">
        <v>2.4412346755086771</v>
      </c>
      <c r="N9" s="226">
        <v>2.217564947963119</v>
      </c>
      <c r="O9" s="226">
        <v>2.6433230482350618</v>
      </c>
      <c r="P9" s="226">
        <v>2.351524365125842</v>
      </c>
      <c r="Q9" s="226">
        <v>2.2803600287862058</v>
      </c>
      <c r="R9" s="226">
        <v>2.26839893813449</v>
      </c>
      <c r="S9" s="226">
        <v>2.3218196374864122</v>
      </c>
      <c r="T9" s="226">
        <v>2.3204004434788761</v>
      </c>
      <c r="U9" s="226">
        <v>2.252278996539919</v>
      </c>
      <c r="V9" s="226">
        <v>2.273935128647786</v>
      </c>
      <c r="W9" s="226">
        <v>2.4418610825226841</v>
      </c>
      <c r="DA9" s="174" t="s">
        <v>2142</v>
      </c>
    </row>
    <row r="10" spans="1:105" ht="12" customHeight="1" x14ac:dyDescent="0.25">
      <c r="A10" s="56" t="s">
        <v>96</v>
      </c>
      <c r="B10" s="262">
        <v>2.8154525946252078</v>
      </c>
      <c r="C10" s="262">
        <v>2.8232682996984799</v>
      </c>
      <c r="D10" s="262">
        <v>2.909749924368477</v>
      </c>
      <c r="E10" s="262">
        <v>2.528413240213208</v>
      </c>
      <c r="F10" s="262">
        <v>2.7809406571586899</v>
      </c>
      <c r="G10" s="262">
        <v>2.8042886619312761</v>
      </c>
      <c r="H10" s="262">
        <v>2.763665090530814</v>
      </c>
      <c r="I10" s="262">
        <v>2.4226591824254591</v>
      </c>
      <c r="J10" s="262">
        <v>2.0322603022451569</v>
      </c>
      <c r="K10" s="262">
        <v>1.8273965732127071</v>
      </c>
      <c r="L10" s="262">
        <v>1.826113543241954</v>
      </c>
      <c r="M10" s="262">
        <v>1.7152405334864049</v>
      </c>
      <c r="N10" s="262">
        <v>1.768178023293532</v>
      </c>
      <c r="O10" s="262">
        <v>1.815757553774215</v>
      </c>
      <c r="P10" s="262">
        <v>1.717821005151333</v>
      </c>
      <c r="Q10" s="262">
        <v>1.506958979379919</v>
      </c>
      <c r="R10" s="262">
        <v>1.5286156166520359</v>
      </c>
      <c r="S10" s="262">
        <v>1.5270505746436009</v>
      </c>
      <c r="T10" s="262">
        <v>1.6051392991565521</v>
      </c>
      <c r="U10" s="262">
        <v>1.512787575128659</v>
      </c>
      <c r="V10" s="262">
        <v>1.545871697224158</v>
      </c>
      <c r="W10" s="262">
        <v>1.5634448341169409</v>
      </c>
      <c r="DA10" s="68" t="s">
        <v>2143</v>
      </c>
    </row>
    <row r="11" spans="1:105" ht="12" customHeight="1" x14ac:dyDescent="0.25">
      <c r="A11" s="37" t="s">
        <v>160</v>
      </c>
      <c r="B11" s="228">
        <v>0.56250882913155065</v>
      </c>
      <c r="C11" s="228">
        <v>0.43593175523950589</v>
      </c>
      <c r="D11" s="228">
        <v>0.31264030809401833</v>
      </c>
      <c r="E11" s="228">
        <v>0.27912831528984938</v>
      </c>
      <c r="F11" s="228">
        <v>0.28043851166487233</v>
      </c>
      <c r="G11" s="228">
        <v>0.25393153314080008</v>
      </c>
      <c r="H11" s="228">
        <v>0.20842797065178539</v>
      </c>
      <c r="I11" s="228">
        <v>0.16118367492180341</v>
      </c>
      <c r="J11" s="228">
        <v>0.13307297770840051</v>
      </c>
      <c r="K11" s="228">
        <v>0.15050278402543951</v>
      </c>
      <c r="L11" s="228">
        <v>0.1218159367735189</v>
      </c>
      <c r="M11" s="228">
        <v>5.5410834049192399E-2</v>
      </c>
      <c r="N11" s="228">
        <v>9.7292109930680784E-2</v>
      </c>
      <c r="O11" s="228">
        <v>0.110401942942519</v>
      </c>
      <c r="P11" s="228">
        <v>0.1181603884358683</v>
      </c>
      <c r="Q11" s="228">
        <v>7.3704818586510262E-2</v>
      </c>
      <c r="R11" s="228">
        <v>8.1740119920864066E-2</v>
      </c>
      <c r="S11" s="228">
        <v>8.378940305770749E-2</v>
      </c>
      <c r="T11" s="228">
        <v>0.11644727474969439</v>
      </c>
      <c r="U11" s="228">
        <v>5.824728418869328E-2</v>
      </c>
      <c r="V11" s="228">
        <v>5.2351981600172223E-2</v>
      </c>
      <c r="W11" s="228">
        <v>4.8057739990808798E-2</v>
      </c>
      <c r="DA11" s="69" t="s">
        <v>2144</v>
      </c>
    </row>
    <row r="12" spans="1:105" ht="12" customHeight="1" x14ac:dyDescent="0.25">
      <c r="A12" s="37" t="s">
        <v>162</v>
      </c>
      <c r="B12" s="228">
        <v>1.9071491211596601</v>
      </c>
      <c r="C12" s="228">
        <v>2.0333326246937831</v>
      </c>
      <c r="D12" s="228">
        <v>2.273467959656442</v>
      </c>
      <c r="E12" s="228">
        <v>1.851835009721142</v>
      </c>
      <c r="F12" s="228">
        <v>2.206984340328209</v>
      </c>
      <c r="G12" s="228">
        <v>2.196709909889567</v>
      </c>
      <c r="H12" s="228">
        <v>2.1869141182364502</v>
      </c>
      <c r="I12" s="228">
        <v>1.7071381194846449</v>
      </c>
      <c r="J12" s="228">
        <v>1.2546847905247289</v>
      </c>
      <c r="K12" s="228">
        <v>1.206287527525167</v>
      </c>
      <c r="L12" s="228">
        <v>1.182502839704737</v>
      </c>
      <c r="M12" s="228">
        <v>1.095960374718921</v>
      </c>
      <c r="N12" s="228">
        <v>1.25653709169367</v>
      </c>
      <c r="O12" s="228">
        <v>1.0495063366923461</v>
      </c>
      <c r="P12" s="228">
        <v>1.085274746663357</v>
      </c>
      <c r="Q12" s="228">
        <v>0.85727019716768771</v>
      </c>
      <c r="R12" s="228">
        <v>0.85226940722939271</v>
      </c>
      <c r="S12" s="228">
        <v>0.75290339620914115</v>
      </c>
      <c r="T12" s="228">
        <v>0.86667384484004528</v>
      </c>
      <c r="U12" s="228">
        <v>0.80278770931752874</v>
      </c>
      <c r="V12" s="228">
        <v>0.85383219974083402</v>
      </c>
      <c r="W12" s="228">
        <v>0.80041722506167823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1.4502847495158551E-2</v>
      </c>
      <c r="T14" s="228">
        <v>1.3701663644371011E-2</v>
      </c>
      <c r="U14" s="228">
        <v>1.3517893546967689E-2</v>
      </c>
      <c r="V14" s="228">
        <v>1.359625911550442E-2</v>
      </c>
      <c r="W14" s="228">
        <v>1.350997208724798E-2</v>
      </c>
      <c r="DA14" s="69" t="s">
        <v>2147</v>
      </c>
    </row>
    <row r="15" spans="1:105" ht="12" customHeight="1" x14ac:dyDescent="0.25">
      <c r="A15" s="37" t="s">
        <v>38</v>
      </c>
      <c r="B15" s="228">
        <v>0.3457946443339977</v>
      </c>
      <c r="C15" s="228">
        <v>0.35400391976519191</v>
      </c>
      <c r="D15" s="228">
        <v>0.32364165661801719</v>
      </c>
      <c r="E15" s="228">
        <v>0.39744991520221562</v>
      </c>
      <c r="F15" s="228">
        <v>0.29351780516560871</v>
      </c>
      <c r="G15" s="228">
        <v>0.35364721890090889</v>
      </c>
      <c r="H15" s="228">
        <v>0.36832300164257942</v>
      </c>
      <c r="I15" s="228">
        <v>0.55433738801901022</v>
      </c>
      <c r="J15" s="228">
        <v>0.64450253401202706</v>
      </c>
      <c r="K15" s="228">
        <v>0.4706062616621014</v>
      </c>
      <c r="L15" s="228">
        <v>0.52179476676369796</v>
      </c>
      <c r="M15" s="228">
        <v>0.56386932471829188</v>
      </c>
      <c r="N15" s="228">
        <v>0.4143488216691818</v>
      </c>
      <c r="O15" s="228">
        <v>0.65584927413935068</v>
      </c>
      <c r="P15" s="228">
        <v>0.51438587005210701</v>
      </c>
      <c r="Q15" s="228">
        <v>0.57598396362572113</v>
      </c>
      <c r="R15" s="228">
        <v>0.59460608950177918</v>
      </c>
      <c r="S15" s="228">
        <v>0.67585492788159329</v>
      </c>
      <c r="T15" s="228">
        <v>0.60831651592244118</v>
      </c>
      <c r="U15" s="228">
        <v>0.63823468807546913</v>
      </c>
      <c r="V15" s="228">
        <v>0.62609125676764787</v>
      </c>
      <c r="W15" s="228">
        <v>0.70145989697720634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8.9931051837921707</v>
      </c>
      <c r="C16" s="263">
        <f t="shared" si="0"/>
        <v>8.8747156694428089</v>
      </c>
      <c r="D16" s="263">
        <f t="shared" si="0"/>
        <v>9.1188012208494129</v>
      </c>
      <c r="E16" s="263">
        <f t="shared" si="0"/>
        <v>7.8597953550985258</v>
      </c>
      <c r="F16" s="263">
        <f t="shared" si="0"/>
        <v>8.5812973690049983</v>
      </c>
      <c r="G16" s="263">
        <f t="shared" si="0"/>
        <v>8.6730201448784179</v>
      </c>
      <c r="H16" s="263">
        <f t="shared" si="0"/>
        <v>8.5539320480315162</v>
      </c>
      <c r="I16" s="263">
        <f t="shared" si="0"/>
        <v>7.486282425919204</v>
      </c>
      <c r="J16" s="263">
        <f t="shared" si="0"/>
        <v>6.2360772474161168</v>
      </c>
      <c r="K16" s="263">
        <f t="shared" si="0"/>
        <v>5.6360057017022775</v>
      </c>
      <c r="L16" s="263">
        <f t="shared" si="0"/>
        <v>5.6356470129795353</v>
      </c>
      <c r="M16" s="263">
        <f t="shared" si="0"/>
        <v>5.268072132737684</v>
      </c>
      <c r="N16" s="263">
        <f t="shared" si="0"/>
        <v>5.4656035380244248</v>
      </c>
      <c r="O16" s="263">
        <f t="shared" si="0"/>
        <v>5.5778575990526109</v>
      </c>
      <c r="P16" s="263">
        <f t="shared" si="0"/>
        <v>5.2825826108980234</v>
      </c>
      <c r="Q16" s="263">
        <f t="shared" si="0"/>
        <v>4.6182310920701735</v>
      </c>
      <c r="R16" s="263">
        <f t="shared" si="0"/>
        <v>4.6922406168742334</v>
      </c>
      <c r="S16" s="263">
        <f t="shared" si="0"/>
        <v>4.6609335978004092</v>
      </c>
      <c r="T16" s="263">
        <f t="shared" si="0"/>
        <v>4.9071825365942097</v>
      </c>
      <c r="U16" s="263">
        <f t="shared" si="0"/>
        <v>4.6223853792355731</v>
      </c>
      <c r="V16" s="263">
        <f t="shared" si="0"/>
        <v>4.7220370380945127</v>
      </c>
      <c r="W16" s="263">
        <f t="shared" si="0"/>
        <v>4.7673930417750805</v>
      </c>
      <c r="DA16" s="70"/>
    </row>
    <row r="17" spans="1:105" ht="12" customHeight="1" x14ac:dyDescent="0.25">
      <c r="A17" s="60" t="s">
        <v>2150</v>
      </c>
      <c r="B17" s="331">
        <v>8.1848717641683528</v>
      </c>
      <c r="C17" s="331">
        <v>7.9533267462164758</v>
      </c>
      <c r="D17" s="331">
        <v>8.2533567728970691</v>
      </c>
      <c r="E17" s="331">
        <v>6.7605470505405929</v>
      </c>
      <c r="F17" s="331">
        <v>7.7020363148254507</v>
      </c>
      <c r="G17" s="331">
        <v>7.6380222132302471</v>
      </c>
      <c r="H17" s="331">
        <v>7.4894174402642806</v>
      </c>
      <c r="I17" s="331">
        <v>5.9124861122064596</v>
      </c>
      <c r="J17" s="331">
        <v>4.3195999212275922</v>
      </c>
      <c r="K17" s="331">
        <v>4.2998400088378901</v>
      </c>
      <c r="L17" s="331">
        <v>4.1804274085759712</v>
      </c>
      <c r="M17" s="331">
        <v>3.6155895272702172</v>
      </c>
      <c r="N17" s="331">
        <v>4.2936162299875091</v>
      </c>
      <c r="O17" s="331">
        <v>3.6845435879182</v>
      </c>
      <c r="P17" s="331">
        <v>3.7798591956832621</v>
      </c>
      <c r="Q17" s="331">
        <v>2.8994559082977558</v>
      </c>
      <c r="R17" s="331">
        <v>2.9727972069292949</v>
      </c>
      <c r="S17" s="331">
        <v>2.718901285120118</v>
      </c>
      <c r="T17" s="331">
        <v>3.1103776153559761</v>
      </c>
      <c r="U17" s="331">
        <v>2.7653177608415769</v>
      </c>
      <c r="V17" s="331">
        <v>2.8633389843334238</v>
      </c>
      <c r="W17" s="331">
        <v>2.6388049282596091</v>
      </c>
      <c r="DA17" s="72" t="s">
        <v>2151</v>
      </c>
    </row>
    <row r="18" spans="1:105" ht="12" customHeight="1" x14ac:dyDescent="0.25">
      <c r="A18" s="59" t="s">
        <v>30</v>
      </c>
      <c r="B18" s="232">
        <v>0.30185924594274771</v>
      </c>
      <c r="C18" s="232">
        <v>0.31127756411156049</v>
      </c>
      <c r="D18" s="232">
        <v>0.31355541183590518</v>
      </c>
      <c r="E18" s="232">
        <v>0.33394262325587071</v>
      </c>
      <c r="F18" s="232">
        <v>0.23573279367068251</v>
      </c>
      <c r="G18" s="232">
        <v>0.3037971445005952</v>
      </c>
      <c r="H18" s="232">
        <v>0.23010980962907429</v>
      </c>
      <c r="I18" s="232">
        <v>0.16154737605292499</v>
      </c>
      <c r="J18" s="232">
        <v>0.14137195476995101</v>
      </c>
      <c r="K18" s="232">
        <v>9.8287137437671535E-2</v>
      </c>
      <c r="L18" s="232">
        <v>9.6924103275081108E-2</v>
      </c>
      <c r="M18" s="232">
        <v>4.8332319255029683E-2</v>
      </c>
      <c r="N18" s="232">
        <v>5.4046560320742933E-2</v>
      </c>
      <c r="O18" s="232">
        <v>4.3786634806074962E-2</v>
      </c>
      <c r="P18" s="232">
        <v>4.7383542062338087E-2</v>
      </c>
      <c r="Q18" s="232">
        <v>4.0037163987410668E-2</v>
      </c>
      <c r="R18" s="232">
        <v>8.562813283112021E-2</v>
      </c>
      <c r="S18" s="232">
        <v>7.2049221389871659E-2</v>
      </c>
      <c r="T18" s="232">
        <v>3.3387665594152953E-2</v>
      </c>
      <c r="U18" s="232">
        <v>2.7530968206431989E-2</v>
      </c>
      <c r="V18" s="232">
        <v>3.3204294441072403E-2</v>
      </c>
      <c r="W18" s="232">
        <v>1.8725083722201819E-2</v>
      </c>
      <c r="DA18" s="71" t="s">
        <v>2152</v>
      </c>
    </row>
    <row r="19" spans="1:105" ht="12" customHeight="1" x14ac:dyDescent="0.25">
      <c r="A19" s="59" t="s">
        <v>33</v>
      </c>
      <c r="B19" s="232">
        <v>0</v>
      </c>
      <c r="C19" s="232">
        <v>0.10110306791309311</v>
      </c>
      <c r="D19" s="232">
        <v>0.1015378855141357</v>
      </c>
      <c r="E19" s="232">
        <v>9.6317156893380163E-2</v>
      </c>
      <c r="F19" s="232">
        <v>0.1023588315633177</v>
      </c>
      <c r="G19" s="232">
        <v>0.1050726965941907</v>
      </c>
      <c r="H19" s="232">
        <v>0.19874976729535659</v>
      </c>
      <c r="I19" s="232">
        <v>0.18705485648233419</v>
      </c>
      <c r="J19" s="232">
        <v>8.1846921182603172E-2</v>
      </c>
      <c r="K19" s="232">
        <v>0.17070533240702199</v>
      </c>
      <c r="L19" s="232">
        <v>0.1683380114546271</v>
      </c>
      <c r="M19" s="232">
        <v>0.1678988984144241</v>
      </c>
      <c r="N19" s="232">
        <v>0.28162391379544061</v>
      </c>
      <c r="O19" s="232">
        <v>0.33152831380927611</v>
      </c>
      <c r="P19" s="232">
        <v>0.35721204236506349</v>
      </c>
      <c r="Q19" s="232">
        <v>0.2287579604520075</v>
      </c>
      <c r="R19" s="232">
        <v>0.32878915778226458</v>
      </c>
      <c r="S19" s="232">
        <v>0.34117274112979751</v>
      </c>
      <c r="T19" s="232">
        <v>0.30452990094718407</v>
      </c>
      <c r="U19" s="232">
        <v>0.26882372399422472</v>
      </c>
      <c r="V19" s="232">
        <v>0.21559327966642339</v>
      </c>
      <c r="W19" s="232">
        <v>0.14281198530452169</v>
      </c>
      <c r="DA19" s="71" t="s">
        <v>2153</v>
      </c>
    </row>
    <row r="20" spans="1:105" ht="12" customHeight="1" x14ac:dyDescent="0.25">
      <c r="A20" s="59" t="s">
        <v>160</v>
      </c>
      <c r="B20" s="232">
        <v>1.138504090434806</v>
      </c>
      <c r="C20" s="232">
        <v>0.9971329130406793</v>
      </c>
      <c r="D20" s="232">
        <v>0.72871286842219019</v>
      </c>
      <c r="E20" s="232">
        <v>0.694212476858726</v>
      </c>
      <c r="F20" s="232">
        <v>0.7376349625231855</v>
      </c>
      <c r="G20" s="232">
        <v>0.66171525208797033</v>
      </c>
      <c r="H20" s="232">
        <v>0.53727626073208468</v>
      </c>
      <c r="I20" s="232">
        <v>0.42245883795602418</v>
      </c>
      <c r="J20" s="232">
        <v>0.37181381355380427</v>
      </c>
      <c r="K20" s="232">
        <v>0.39647934559635112</v>
      </c>
      <c r="L20" s="232">
        <v>0.31659709509855433</v>
      </c>
      <c r="M20" s="232">
        <v>0.15279179353228289</v>
      </c>
      <c r="N20" s="232">
        <v>0.25436311047895821</v>
      </c>
      <c r="O20" s="232">
        <v>0.30091125079693998</v>
      </c>
      <c r="P20" s="232">
        <v>0.32358606806326667</v>
      </c>
      <c r="Q20" s="232">
        <v>0.2082680765389287</v>
      </c>
      <c r="R20" s="232">
        <v>0.22389737479535421</v>
      </c>
      <c r="S20" s="232">
        <v>0.22925034138110109</v>
      </c>
      <c r="T20" s="232">
        <v>0.32618687611218239</v>
      </c>
      <c r="U20" s="232">
        <v>0.16125977145682391</v>
      </c>
      <c r="V20" s="232">
        <v>0.14781347752396901</v>
      </c>
      <c r="W20" s="232">
        <v>0.1391399872288383</v>
      </c>
      <c r="DA20" s="71" t="s">
        <v>2154</v>
      </c>
    </row>
    <row r="21" spans="1:105" ht="12" customHeight="1" x14ac:dyDescent="0.25">
      <c r="A21" s="59" t="s">
        <v>70</v>
      </c>
      <c r="B21" s="232">
        <v>2.8844853258216192</v>
      </c>
      <c r="C21" s="232">
        <v>1.892849239767715</v>
      </c>
      <c r="D21" s="232">
        <v>1.8104726723341029</v>
      </c>
      <c r="E21" s="232">
        <v>1.030426070660224</v>
      </c>
      <c r="F21" s="232">
        <v>0.82129813467800383</v>
      </c>
      <c r="G21" s="232">
        <v>0.8430734153605034</v>
      </c>
      <c r="H21" s="232">
        <v>0.8859526188156408</v>
      </c>
      <c r="I21" s="232">
        <v>0.66705388385569764</v>
      </c>
      <c r="J21" s="232">
        <v>0.21890331101747151</v>
      </c>
      <c r="K21" s="232">
        <v>0.45656591810221192</v>
      </c>
      <c r="L21" s="232">
        <v>0.52526782514917292</v>
      </c>
      <c r="M21" s="232">
        <v>0.2245266177887435</v>
      </c>
      <c r="N21" s="232">
        <v>0.41845825757604999</v>
      </c>
      <c r="O21" s="232">
        <v>0.14778562542059359</v>
      </c>
      <c r="P21" s="232">
        <v>7.9617340193541275E-2</v>
      </c>
      <c r="Q21" s="232">
        <v>0</v>
      </c>
      <c r="R21" s="232">
        <v>0</v>
      </c>
      <c r="S21" s="232">
        <v>1.64625139912595E-2</v>
      </c>
      <c r="T21" s="232">
        <v>1.8585322865071412E-2</v>
      </c>
      <c r="U21" s="232">
        <v>8.5155682543178929E-2</v>
      </c>
      <c r="V21" s="232">
        <v>5.597092202143937E-2</v>
      </c>
      <c r="W21" s="232">
        <v>2.0706318387002511E-2</v>
      </c>
      <c r="DA21" s="71" t="s">
        <v>2155</v>
      </c>
    </row>
    <row r="22" spans="1:105" ht="12" customHeight="1" x14ac:dyDescent="0.25">
      <c r="A22" s="59" t="s">
        <v>162</v>
      </c>
      <c r="B22" s="232">
        <v>3.8600231019691789</v>
      </c>
      <c r="C22" s="232">
        <v>4.6509639613834279</v>
      </c>
      <c r="D22" s="232">
        <v>5.2990779347907351</v>
      </c>
      <c r="E22" s="232">
        <v>4.6056487228723926</v>
      </c>
      <c r="F22" s="232">
        <v>5.8050115923902617</v>
      </c>
      <c r="G22" s="232">
        <v>5.7243637046869873</v>
      </c>
      <c r="H22" s="232">
        <v>5.6373289837921243</v>
      </c>
      <c r="I22" s="232">
        <v>4.4743711578594789</v>
      </c>
      <c r="J22" s="232">
        <v>3.5056639207037619</v>
      </c>
      <c r="K22" s="232">
        <v>3.1778022752946331</v>
      </c>
      <c r="L22" s="232">
        <v>3.0733003735985358</v>
      </c>
      <c r="M22" s="232">
        <v>3.0220398982797372</v>
      </c>
      <c r="N22" s="232">
        <v>3.285124387816317</v>
      </c>
      <c r="O22" s="232">
        <v>2.8605317630853149</v>
      </c>
      <c r="P22" s="232">
        <v>2.972060202999053</v>
      </c>
      <c r="Q22" s="232">
        <v>2.4223927073194091</v>
      </c>
      <c r="R22" s="232">
        <v>2.3344825415205559</v>
      </c>
      <c r="S22" s="232">
        <v>2.059966467228088</v>
      </c>
      <c r="T22" s="232">
        <v>2.4276878498373851</v>
      </c>
      <c r="U22" s="232">
        <v>2.2225476146409169</v>
      </c>
      <c r="V22" s="232">
        <v>2.4107570106805198</v>
      </c>
      <c r="W22" s="232">
        <v>2.317421553617045</v>
      </c>
      <c r="DA22" s="71" t="s">
        <v>2156</v>
      </c>
    </row>
    <row r="23" spans="1:105" ht="12" customHeight="1" x14ac:dyDescent="0.25">
      <c r="A23" s="60" t="s">
        <v>2157</v>
      </c>
      <c r="B23" s="331">
        <v>0.69987988923216671</v>
      </c>
      <c r="C23" s="331">
        <v>0.80973444925880345</v>
      </c>
      <c r="D23" s="331">
        <v>0.75435519294620745</v>
      </c>
      <c r="E23" s="331">
        <v>0.98848692499472279</v>
      </c>
      <c r="F23" s="331">
        <v>0.77203731373368722</v>
      </c>
      <c r="G23" s="331">
        <v>0.92156242161334279</v>
      </c>
      <c r="H23" s="331">
        <v>0.94944648957290723</v>
      </c>
      <c r="I23" s="331">
        <v>1.4529060023709039</v>
      </c>
      <c r="J23" s="331">
        <v>1.800778408530155</v>
      </c>
      <c r="K23" s="331">
        <v>1.2397489113942011</v>
      </c>
      <c r="L23" s="331">
        <v>1.3561337848770409</v>
      </c>
      <c r="M23" s="331">
        <v>1.5548332184471201</v>
      </c>
      <c r="N23" s="331">
        <v>1.0832847101183909</v>
      </c>
      <c r="O23" s="331">
        <v>1.7875810892050079</v>
      </c>
      <c r="P23" s="331">
        <v>1.4086624406097279</v>
      </c>
      <c r="Q23" s="331">
        <v>1.6275607826209699</v>
      </c>
      <c r="R23" s="331">
        <v>1.6287074524195591</v>
      </c>
      <c r="S23" s="331">
        <v>1.849159527180835</v>
      </c>
      <c r="T23" s="331">
        <v>1.7039889034990789</v>
      </c>
      <c r="U23" s="331">
        <v>1.766976458532399</v>
      </c>
      <c r="V23" s="331">
        <v>1.767740648615177</v>
      </c>
      <c r="W23" s="331">
        <v>2.0309136702145638</v>
      </c>
      <c r="DA23" s="72" t="s">
        <v>2158</v>
      </c>
    </row>
    <row r="24" spans="1:105" ht="12" customHeight="1" x14ac:dyDescent="0.25">
      <c r="A24" s="60" t="s">
        <v>2159</v>
      </c>
      <c r="B24" s="331">
        <v>0.10835353039165151</v>
      </c>
      <c r="C24" s="331">
        <v>0.1116544739675305</v>
      </c>
      <c r="D24" s="331">
        <v>0.1110892550061372</v>
      </c>
      <c r="E24" s="331">
        <v>0.1107613795632104</v>
      </c>
      <c r="F24" s="331">
        <v>0.10722374044586119</v>
      </c>
      <c r="G24" s="331">
        <v>0.1134355100348278</v>
      </c>
      <c r="H24" s="331">
        <v>0.1150681181943287</v>
      </c>
      <c r="I24" s="331">
        <v>0.12089031134184031</v>
      </c>
      <c r="J24" s="331">
        <v>0.1156989176583699</v>
      </c>
      <c r="K24" s="331">
        <v>9.6416781470185994E-2</v>
      </c>
      <c r="L24" s="331">
        <v>9.9085819526522539E-2</v>
      </c>
      <c r="M24" s="331">
        <v>9.7649387020347075E-2</v>
      </c>
      <c r="N24" s="331">
        <v>8.8702597918524778E-2</v>
      </c>
      <c r="O24" s="331">
        <v>0.10573292192940251</v>
      </c>
      <c r="P24" s="331">
        <v>9.406097460503364E-2</v>
      </c>
      <c r="Q24" s="331">
        <v>9.1214401151448229E-2</v>
      </c>
      <c r="R24" s="331">
        <v>9.0735957525379579E-2</v>
      </c>
      <c r="S24" s="331">
        <v>9.2872785499456517E-2</v>
      </c>
      <c r="T24" s="331">
        <v>9.2816017739155016E-2</v>
      </c>
      <c r="U24" s="331">
        <v>9.0091159861596729E-2</v>
      </c>
      <c r="V24" s="331">
        <v>9.0957405145911441E-2</v>
      </c>
      <c r="W24" s="331">
        <v>9.7674443300907354E-2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7.4942543198268101</v>
      </c>
      <c r="C25" s="263">
        <f t="shared" si="1"/>
        <v>7.395596391202341</v>
      </c>
      <c r="D25" s="263">
        <f t="shared" si="1"/>
        <v>7.5990010173745137</v>
      </c>
      <c r="E25" s="263">
        <f t="shared" si="1"/>
        <v>6.5498294625821032</v>
      </c>
      <c r="F25" s="263">
        <f t="shared" si="1"/>
        <v>7.1510811408374986</v>
      </c>
      <c r="G25" s="263">
        <f t="shared" si="1"/>
        <v>7.227516787398681</v>
      </c>
      <c r="H25" s="263">
        <f t="shared" si="1"/>
        <v>7.1282767066929331</v>
      </c>
      <c r="I25" s="263">
        <f t="shared" si="1"/>
        <v>6.238568688266005</v>
      </c>
      <c r="J25" s="263">
        <f t="shared" si="1"/>
        <v>5.1967310395134323</v>
      </c>
      <c r="K25" s="263">
        <f t="shared" si="1"/>
        <v>4.6966714180852307</v>
      </c>
      <c r="L25" s="263">
        <f t="shared" si="1"/>
        <v>4.6963725108162802</v>
      </c>
      <c r="M25" s="263">
        <f t="shared" si="1"/>
        <v>4.3900601106147388</v>
      </c>
      <c r="N25" s="263">
        <f t="shared" si="1"/>
        <v>4.5546696150203552</v>
      </c>
      <c r="O25" s="263">
        <f t="shared" si="1"/>
        <v>4.6482146658771741</v>
      </c>
      <c r="P25" s="263">
        <f t="shared" si="1"/>
        <v>4.4021521757483537</v>
      </c>
      <c r="Q25" s="263">
        <f t="shared" si="1"/>
        <v>3.8485259100584797</v>
      </c>
      <c r="R25" s="263">
        <f t="shared" si="1"/>
        <v>3.9102005140618612</v>
      </c>
      <c r="S25" s="263">
        <f t="shared" si="1"/>
        <v>3.8841113315003395</v>
      </c>
      <c r="T25" s="263">
        <f t="shared" si="1"/>
        <v>4.0893187804951738</v>
      </c>
      <c r="U25" s="263">
        <f t="shared" si="1"/>
        <v>3.8519878160296424</v>
      </c>
      <c r="V25" s="263">
        <f t="shared" si="1"/>
        <v>3.9350308650787609</v>
      </c>
      <c r="W25" s="263">
        <f t="shared" si="1"/>
        <v>3.9728275348125668</v>
      </c>
      <c r="DA25" s="70"/>
    </row>
    <row r="26" spans="1:105" ht="12" customHeight="1" x14ac:dyDescent="0.25">
      <c r="A26" s="60" t="s">
        <v>2162</v>
      </c>
      <c r="B26" s="331">
        <v>6.8207264701402952</v>
      </c>
      <c r="C26" s="331">
        <v>6.6277722885137287</v>
      </c>
      <c r="D26" s="331">
        <v>6.8777973107475594</v>
      </c>
      <c r="E26" s="331">
        <v>5.6337892087838259</v>
      </c>
      <c r="F26" s="331">
        <v>6.4183635956878753</v>
      </c>
      <c r="G26" s="331">
        <v>6.3650185110252053</v>
      </c>
      <c r="H26" s="331">
        <v>6.241181200220236</v>
      </c>
      <c r="I26" s="331">
        <v>4.9270717601720513</v>
      </c>
      <c r="J26" s="331">
        <v>3.599666601022995</v>
      </c>
      <c r="K26" s="331">
        <v>3.583200007364908</v>
      </c>
      <c r="L26" s="331">
        <v>3.4836895071466438</v>
      </c>
      <c r="M26" s="331">
        <v>3.012991272725182</v>
      </c>
      <c r="N26" s="331">
        <v>3.5780135249895908</v>
      </c>
      <c r="O26" s="331">
        <v>3.070452989931832</v>
      </c>
      <c r="P26" s="331">
        <v>3.149882663069385</v>
      </c>
      <c r="Q26" s="331">
        <v>2.4162132569147969</v>
      </c>
      <c r="R26" s="331">
        <v>2.477331005774412</v>
      </c>
      <c r="S26" s="331">
        <v>2.265751070933431</v>
      </c>
      <c r="T26" s="331">
        <v>2.591981346129979</v>
      </c>
      <c r="U26" s="331">
        <v>2.30443146736798</v>
      </c>
      <c r="V26" s="331">
        <v>2.3861158202778538</v>
      </c>
      <c r="W26" s="331">
        <v>2.1990041068830068</v>
      </c>
      <c r="DA26" s="72" t="s">
        <v>2163</v>
      </c>
    </row>
    <row r="27" spans="1:105" ht="12" customHeight="1" x14ac:dyDescent="0.25">
      <c r="A27" s="59" t="s">
        <v>30</v>
      </c>
      <c r="B27" s="232">
        <v>0.25154937161895652</v>
      </c>
      <c r="C27" s="232">
        <v>0.25939797009296722</v>
      </c>
      <c r="D27" s="232">
        <v>0.26129617652992099</v>
      </c>
      <c r="E27" s="232">
        <v>0.27828551937989232</v>
      </c>
      <c r="F27" s="232">
        <v>0.19644399472556881</v>
      </c>
      <c r="G27" s="232">
        <v>0.25316428708382932</v>
      </c>
      <c r="H27" s="232">
        <v>0.19175817469089529</v>
      </c>
      <c r="I27" s="232">
        <v>0.13462281337743751</v>
      </c>
      <c r="J27" s="232">
        <v>0.11780996230829251</v>
      </c>
      <c r="K27" s="232">
        <v>8.1905947864726297E-2</v>
      </c>
      <c r="L27" s="232">
        <v>8.0770086062567623E-2</v>
      </c>
      <c r="M27" s="232">
        <v>4.0276932712524742E-2</v>
      </c>
      <c r="N27" s="232">
        <v>4.5038800267285767E-2</v>
      </c>
      <c r="O27" s="232">
        <v>3.6488862338395787E-2</v>
      </c>
      <c r="P27" s="232">
        <v>3.94862850519484E-2</v>
      </c>
      <c r="Q27" s="232">
        <v>3.3364303322842237E-2</v>
      </c>
      <c r="R27" s="232">
        <v>7.1356777359266862E-2</v>
      </c>
      <c r="S27" s="232">
        <v>6.0041017824893052E-2</v>
      </c>
      <c r="T27" s="232">
        <v>2.782305466179413E-2</v>
      </c>
      <c r="U27" s="232">
        <v>2.2942473505359991E-2</v>
      </c>
      <c r="V27" s="232">
        <v>2.7670245367560339E-2</v>
      </c>
      <c r="W27" s="232">
        <v>1.560423643516818E-2</v>
      </c>
      <c r="DA27" s="71" t="s">
        <v>2164</v>
      </c>
    </row>
    <row r="28" spans="1:105" ht="12" customHeight="1" x14ac:dyDescent="0.25">
      <c r="A28" s="59" t="s">
        <v>33</v>
      </c>
      <c r="B28" s="232">
        <v>0</v>
      </c>
      <c r="C28" s="232">
        <v>8.4252556594244271E-2</v>
      </c>
      <c r="D28" s="232">
        <v>8.461490459511313E-2</v>
      </c>
      <c r="E28" s="232">
        <v>8.026429741115014E-2</v>
      </c>
      <c r="F28" s="232">
        <v>8.5299026302764688E-2</v>
      </c>
      <c r="G28" s="232">
        <v>8.7560580495158968E-2</v>
      </c>
      <c r="H28" s="232">
        <v>0.16562480607946389</v>
      </c>
      <c r="I28" s="232">
        <v>0.15587904706861189</v>
      </c>
      <c r="J28" s="232">
        <v>6.8205767652169347E-2</v>
      </c>
      <c r="K28" s="232">
        <v>0.14225444367251841</v>
      </c>
      <c r="L28" s="232">
        <v>0.1402816762121892</v>
      </c>
      <c r="M28" s="232">
        <v>0.13991574867868681</v>
      </c>
      <c r="N28" s="232">
        <v>0.2346865948295338</v>
      </c>
      <c r="O28" s="232">
        <v>0.2762735948410634</v>
      </c>
      <c r="P28" s="232">
        <v>0.29767670197088619</v>
      </c>
      <c r="Q28" s="232">
        <v>0.1906316337100063</v>
      </c>
      <c r="R28" s="232">
        <v>0.27399096481855389</v>
      </c>
      <c r="S28" s="232">
        <v>0.28431061760816451</v>
      </c>
      <c r="T28" s="232">
        <v>0.25377491745598668</v>
      </c>
      <c r="U28" s="232">
        <v>0.22401976999518719</v>
      </c>
      <c r="V28" s="232">
        <v>0.17966106638868609</v>
      </c>
      <c r="W28" s="232">
        <v>0.1190099877537681</v>
      </c>
      <c r="DA28" s="71" t="s">
        <v>2165</v>
      </c>
    </row>
    <row r="29" spans="1:105" ht="12" customHeight="1" x14ac:dyDescent="0.25">
      <c r="A29" s="59" t="s">
        <v>160</v>
      </c>
      <c r="B29" s="232">
        <v>0.94875340869567226</v>
      </c>
      <c r="C29" s="232">
        <v>0.83094409420056603</v>
      </c>
      <c r="D29" s="232">
        <v>0.6072607236851586</v>
      </c>
      <c r="E29" s="232">
        <v>0.5785103973822715</v>
      </c>
      <c r="F29" s="232">
        <v>0.6146958021026544</v>
      </c>
      <c r="G29" s="232">
        <v>0.55142937673997527</v>
      </c>
      <c r="H29" s="232">
        <v>0.44773021727673751</v>
      </c>
      <c r="I29" s="232">
        <v>0.35204903163002033</v>
      </c>
      <c r="J29" s="232">
        <v>0.3098448446281703</v>
      </c>
      <c r="K29" s="232">
        <v>0.33039945466362591</v>
      </c>
      <c r="L29" s="232">
        <v>0.26383091258212871</v>
      </c>
      <c r="M29" s="232">
        <v>0.12732649461023579</v>
      </c>
      <c r="N29" s="232">
        <v>0.21196925873246511</v>
      </c>
      <c r="O29" s="232">
        <v>0.25075937566411671</v>
      </c>
      <c r="P29" s="232">
        <v>0.26965505671938889</v>
      </c>
      <c r="Q29" s="232">
        <v>0.1735567304491073</v>
      </c>
      <c r="R29" s="232">
        <v>0.18658114566279521</v>
      </c>
      <c r="S29" s="232">
        <v>0.1910419511509176</v>
      </c>
      <c r="T29" s="232">
        <v>0.27182239676015202</v>
      </c>
      <c r="U29" s="232">
        <v>0.13438314288068659</v>
      </c>
      <c r="V29" s="232">
        <v>0.1231778979366408</v>
      </c>
      <c r="W29" s="232">
        <v>0.11594998935736529</v>
      </c>
      <c r="DA29" s="71" t="s">
        <v>2166</v>
      </c>
    </row>
    <row r="30" spans="1:105" ht="12" customHeight="1" x14ac:dyDescent="0.25">
      <c r="A30" s="59" t="s">
        <v>70</v>
      </c>
      <c r="B30" s="232">
        <v>2.4037377715180162</v>
      </c>
      <c r="C30" s="232">
        <v>1.5773743664730959</v>
      </c>
      <c r="D30" s="232">
        <v>1.5087272269450871</v>
      </c>
      <c r="E30" s="232">
        <v>0.85868839221685311</v>
      </c>
      <c r="F30" s="232">
        <v>0.68441511223166973</v>
      </c>
      <c r="G30" s="232">
        <v>0.70256117946708618</v>
      </c>
      <c r="H30" s="232">
        <v>0.73829384901303419</v>
      </c>
      <c r="I30" s="232">
        <v>0.55587823654641488</v>
      </c>
      <c r="J30" s="232">
        <v>0.182419425847893</v>
      </c>
      <c r="K30" s="232">
        <v>0.38047159841850992</v>
      </c>
      <c r="L30" s="232">
        <v>0.43772318762431089</v>
      </c>
      <c r="M30" s="232">
        <v>0.18710551482395299</v>
      </c>
      <c r="N30" s="232">
        <v>0.3487152146467084</v>
      </c>
      <c r="O30" s="232">
        <v>0.1231546878504947</v>
      </c>
      <c r="P30" s="232">
        <v>6.6347783494617729E-2</v>
      </c>
      <c r="Q30" s="232">
        <v>0</v>
      </c>
      <c r="R30" s="232">
        <v>0</v>
      </c>
      <c r="S30" s="232">
        <v>1.3718761659382911E-2</v>
      </c>
      <c r="T30" s="232">
        <v>1.5487769054226179E-2</v>
      </c>
      <c r="U30" s="232">
        <v>7.0963068785982422E-2</v>
      </c>
      <c r="V30" s="232">
        <v>4.6642435017866142E-2</v>
      </c>
      <c r="W30" s="232">
        <v>1.725526532250209E-2</v>
      </c>
      <c r="DA30" s="71" t="s">
        <v>2167</v>
      </c>
    </row>
    <row r="31" spans="1:105" ht="12" customHeight="1" x14ac:dyDescent="0.25">
      <c r="A31" s="59" t="s">
        <v>162</v>
      </c>
      <c r="B31" s="232">
        <v>3.2166859183076499</v>
      </c>
      <c r="C31" s="232">
        <v>3.8758033011528559</v>
      </c>
      <c r="D31" s="232">
        <v>4.4158982789922794</v>
      </c>
      <c r="E31" s="232">
        <v>3.8380406023936589</v>
      </c>
      <c r="F31" s="232">
        <v>4.8375096603252166</v>
      </c>
      <c r="G31" s="232">
        <v>4.7703030872391556</v>
      </c>
      <c r="H31" s="232">
        <v>4.6977741531601049</v>
      </c>
      <c r="I31" s="232">
        <v>3.7286426315495662</v>
      </c>
      <c r="J31" s="232">
        <v>2.921386600586469</v>
      </c>
      <c r="K31" s="232">
        <v>2.648168562745528</v>
      </c>
      <c r="L31" s="232">
        <v>2.5610836446654481</v>
      </c>
      <c r="M31" s="232">
        <v>2.518366581899782</v>
      </c>
      <c r="N31" s="232">
        <v>2.7376036565135982</v>
      </c>
      <c r="O31" s="232">
        <v>2.3837764692377621</v>
      </c>
      <c r="P31" s="232">
        <v>2.4767168358325442</v>
      </c>
      <c r="Q31" s="232">
        <v>2.0186605894328409</v>
      </c>
      <c r="R31" s="232">
        <v>1.945402117933797</v>
      </c>
      <c r="S31" s="232">
        <v>1.716638722690073</v>
      </c>
      <c r="T31" s="232">
        <v>2.02307320819782</v>
      </c>
      <c r="U31" s="232">
        <v>1.8521230122007639</v>
      </c>
      <c r="V31" s="232">
        <v>2.0089641755671011</v>
      </c>
      <c r="W31" s="232">
        <v>1.931184628014204</v>
      </c>
      <c r="DA31" s="71" t="s">
        <v>2168</v>
      </c>
    </row>
    <row r="32" spans="1:105" ht="12" customHeight="1" x14ac:dyDescent="0.25">
      <c r="A32" s="60" t="s">
        <v>2169</v>
      </c>
      <c r="B32" s="331">
        <v>0.58323324102680563</v>
      </c>
      <c r="C32" s="331">
        <v>0.67477870771566961</v>
      </c>
      <c r="D32" s="331">
        <v>0.62862932745517297</v>
      </c>
      <c r="E32" s="331">
        <v>0.82373910416226903</v>
      </c>
      <c r="F32" s="331">
        <v>0.64336442811140604</v>
      </c>
      <c r="G32" s="331">
        <v>0.76796868467778567</v>
      </c>
      <c r="H32" s="331">
        <v>0.79120540797742289</v>
      </c>
      <c r="I32" s="331">
        <v>1.210755001975754</v>
      </c>
      <c r="J32" s="331">
        <v>1.500648673775129</v>
      </c>
      <c r="K32" s="331">
        <v>1.033124092828501</v>
      </c>
      <c r="L32" s="331">
        <v>1.130111487397534</v>
      </c>
      <c r="M32" s="331">
        <v>1.295694348705934</v>
      </c>
      <c r="N32" s="331">
        <v>0.90273725843199282</v>
      </c>
      <c r="O32" s="331">
        <v>1.48965090767084</v>
      </c>
      <c r="P32" s="331">
        <v>1.1738853671747731</v>
      </c>
      <c r="Q32" s="331">
        <v>1.3563006521841421</v>
      </c>
      <c r="R32" s="331">
        <v>1.3572562103496331</v>
      </c>
      <c r="S32" s="331">
        <v>1.540966272650695</v>
      </c>
      <c r="T32" s="331">
        <v>1.419990752915899</v>
      </c>
      <c r="U32" s="331">
        <v>1.4724803821103321</v>
      </c>
      <c r="V32" s="331">
        <v>1.4731172071793139</v>
      </c>
      <c r="W32" s="331">
        <v>1.692428058512137</v>
      </c>
      <c r="DA32" s="72" t="s">
        <v>2170</v>
      </c>
    </row>
    <row r="33" spans="1:105" ht="12" customHeight="1" x14ac:dyDescent="0.25">
      <c r="A33" s="60" t="s">
        <v>2171</v>
      </c>
      <c r="B33" s="331">
        <v>9.0294608659709633E-2</v>
      </c>
      <c r="C33" s="331">
        <v>9.3045394972942091E-2</v>
      </c>
      <c r="D33" s="331">
        <v>9.2574379171781032E-2</v>
      </c>
      <c r="E33" s="331">
        <v>9.2301149636008648E-2</v>
      </c>
      <c r="F33" s="331">
        <v>8.9353117038217675E-2</v>
      </c>
      <c r="G33" s="331">
        <v>9.4529591695689863E-2</v>
      </c>
      <c r="H33" s="331">
        <v>9.5890098495273898E-2</v>
      </c>
      <c r="I33" s="331">
        <v>0.10074192611820031</v>
      </c>
      <c r="J33" s="331">
        <v>9.6415764715308272E-2</v>
      </c>
      <c r="K33" s="331">
        <v>8.0347317891821673E-2</v>
      </c>
      <c r="L33" s="331">
        <v>8.257151627210213E-2</v>
      </c>
      <c r="M33" s="331">
        <v>8.1374489183622598E-2</v>
      </c>
      <c r="N33" s="331">
        <v>7.3918831598770662E-2</v>
      </c>
      <c r="O33" s="331">
        <v>8.8110768274502094E-2</v>
      </c>
      <c r="P33" s="331">
        <v>7.838414550419473E-2</v>
      </c>
      <c r="Q33" s="331">
        <v>7.6012000959540207E-2</v>
      </c>
      <c r="R33" s="331">
        <v>7.5613297937816307E-2</v>
      </c>
      <c r="S33" s="331">
        <v>7.7393987916213755E-2</v>
      </c>
      <c r="T33" s="331">
        <v>7.7346681449295851E-2</v>
      </c>
      <c r="U33" s="331">
        <v>7.5075966551330614E-2</v>
      </c>
      <c r="V33" s="331">
        <v>7.5797837621592867E-2</v>
      </c>
      <c r="W33" s="331">
        <v>8.1395369417422828E-2</v>
      </c>
      <c r="DA33" s="72" t="s">
        <v>2172</v>
      </c>
    </row>
    <row r="34" spans="1:105" ht="12" customHeight="1" x14ac:dyDescent="0.25">
      <c r="A34" s="57" t="s">
        <v>2173</v>
      </c>
      <c r="B34" s="263">
        <v>82.718849908470204</v>
      </c>
      <c r="C34" s="263">
        <v>82.583748715149113</v>
      </c>
      <c r="D34" s="263">
        <v>84.840944973854405</v>
      </c>
      <c r="E34" s="263">
        <v>72.285414635988261</v>
      </c>
      <c r="F34" s="263">
        <v>80.137910464467538</v>
      </c>
      <c r="G34" s="263">
        <v>81.892487121181773</v>
      </c>
      <c r="H34" s="263">
        <v>79.355589628790497</v>
      </c>
      <c r="I34" s="263">
        <v>68.215425679059308</v>
      </c>
      <c r="J34" s="263">
        <v>53.89312267146056</v>
      </c>
      <c r="K34" s="263">
        <v>49.778700848655021</v>
      </c>
      <c r="L34" s="263">
        <v>49.457575668320523</v>
      </c>
      <c r="M34" s="263">
        <v>45.871737368742679</v>
      </c>
      <c r="N34" s="263">
        <v>49.857071771161337</v>
      </c>
      <c r="O34" s="263">
        <v>48.183856107470703</v>
      </c>
      <c r="P34" s="263">
        <v>47.137393434141423</v>
      </c>
      <c r="Q34" s="263">
        <v>38.575935325113221</v>
      </c>
      <c r="R34" s="263">
        <v>40.245378049642461</v>
      </c>
      <c r="S34" s="263">
        <v>39.482580456628213</v>
      </c>
      <c r="T34" s="263">
        <v>43.610555700213148</v>
      </c>
      <c r="U34" s="263">
        <v>40.230806075444583</v>
      </c>
      <c r="V34" s="263">
        <v>41.689179551345603</v>
      </c>
      <c r="W34" s="263">
        <v>39.235986974282298</v>
      </c>
      <c r="DA34" s="70" t="s">
        <v>2174</v>
      </c>
    </row>
    <row r="35" spans="1:105" ht="12" customHeight="1" x14ac:dyDescent="0.25">
      <c r="A35" s="64" t="s">
        <v>30</v>
      </c>
      <c r="B35" s="231">
        <v>2.3418909963746919</v>
      </c>
      <c r="C35" s="231">
        <v>2.3144843784176379</v>
      </c>
      <c r="D35" s="231">
        <v>2.3204489280977438</v>
      </c>
      <c r="E35" s="231">
        <v>2.638286169298242</v>
      </c>
      <c r="F35" s="231">
        <v>1.724261390014447</v>
      </c>
      <c r="G35" s="231">
        <v>2.1403507912551212</v>
      </c>
      <c r="H35" s="231">
        <v>1.7468607667271021</v>
      </c>
      <c r="I35" s="231">
        <v>1.316729349017379</v>
      </c>
      <c r="J35" s="231">
        <v>1.3566570889004561</v>
      </c>
      <c r="K35" s="231">
        <v>0.90031910603517507</v>
      </c>
      <c r="L35" s="231">
        <v>0.90198350080090117</v>
      </c>
      <c r="M35" s="231">
        <v>0.44851167833956662</v>
      </c>
      <c r="N35" s="231">
        <v>0.43814632706952361</v>
      </c>
      <c r="O35" s="231">
        <v>0.41183141252084171</v>
      </c>
      <c r="P35" s="231">
        <v>0.40696686405060539</v>
      </c>
      <c r="Q35" s="231">
        <v>0.41749511686782209</v>
      </c>
      <c r="R35" s="231">
        <v>0.81125725795341175</v>
      </c>
      <c r="S35" s="231">
        <v>0.68696394922456283</v>
      </c>
      <c r="T35" s="231">
        <v>0.2779878145760693</v>
      </c>
      <c r="U35" s="231">
        <v>0.2410837443042671</v>
      </c>
      <c r="V35" s="231">
        <v>0.27808266841490781</v>
      </c>
      <c r="W35" s="231">
        <v>0.19279697374440369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0</v>
      </c>
      <c r="C37" s="231">
        <v>0.75174538185182682</v>
      </c>
      <c r="D37" s="231">
        <v>0.75142532614264923</v>
      </c>
      <c r="E37" s="231">
        <v>0.76094575894623073</v>
      </c>
      <c r="F37" s="231">
        <v>0.74870101203730299</v>
      </c>
      <c r="G37" s="231">
        <v>0.74027170223861283</v>
      </c>
      <c r="H37" s="231">
        <v>1.5087934384199</v>
      </c>
      <c r="I37" s="231">
        <v>1.5246339830727551</v>
      </c>
      <c r="J37" s="231">
        <v>0.7854330514686847</v>
      </c>
      <c r="K37" s="231">
        <v>1.563676349467285</v>
      </c>
      <c r="L37" s="231">
        <v>1.566567074226868</v>
      </c>
      <c r="M37" s="231">
        <v>1.558059242343957</v>
      </c>
      <c r="N37" s="231">
        <v>2.2830774560330109</v>
      </c>
      <c r="O37" s="231">
        <v>3.1181609267626191</v>
      </c>
      <c r="P37" s="231">
        <v>3.068015989416065</v>
      </c>
      <c r="Q37" s="231">
        <v>2.3854169956539968</v>
      </c>
      <c r="R37" s="231">
        <v>3.1150111741115971</v>
      </c>
      <c r="S37" s="231">
        <v>3.252961920935376</v>
      </c>
      <c r="T37" s="231">
        <v>2.5355352083135729</v>
      </c>
      <c r="U37" s="231">
        <v>2.354041073034379</v>
      </c>
      <c r="V37" s="231">
        <v>1.805572306568914</v>
      </c>
      <c r="W37" s="231">
        <v>1.4704189839480439</v>
      </c>
      <c r="DA37" s="73" t="s">
        <v>2177</v>
      </c>
    </row>
    <row r="38" spans="1:105" ht="12" customHeight="1" x14ac:dyDescent="0.25">
      <c r="A38" s="64" t="s">
        <v>160</v>
      </c>
      <c r="B38" s="231">
        <v>8.8327673064906822</v>
      </c>
      <c r="C38" s="231">
        <v>7.4141178694510819</v>
      </c>
      <c r="D38" s="231">
        <v>5.3927979891038653</v>
      </c>
      <c r="E38" s="231">
        <v>5.4845684518903486</v>
      </c>
      <c r="F38" s="231">
        <v>5.3954117541248223</v>
      </c>
      <c r="G38" s="231">
        <v>4.6620015659472216</v>
      </c>
      <c r="H38" s="231">
        <v>4.078691048763246</v>
      </c>
      <c r="I38" s="231">
        <v>3.4433487208497588</v>
      </c>
      <c r="J38" s="231">
        <v>3.5680616196452122</v>
      </c>
      <c r="K38" s="231">
        <v>3.6317868166125158</v>
      </c>
      <c r="L38" s="231">
        <v>2.9462780312748871</v>
      </c>
      <c r="M38" s="231">
        <v>1.4178691362207969</v>
      </c>
      <c r="N38" s="231">
        <v>2.0620787324288128</v>
      </c>
      <c r="O38" s="231">
        <v>2.8301947845035982</v>
      </c>
      <c r="P38" s="231">
        <v>2.779209861451954</v>
      </c>
      <c r="Q38" s="231">
        <v>2.1717548471164818</v>
      </c>
      <c r="R38" s="231">
        <v>2.1212464214031379</v>
      </c>
      <c r="S38" s="231">
        <v>2.1858212599418758</v>
      </c>
      <c r="T38" s="231">
        <v>2.7158525527373309</v>
      </c>
      <c r="U38" s="231">
        <v>1.41212285804677</v>
      </c>
      <c r="V38" s="231">
        <v>1.237923194859633</v>
      </c>
      <c r="W38" s="231">
        <v>1.4326114031067549</v>
      </c>
      <c r="DA38" s="73" t="s">
        <v>2178</v>
      </c>
    </row>
    <row r="39" spans="1:105" ht="12" customHeight="1" x14ac:dyDescent="0.25">
      <c r="A39" s="64" t="s">
        <v>70</v>
      </c>
      <c r="B39" s="231">
        <v>22.37847707006393</v>
      </c>
      <c r="C39" s="231">
        <v>14.0741592110762</v>
      </c>
      <c r="D39" s="231">
        <v>13.39829967299854</v>
      </c>
      <c r="E39" s="231">
        <v>8.140796236796076</v>
      </c>
      <c r="F39" s="231">
        <v>6.0073638515246088</v>
      </c>
      <c r="G39" s="231">
        <v>5.9397294685548818</v>
      </c>
      <c r="H39" s="231">
        <v>6.7256405690956296</v>
      </c>
      <c r="I39" s="231">
        <v>5.4369773605055363</v>
      </c>
      <c r="J39" s="231">
        <v>2.100676397655338</v>
      </c>
      <c r="K39" s="231">
        <v>4.1821852782372622</v>
      </c>
      <c r="L39" s="231">
        <v>4.8881846287654502</v>
      </c>
      <c r="M39" s="231">
        <v>2.0835501322617809</v>
      </c>
      <c r="N39" s="231">
        <v>3.3923703469893391</v>
      </c>
      <c r="O39" s="231">
        <v>1.389984938024855</v>
      </c>
      <c r="P39" s="231">
        <v>0.68381589582281388</v>
      </c>
      <c r="Q39" s="231">
        <v>0</v>
      </c>
      <c r="R39" s="231">
        <v>0</v>
      </c>
      <c r="S39" s="231">
        <v>0.15696427258254911</v>
      </c>
      <c r="T39" s="231">
        <v>0.1547425731781811</v>
      </c>
      <c r="U39" s="231">
        <v>0.74569301894361995</v>
      </c>
      <c r="V39" s="231">
        <v>0.46875091343943343</v>
      </c>
      <c r="W39" s="231">
        <v>0.213196137418005</v>
      </c>
      <c r="DA39" s="73" t="s">
        <v>2179</v>
      </c>
    </row>
    <row r="40" spans="1:105" ht="12" customHeight="1" x14ac:dyDescent="0.25">
      <c r="A40" s="64" t="s">
        <v>34</v>
      </c>
      <c r="B40" s="231">
        <v>6.3073920532985266</v>
      </c>
      <c r="C40" s="231">
        <v>3.6073008898253249</v>
      </c>
      <c r="D40" s="231">
        <v>4.538424148325551</v>
      </c>
      <c r="E40" s="231">
        <v>3.3673737299232638</v>
      </c>
      <c r="F40" s="231">
        <v>4.0715559850254062</v>
      </c>
      <c r="G40" s="231">
        <v>4.9188235133766982</v>
      </c>
      <c r="H40" s="231">
        <v>5.1018174627259558</v>
      </c>
      <c r="I40" s="231">
        <v>4.2535205439132451</v>
      </c>
      <c r="J40" s="231">
        <v>3.334512419237619</v>
      </c>
      <c r="K40" s="231">
        <v>0.86769696967452581</v>
      </c>
      <c r="L40" s="231">
        <v>1.7779948674151691</v>
      </c>
      <c r="M40" s="231">
        <v>2.9279031895149101</v>
      </c>
      <c r="N40" s="231">
        <v>1.434257639330756</v>
      </c>
      <c r="O40" s="231">
        <v>1.563644101135292</v>
      </c>
      <c r="P40" s="231">
        <v>1.563644101134813</v>
      </c>
      <c r="Q40" s="231">
        <v>0.64289393107909032</v>
      </c>
      <c r="R40" s="231">
        <v>0.64289393108095017</v>
      </c>
      <c r="S40" s="231">
        <v>0.54866511250461414</v>
      </c>
      <c r="T40" s="231">
        <v>0.82572951266504235</v>
      </c>
      <c r="U40" s="231">
        <v>0.22488222247416889</v>
      </c>
      <c r="V40" s="231">
        <v>2.3359244940240019E-2</v>
      </c>
      <c r="W40" s="231">
        <v>1.3302892034159471E-2</v>
      </c>
      <c r="DA40" s="73" t="s">
        <v>2180</v>
      </c>
    </row>
    <row r="41" spans="1:105" ht="12" customHeight="1" x14ac:dyDescent="0.25">
      <c r="A41" s="64" t="s">
        <v>162</v>
      </c>
      <c r="B41" s="231">
        <v>29.946915556843539</v>
      </c>
      <c r="C41" s="231">
        <v>34.581944458250049</v>
      </c>
      <c r="D41" s="231">
        <v>39.215523794329002</v>
      </c>
      <c r="E41" s="231">
        <v>36.386548107367823</v>
      </c>
      <c r="F41" s="231">
        <v>42.460606356397882</v>
      </c>
      <c r="G41" s="231">
        <v>40.330024842399027</v>
      </c>
      <c r="H41" s="231">
        <v>42.795345608229027</v>
      </c>
      <c r="I41" s="231">
        <v>36.469399664036047</v>
      </c>
      <c r="J41" s="231">
        <v>33.641635761948322</v>
      </c>
      <c r="K41" s="231">
        <v>29.108957471308251</v>
      </c>
      <c r="L41" s="231">
        <v>28.60038046597862</v>
      </c>
      <c r="M41" s="231">
        <v>28.043764662618099</v>
      </c>
      <c r="N41" s="231">
        <v>26.631948008277082</v>
      </c>
      <c r="O41" s="231">
        <v>26.904484479558931</v>
      </c>
      <c r="P41" s="231">
        <v>25.526374094044399</v>
      </c>
      <c r="Q41" s="231">
        <v>25.259959140964209</v>
      </c>
      <c r="R41" s="231">
        <v>22.117332735834001</v>
      </c>
      <c r="S41" s="231">
        <v>19.641054716465121</v>
      </c>
      <c r="T41" s="231">
        <v>20.213082521329611</v>
      </c>
      <c r="U41" s="231">
        <v>19.462450314659382</v>
      </c>
      <c r="V41" s="231">
        <v>20.189850551401559</v>
      </c>
      <c r="W41" s="231">
        <v>23.86060693003321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9.7440516792505623</v>
      </c>
      <c r="C43" s="231">
        <v>17.156533977868641</v>
      </c>
      <c r="D43" s="231">
        <v>17.574387318781572</v>
      </c>
      <c r="E43" s="231">
        <v>14.86899083519566</v>
      </c>
      <c r="F43" s="231">
        <v>19.246117417614801</v>
      </c>
      <c r="G43" s="231">
        <v>22.061500312068699</v>
      </c>
      <c r="H43" s="231">
        <v>16.298655809487379</v>
      </c>
      <c r="I43" s="231">
        <v>14.671031132326039</v>
      </c>
      <c r="J43" s="231">
        <v>8.0063614072697113</v>
      </c>
      <c r="K43" s="231">
        <v>8.0943346992215162</v>
      </c>
      <c r="L43" s="231">
        <v>6.6426566060653371</v>
      </c>
      <c r="M43" s="231">
        <v>7.4124822986174879</v>
      </c>
      <c r="N43" s="231">
        <v>11.23967682643211</v>
      </c>
      <c r="O43" s="231">
        <v>9.4361055654017996</v>
      </c>
      <c r="P43" s="231">
        <v>9.9420113820875482</v>
      </c>
      <c r="Q43" s="231">
        <v>5.2349255668887489</v>
      </c>
      <c r="R43" s="231">
        <v>7.8743618773757893</v>
      </c>
      <c r="S43" s="231">
        <v>8.1823079911154988</v>
      </c>
      <c r="T43" s="231">
        <v>9.8121498169736689</v>
      </c>
      <c r="U43" s="231">
        <v>9.9041614868394756</v>
      </c>
      <c r="V43" s="231">
        <v>12.10491909579469</v>
      </c>
      <c r="W43" s="231">
        <v>6.4854766021773642</v>
      </c>
      <c r="DA43" s="73" t="s">
        <v>2183</v>
      </c>
    </row>
    <row r="44" spans="1:105" ht="12" customHeight="1" x14ac:dyDescent="0.25">
      <c r="A44" s="64" t="s">
        <v>79</v>
      </c>
      <c r="B44" s="231">
        <v>3.1673552461482779</v>
      </c>
      <c r="C44" s="231">
        <v>2.6834625484083432</v>
      </c>
      <c r="D44" s="231">
        <v>1.64963779607548</v>
      </c>
      <c r="E44" s="231">
        <v>0.63790534657061138</v>
      </c>
      <c r="F44" s="231">
        <v>0.4838926977282767</v>
      </c>
      <c r="G44" s="231">
        <v>1.0997849253415051</v>
      </c>
      <c r="H44" s="231">
        <v>1.099784925342244</v>
      </c>
      <c r="I44" s="231">
        <v>1.0997849253385541</v>
      </c>
      <c r="J44" s="231">
        <v>1.099784925335217</v>
      </c>
      <c r="K44" s="231">
        <v>1.4297441580984891</v>
      </c>
      <c r="L44" s="231">
        <v>2.13353049379328</v>
      </c>
      <c r="M44" s="231">
        <v>1.9795970288260689</v>
      </c>
      <c r="N44" s="231">
        <v>2.375516434600712</v>
      </c>
      <c r="O44" s="231">
        <v>2.5294498995627568</v>
      </c>
      <c r="P44" s="231">
        <v>3.1673552461332131</v>
      </c>
      <c r="Q44" s="231">
        <v>2.4634897265428708</v>
      </c>
      <c r="R44" s="231">
        <v>3.5632746518835781</v>
      </c>
      <c r="S44" s="231">
        <v>4.8278412338586119</v>
      </c>
      <c r="T44" s="231">
        <v>7.0754757004396733</v>
      </c>
      <c r="U44" s="231">
        <v>5.8863713571425249</v>
      </c>
      <c r="V44" s="231">
        <v>5.5807215759262228</v>
      </c>
      <c r="W44" s="231">
        <v>5.5675770518203613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14.280432024030269</v>
      </c>
      <c r="C45" s="263">
        <f t="shared" si="2"/>
        <v>14.23947555662976</v>
      </c>
      <c r="D45" s="263">
        <f t="shared" si="2"/>
        <v>14.583703294911086</v>
      </c>
      <c r="E45" s="263">
        <f t="shared" si="2"/>
        <v>12.668613554275995</v>
      </c>
      <c r="F45" s="263">
        <f t="shared" si="2"/>
        <v>13.784334220935584</v>
      </c>
      <c r="G45" s="263">
        <f t="shared" si="2"/>
        <v>14.076239742659466</v>
      </c>
      <c r="H45" s="263">
        <f t="shared" si="2"/>
        <v>13.789965338628628</v>
      </c>
      <c r="I45" s="263">
        <f t="shared" si="2"/>
        <v>12.148431995896457</v>
      </c>
      <c r="J45" s="263">
        <f t="shared" si="2"/>
        <v>9.9254739291792315</v>
      </c>
      <c r="K45" s="263">
        <f t="shared" si="2"/>
        <v>9.0381201652568937</v>
      </c>
      <c r="L45" s="263">
        <f t="shared" si="2"/>
        <v>9.0222486023831809</v>
      </c>
      <c r="M45" s="263">
        <f t="shared" si="2"/>
        <v>8.4134392929308941</v>
      </c>
      <c r="N45" s="263">
        <f t="shared" si="2"/>
        <v>8.8774875905046802</v>
      </c>
      <c r="O45" s="263">
        <f t="shared" si="2"/>
        <v>8.8735001902377739</v>
      </c>
      <c r="P45" s="263">
        <f t="shared" si="2"/>
        <v>8.5286730235887749</v>
      </c>
      <c r="Q45" s="263">
        <f t="shared" si="2"/>
        <v>7.2277593649381169</v>
      </c>
      <c r="R45" s="263">
        <f t="shared" si="2"/>
        <v>7.4344038964338059</v>
      </c>
      <c r="S45" s="263">
        <f t="shared" si="2"/>
        <v>7.3229382818030606</v>
      </c>
      <c r="T45" s="263">
        <f t="shared" si="2"/>
        <v>7.9050754264192316</v>
      </c>
      <c r="U45" s="263">
        <f t="shared" si="2"/>
        <v>7.3620703817460473</v>
      </c>
      <c r="V45" s="263">
        <f t="shared" si="2"/>
        <v>7.5749587996169314</v>
      </c>
      <c r="W45" s="263">
        <f t="shared" si="2"/>
        <v>7.3727239667377997</v>
      </c>
      <c r="DA45" s="70"/>
    </row>
    <row r="46" spans="1:105" ht="12" customHeight="1" x14ac:dyDescent="0.25">
      <c r="A46" s="165" t="s">
        <v>2186</v>
      </c>
      <c r="B46" s="348">
        <v>6.8440145344158454</v>
      </c>
      <c r="C46" s="348">
        <v>6.7683967428116736</v>
      </c>
      <c r="D46" s="348">
        <v>6.9571019495552386</v>
      </c>
      <c r="E46" s="348">
        <v>5.9538234068869524</v>
      </c>
      <c r="F46" s="348">
        <v>6.5496484449567189</v>
      </c>
      <c r="G46" s="348">
        <v>6.6311491977384982</v>
      </c>
      <c r="H46" s="348">
        <v>6.506246284647264</v>
      </c>
      <c r="I46" s="348">
        <v>5.5914647696423847</v>
      </c>
      <c r="J46" s="348">
        <v>4.4734588696974082</v>
      </c>
      <c r="K46" s="348">
        <v>4.1429631831889289</v>
      </c>
      <c r="L46" s="348">
        <v>4.1143787983160474</v>
      </c>
      <c r="M46" s="348">
        <v>3.7840529700360408</v>
      </c>
      <c r="N46" s="348">
        <v>4.0804867308118977</v>
      </c>
      <c r="O46" s="348">
        <v>3.968224230333957</v>
      </c>
      <c r="P46" s="348">
        <v>3.856110742586532</v>
      </c>
      <c r="Q46" s="348">
        <v>3.2122508625752402</v>
      </c>
      <c r="R46" s="348">
        <v>3.3046824441971561</v>
      </c>
      <c r="S46" s="348">
        <v>3.2195866980823569</v>
      </c>
      <c r="T46" s="348">
        <v>3.5041556640178579</v>
      </c>
      <c r="U46" s="348">
        <v>3.2420799600042609</v>
      </c>
      <c r="V46" s="348">
        <v>3.3379123052325959</v>
      </c>
      <c r="W46" s="348">
        <v>3.2225715862821618</v>
      </c>
      <c r="DA46" s="167" t="s">
        <v>2187</v>
      </c>
    </row>
    <row r="47" spans="1:105" ht="12" customHeight="1" x14ac:dyDescent="0.25">
      <c r="A47" s="59" t="s">
        <v>30</v>
      </c>
      <c r="B47" s="232">
        <v>0.25240823877341312</v>
      </c>
      <c r="C47" s="232">
        <v>0.26490173461631022</v>
      </c>
      <c r="D47" s="232">
        <v>0.26430905957449002</v>
      </c>
      <c r="E47" s="232">
        <v>0.2940938643033405</v>
      </c>
      <c r="F47" s="232">
        <v>0.20046217161019439</v>
      </c>
      <c r="G47" s="232">
        <v>0.26374945434708191</v>
      </c>
      <c r="H47" s="232">
        <v>0.1999022094710779</v>
      </c>
      <c r="I47" s="232">
        <v>0.1527760817844874</v>
      </c>
      <c r="J47" s="232">
        <v>0.14640745358944479</v>
      </c>
      <c r="K47" s="232">
        <v>9.4701196079004027E-2</v>
      </c>
      <c r="L47" s="232">
        <v>9.5392752124508443E-2</v>
      </c>
      <c r="M47" s="232">
        <v>5.0584297483516977E-2</v>
      </c>
      <c r="N47" s="232">
        <v>5.1363759689220703E-2</v>
      </c>
      <c r="O47" s="232">
        <v>4.7157858512517747E-2</v>
      </c>
      <c r="P47" s="232">
        <v>4.8339415864234112E-2</v>
      </c>
      <c r="Q47" s="232">
        <v>4.4356396034706938E-2</v>
      </c>
      <c r="R47" s="232">
        <v>9.5187719712868893E-2</v>
      </c>
      <c r="S47" s="232">
        <v>8.5317078653620038E-2</v>
      </c>
      <c r="T47" s="232">
        <v>3.76145895991781E-2</v>
      </c>
      <c r="U47" s="232">
        <v>3.227752035065351E-2</v>
      </c>
      <c r="V47" s="232">
        <v>3.870761499348753E-2</v>
      </c>
      <c r="W47" s="232">
        <v>2.2867519348510779E-2</v>
      </c>
      <c r="DA47" s="71" t="s">
        <v>2188</v>
      </c>
    </row>
    <row r="48" spans="1:105" ht="12" customHeight="1" x14ac:dyDescent="0.25">
      <c r="A48" s="59" t="s">
        <v>33</v>
      </c>
      <c r="B48" s="232">
        <v>0</v>
      </c>
      <c r="C48" s="232">
        <v>8.6040181346350691E-2</v>
      </c>
      <c r="D48" s="232">
        <v>8.5590559175130435E-2</v>
      </c>
      <c r="E48" s="232">
        <v>8.482380773472388E-2</v>
      </c>
      <c r="F48" s="232">
        <v>8.7043780965535958E-2</v>
      </c>
      <c r="G48" s="232">
        <v>9.1221615789216212E-2</v>
      </c>
      <c r="H48" s="232">
        <v>0.17265894782255481</v>
      </c>
      <c r="I48" s="232">
        <v>0.17689862101361689</v>
      </c>
      <c r="J48" s="232">
        <v>8.4762209972836386E-2</v>
      </c>
      <c r="K48" s="232">
        <v>0.16447726098708049</v>
      </c>
      <c r="L48" s="232">
        <v>0.16567835716002349</v>
      </c>
      <c r="M48" s="232">
        <v>0.175721917662087</v>
      </c>
      <c r="N48" s="232">
        <v>0.26764447071343223</v>
      </c>
      <c r="O48" s="232">
        <v>0.35705336536486548</v>
      </c>
      <c r="P48" s="232">
        <v>0.36441812317196731</v>
      </c>
      <c r="Q48" s="232">
        <v>0.25343649947562902</v>
      </c>
      <c r="R48" s="232">
        <v>0.36549541792921247</v>
      </c>
      <c r="S48" s="232">
        <v>0.40399966894762179</v>
      </c>
      <c r="T48" s="232">
        <v>0.3430838017861515</v>
      </c>
      <c r="U48" s="232">
        <v>0.31517101603186171</v>
      </c>
      <c r="V48" s="232">
        <v>0.25132597469647289</v>
      </c>
      <c r="W48" s="232">
        <v>0.1744054064376904</v>
      </c>
      <c r="DA48" s="71" t="s">
        <v>2189</v>
      </c>
    </row>
    <row r="49" spans="1:105" ht="12" customHeight="1" x14ac:dyDescent="0.25">
      <c r="A49" s="59" t="s">
        <v>160</v>
      </c>
      <c r="B49" s="232">
        <v>0.95199274551119761</v>
      </c>
      <c r="C49" s="232">
        <v>0.84857461237656973</v>
      </c>
      <c r="D49" s="232">
        <v>0.61426276084590592</v>
      </c>
      <c r="E49" s="232">
        <v>0.61137337898475919</v>
      </c>
      <c r="F49" s="232">
        <v>0.62726913867390366</v>
      </c>
      <c r="G49" s="232">
        <v>0.57448544145549718</v>
      </c>
      <c r="H49" s="232">
        <v>0.46674547160692759</v>
      </c>
      <c r="I49" s="232">
        <v>0.39952122748811719</v>
      </c>
      <c r="J49" s="232">
        <v>0.38505737393512829</v>
      </c>
      <c r="K49" s="232">
        <v>0.38201405827294121</v>
      </c>
      <c r="L49" s="232">
        <v>0.31159502327673738</v>
      </c>
      <c r="M49" s="232">
        <v>0.1599109179159203</v>
      </c>
      <c r="N49" s="232">
        <v>0.24173685805180789</v>
      </c>
      <c r="O49" s="232">
        <v>0.32407903125585868</v>
      </c>
      <c r="P49" s="232">
        <v>0.33011380811092478</v>
      </c>
      <c r="Q49" s="232">
        <v>0.23073615521949051</v>
      </c>
      <c r="R49" s="232">
        <v>0.24889344017929721</v>
      </c>
      <c r="S49" s="232">
        <v>0.27146676993417379</v>
      </c>
      <c r="T49" s="232">
        <v>0.36748257954717212</v>
      </c>
      <c r="U49" s="232">
        <v>0.18906220500168691</v>
      </c>
      <c r="V49" s="232">
        <v>0.17231226487887771</v>
      </c>
      <c r="W49" s="232">
        <v>0.16992107470977269</v>
      </c>
      <c r="DA49" s="71" t="s">
        <v>2190</v>
      </c>
    </row>
    <row r="50" spans="1:105" ht="12" customHeight="1" x14ac:dyDescent="0.25">
      <c r="A50" s="59" t="s">
        <v>70</v>
      </c>
      <c r="B50" s="232">
        <v>2.4119448737922</v>
      </c>
      <c r="C50" s="232">
        <v>1.61084223468777</v>
      </c>
      <c r="D50" s="232">
        <v>1.526123649431284</v>
      </c>
      <c r="E50" s="232">
        <v>0.90746722309592098</v>
      </c>
      <c r="F50" s="232">
        <v>0.69841452711477481</v>
      </c>
      <c r="G50" s="232">
        <v>0.73193628479094475</v>
      </c>
      <c r="H50" s="232">
        <v>0.76964943942814501</v>
      </c>
      <c r="I50" s="232">
        <v>0.63083586502334199</v>
      </c>
      <c r="J50" s="232">
        <v>0.2267003834000772</v>
      </c>
      <c r="K50" s="232">
        <v>0.43990841182659213</v>
      </c>
      <c r="L50" s="232">
        <v>0.51696886275260467</v>
      </c>
      <c r="M50" s="232">
        <v>0.23498812807357269</v>
      </c>
      <c r="N50" s="232">
        <v>0.39768653647061197</v>
      </c>
      <c r="O50" s="232">
        <v>0.1591639468215397</v>
      </c>
      <c r="P50" s="232">
        <v>8.1223470220028612E-2</v>
      </c>
      <c r="Q50" s="232">
        <v>0</v>
      </c>
      <c r="R50" s="232">
        <v>0</v>
      </c>
      <c r="S50" s="232">
        <v>1.9494084376407289E-2</v>
      </c>
      <c r="T50" s="232">
        <v>2.093825009018627E-2</v>
      </c>
      <c r="U50" s="232">
        <v>9.9837181738457612E-2</v>
      </c>
      <c r="V50" s="232">
        <v>6.5247611398015812E-2</v>
      </c>
      <c r="W50" s="232">
        <v>2.5287050427966098E-2</v>
      </c>
      <c r="DA50" s="71" t="s">
        <v>2191</v>
      </c>
    </row>
    <row r="51" spans="1:105" ht="12" customHeight="1" x14ac:dyDescent="0.25">
      <c r="A51" s="59" t="s">
        <v>162</v>
      </c>
      <c r="B51" s="232">
        <v>3.2276686763390341</v>
      </c>
      <c r="C51" s="232">
        <v>3.9580379797846739</v>
      </c>
      <c r="D51" s="232">
        <v>4.466815920528429</v>
      </c>
      <c r="E51" s="232">
        <v>4.0560651327682082</v>
      </c>
      <c r="F51" s="232">
        <v>4.9364588265923102</v>
      </c>
      <c r="G51" s="232">
        <v>4.9697564013557578</v>
      </c>
      <c r="H51" s="232">
        <v>4.8972902163185594</v>
      </c>
      <c r="I51" s="232">
        <v>4.2314329743328214</v>
      </c>
      <c r="J51" s="232">
        <v>3.6305314487999212</v>
      </c>
      <c r="K51" s="232">
        <v>3.0618622560233111</v>
      </c>
      <c r="L51" s="232">
        <v>3.0247438030021732</v>
      </c>
      <c r="M51" s="232">
        <v>3.1628477089009439</v>
      </c>
      <c r="N51" s="232">
        <v>3.1220551058868251</v>
      </c>
      <c r="O51" s="232">
        <v>3.0807700283791761</v>
      </c>
      <c r="P51" s="232">
        <v>3.032015925219377</v>
      </c>
      <c r="Q51" s="232">
        <v>2.6837218118454129</v>
      </c>
      <c r="R51" s="232">
        <v>2.595105866375778</v>
      </c>
      <c r="S51" s="232">
        <v>2.4393090961705339</v>
      </c>
      <c r="T51" s="232">
        <v>2.7350364429951699</v>
      </c>
      <c r="U51" s="232">
        <v>2.605732036881601</v>
      </c>
      <c r="V51" s="232">
        <v>2.8103188392657419</v>
      </c>
      <c r="W51" s="232">
        <v>2.830090535358222</v>
      </c>
      <c r="DA51" s="71" t="s">
        <v>2192</v>
      </c>
    </row>
    <row r="52" spans="1:105" ht="12" customHeight="1" x14ac:dyDescent="0.25">
      <c r="A52" s="165" t="s">
        <v>2193</v>
      </c>
      <c r="B52" s="348">
        <v>5.9781595597601127</v>
      </c>
      <c r="C52" s="348">
        <v>5.9683956850050706</v>
      </c>
      <c r="D52" s="348">
        <v>6.1315251217315838</v>
      </c>
      <c r="E52" s="348">
        <v>5.2241265807675026</v>
      </c>
      <c r="F52" s="348">
        <v>5.7916329358116503</v>
      </c>
      <c r="G52" s="348">
        <v>5.9184376390355773</v>
      </c>
      <c r="H52" s="348">
        <v>5.7350939632826909</v>
      </c>
      <c r="I52" s="348">
        <v>4.9299851194451376</v>
      </c>
      <c r="J52" s="348">
        <v>3.8949004593295951</v>
      </c>
      <c r="K52" s="348">
        <v>3.5975477981150452</v>
      </c>
      <c r="L52" s="348">
        <v>3.574339816272686</v>
      </c>
      <c r="M52" s="348">
        <v>3.315188322579349</v>
      </c>
      <c r="N52" s="348">
        <v>3.6032117293726351</v>
      </c>
      <c r="O52" s="348">
        <v>3.4822870522706091</v>
      </c>
      <c r="P52" s="348">
        <v>3.4066583311094978</v>
      </c>
      <c r="Q52" s="348">
        <v>2.7879146868663018</v>
      </c>
      <c r="R52" s="348">
        <v>2.908566690540916</v>
      </c>
      <c r="S52" s="348">
        <v>2.8534386788738519</v>
      </c>
      <c r="T52" s="348">
        <v>3.151770856995245</v>
      </c>
      <c r="U52" s="348">
        <v>2.907513561937797</v>
      </c>
      <c r="V52" s="348">
        <v>3.0129114167956108</v>
      </c>
      <c r="W52" s="348">
        <v>2.83561716436426</v>
      </c>
      <c r="DA52" s="167" t="s">
        <v>2194</v>
      </c>
    </row>
    <row r="53" spans="1:105" ht="12" customHeight="1" x14ac:dyDescent="0.25">
      <c r="A53" s="64" t="s">
        <v>30</v>
      </c>
      <c r="B53" s="231">
        <v>0.1692503953256719</v>
      </c>
      <c r="C53" s="231">
        <v>0.16726969642424919</v>
      </c>
      <c r="D53" s="231">
        <v>0.16770075935282289</v>
      </c>
      <c r="E53" s="231">
        <v>0.1906711191200707</v>
      </c>
      <c r="F53" s="231">
        <v>0.12461379387704261</v>
      </c>
      <c r="G53" s="231">
        <v>0.1546849183486014</v>
      </c>
      <c r="H53" s="231">
        <v>0.1262470694857929</v>
      </c>
      <c r="I53" s="231">
        <v>9.5161116893610453E-2</v>
      </c>
      <c r="J53" s="231">
        <v>9.8046727611672366E-2</v>
      </c>
      <c r="K53" s="231">
        <v>6.5066804924565708E-2</v>
      </c>
      <c r="L53" s="231">
        <v>6.5187092108090969E-2</v>
      </c>
      <c r="M53" s="231">
        <v>3.2414309199131859E-2</v>
      </c>
      <c r="N53" s="231">
        <v>3.1665196707192637E-2</v>
      </c>
      <c r="O53" s="231">
        <v>2.976339611219472E-2</v>
      </c>
      <c r="P53" s="231">
        <v>2.941183117900914E-2</v>
      </c>
      <c r="Q53" s="231">
        <v>3.0172716700222969E-2</v>
      </c>
      <c r="R53" s="231">
        <v>5.8630231651254562E-2</v>
      </c>
      <c r="S53" s="231">
        <v>4.964745163661731E-2</v>
      </c>
      <c r="T53" s="231">
        <v>2.0090408813028971E-2</v>
      </c>
      <c r="U53" s="231">
        <v>1.742332119353775E-2</v>
      </c>
      <c r="V53" s="231">
        <v>2.009726397825503E-2</v>
      </c>
      <c r="W53" s="231">
        <v>1.393359642884622E-2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0</v>
      </c>
      <c r="C55" s="231">
        <v>5.4329259243760787E-2</v>
      </c>
      <c r="D55" s="231">
        <v>5.4306128553481672E-2</v>
      </c>
      <c r="E55" s="231">
        <v>5.4994178090446502E-2</v>
      </c>
      <c r="F55" s="231">
        <v>5.4109240124415189E-2</v>
      </c>
      <c r="G55" s="231">
        <v>5.3500046947636527E-2</v>
      </c>
      <c r="H55" s="231">
        <v>0.1090417471661396</v>
      </c>
      <c r="I55" s="231">
        <v>0.11018655640312799</v>
      </c>
      <c r="J55" s="231">
        <v>5.676389493307344E-2</v>
      </c>
      <c r="K55" s="231">
        <v>0.11300818044837729</v>
      </c>
      <c r="L55" s="231">
        <v>0.1132170955127824</v>
      </c>
      <c r="M55" s="231">
        <v>0.1126022274801643</v>
      </c>
      <c r="N55" s="231">
        <v>0.164999892219959</v>
      </c>
      <c r="O55" s="231">
        <v>0.2253520639349173</v>
      </c>
      <c r="P55" s="231">
        <v>0.22172804792280429</v>
      </c>
      <c r="Q55" s="231">
        <v>0.17239605522033441</v>
      </c>
      <c r="R55" s="231">
        <v>0.22512442871099411</v>
      </c>
      <c r="S55" s="231">
        <v>0.23509424304972279</v>
      </c>
      <c r="T55" s="231">
        <v>0.18324522235815099</v>
      </c>
      <c r="U55" s="231">
        <v>0.17012849139464889</v>
      </c>
      <c r="V55" s="231">
        <v>0.13049020093118821</v>
      </c>
      <c r="W55" s="231">
        <v>0.10626839366684231</v>
      </c>
      <c r="DA55" s="73" t="s">
        <v>2197</v>
      </c>
    </row>
    <row r="56" spans="1:105" ht="12" customHeight="1" x14ac:dyDescent="0.25">
      <c r="A56" s="64" t="s">
        <v>160</v>
      </c>
      <c r="B56" s="231">
        <v>0.63835138388483426</v>
      </c>
      <c r="C56" s="231">
        <v>0.5358244181041103</v>
      </c>
      <c r="D56" s="231">
        <v>0.38974196193599631</v>
      </c>
      <c r="E56" s="231">
        <v>0.39637428902973232</v>
      </c>
      <c r="F56" s="231">
        <v>0.38993086089148571</v>
      </c>
      <c r="G56" s="231">
        <v>0.33692670122859342</v>
      </c>
      <c r="H56" s="231">
        <v>0.29477036868201473</v>
      </c>
      <c r="I56" s="231">
        <v>0.24885365422649461</v>
      </c>
      <c r="J56" s="231">
        <v>0.25786675836157857</v>
      </c>
      <c r="K56" s="231">
        <v>0.26247223094575051</v>
      </c>
      <c r="L56" s="231">
        <v>0.21292994520434699</v>
      </c>
      <c r="M56" s="231">
        <v>0.1024705727964822</v>
      </c>
      <c r="N56" s="231">
        <v>0.14902813205077001</v>
      </c>
      <c r="O56" s="231">
        <v>0.2045405131440409</v>
      </c>
      <c r="P56" s="231">
        <v>0.20085579067168929</v>
      </c>
      <c r="Q56" s="231">
        <v>0.15695451538688909</v>
      </c>
      <c r="R56" s="231">
        <v>0.15330422977048169</v>
      </c>
      <c r="S56" s="231">
        <v>0.1579711066523227</v>
      </c>
      <c r="T56" s="231">
        <v>0.19627690567519701</v>
      </c>
      <c r="U56" s="231">
        <v>0.10205528452981601</v>
      </c>
      <c r="V56" s="231">
        <v>8.9465731085329112E-2</v>
      </c>
      <c r="W56" s="231">
        <v>0.1035360085927286</v>
      </c>
      <c r="DA56" s="73" t="s">
        <v>2198</v>
      </c>
    </row>
    <row r="57" spans="1:105" ht="12" customHeight="1" x14ac:dyDescent="0.25">
      <c r="A57" s="64" t="s">
        <v>70</v>
      </c>
      <c r="B57" s="231">
        <v>1.6173110092476779</v>
      </c>
      <c r="C57" s="231">
        <v>1.0171511031207601</v>
      </c>
      <c r="D57" s="231">
        <v>0.96830617644340866</v>
      </c>
      <c r="E57" s="231">
        <v>0.58834206351892515</v>
      </c>
      <c r="F57" s="231">
        <v>0.43415714408127642</v>
      </c>
      <c r="G57" s="231">
        <v>0.42926915139803251</v>
      </c>
      <c r="H57" s="231">
        <v>0.48606759533213012</v>
      </c>
      <c r="I57" s="231">
        <v>0.39293484157324132</v>
      </c>
      <c r="J57" s="231">
        <v>0.1518176171755474</v>
      </c>
      <c r="K57" s="231">
        <v>0.30224998207115999</v>
      </c>
      <c r="L57" s="231">
        <v>0.35327313787197989</v>
      </c>
      <c r="M57" s="231">
        <v>0.15057988783938331</v>
      </c>
      <c r="N57" s="231">
        <v>0.24516940506959861</v>
      </c>
      <c r="O57" s="231">
        <v>0.100455358776996</v>
      </c>
      <c r="P57" s="231">
        <v>4.9419939218841628E-2</v>
      </c>
      <c r="Q57" s="231">
        <v>0</v>
      </c>
      <c r="R57" s="231">
        <v>0</v>
      </c>
      <c r="S57" s="231">
        <v>1.1343937539248511E-2</v>
      </c>
      <c r="T57" s="231">
        <v>1.118337348948437E-2</v>
      </c>
      <c r="U57" s="231">
        <v>5.3891849980710442E-2</v>
      </c>
      <c r="V57" s="231">
        <v>3.3877015425444017E-2</v>
      </c>
      <c r="W57" s="231">
        <v>1.5407860825188651E-2</v>
      </c>
      <c r="DA57" s="73" t="s">
        <v>2199</v>
      </c>
    </row>
    <row r="58" spans="1:105" ht="12" customHeight="1" x14ac:dyDescent="0.25">
      <c r="A58" s="64" t="s">
        <v>34</v>
      </c>
      <c r="B58" s="231">
        <v>0.45584042986942558</v>
      </c>
      <c r="C58" s="231">
        <v>0.26070261280593832</v>
      </c>
      <c r="D58" s="231">
        <v>0.32799565925517482</v>
      </c>
      <c r="E58" s="231">
        <v>0.243362878921803</v>
      </c>
      <c r="F58" s="231">
        <v>0.29425471173633588</v>
      </c>
      <c r="G58" s="231">
        <v>0.35548743535244293</v>
      </c>
      <c r="H58" s="231">
        <v>0.36871255911674861</v>
      </c>
      <c r="I58" s="231">
        <v>0.30740544060232661</v>
      </c>
      <c r="J58" s="231">
        <v>0.24098796487453311</v>
      </c>
      <c r="K58" s="231">
        <v>6.2709176203179867E-2</v>
      </c>
      <c r="L58" s="231">
        <v>0.12849715664088321</v>
      </c>
      <c r="M58" s="231">
        <v>0.21160198022359569</v>
      </c>
      <c r="N58" s="231">
        <v>0.1036549834434552</v>
      </c>
      <c r="O58" s="231">
        <v>0.1130058498348062</v>
      </c>
      <c r="P58" s="231">
        <v>0.1130058498347716</v>
      </c>
      <c r="Q58" s="231">
        <v>4.6462475049458787E-2</v>
      </c>
      <c r="R58" s="231">
        <v>4.6462475049593208E-2</v>
      </c>
      <c r="S58" s="231">
        <v>3.9652480553775828E-2</v>
      </c>
      <c r="T58" s="231">
        <v>5.9676153444791963E-2</v>
      </c>
      <c r="U58" s="231">
        <v>1.625242383799623E-2</v>
      </c>
      <c r="V58" s="231">
        <v>1.688191912759834E-3</v>
      </c>
      <c r="W58" s="231">
        <v>9.6141098763419545E-4</v>
      </c>
      <c r="DA58" s="73" t="s">
        <v>2200</v>
      </c>
    </row>
    <row r="59" spans="1:105" ht="12" customHeight="1" x14ac:dyDescent="0.25">
      <c r="A59" s="64" t="s">
        <v>162</v>
      </c>
      <c r="B59" s="231">
        <v>2.1642883057437321</v>
      </c>
      <c r="C59" s="231">
        <v>2.499265670242492</v>
      </c>
      <c r="D59" s="231">
        <v>2.8341382734585432</v>
      </c>
      <c r="E59" s="231">
        <v>2.629685865500146</v>
      </c>
      <c r="F59" s="231">
        <v>3.0686630687392911</v>
      </c>
      <c r="G59" s="231">
        <v>2.9146841841216489</v>
      </c>
      <c r="H59" s="231">
        <v>3.0928549507658869</v>
      </c>
      <c r="I59" s="231">
        <v>2.6356736158869709</v>
      </c>
      <c r="J59" s="231">
        <v>2.4313087846215971</v>
      </c>
      <c r="K59" s="231">
        <v>2.103728383244035</v>
      </c>
      <c r="L59" s="231">
        <v>2.0669731032848748</v>
      </c>
      <c r="M59" s="231">
        <v>2.0267460197403731</v>
      </c>
      <c r="N59" s="231">
        <v>1.9247128648051139</v>
      </c>
      <c r="O59" s="231">
        <v>1.9444093005386831</v>
      </c>
      <c r="P59" s="231">
        <v>1.8448121254729699</v>
      </c>
      <c r="Q59" s="231">
        <v>1.8255580969125891</v>
      </c>
      <c r="R59" s="231">
        <v>1.598437892662024</v>
      </c>
      <c r="S59" s="231">
        <v>1.419475236260316</v>
      </c>
      <c r="T59" s="231">
        <v>1.460816157874715</v>
      </c>
      <c r="U59" s="231">
        <v>1.406567348720152</v>
      </c>
      <c r="V59" s="231">
        <v>1.45913716423214</v>
      </c>
      <c r="W59" s="231">
        <v>1.724425757590837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0.70421065768642299</v>
      </c>
      <c r="C61" s="231">
        <v>1.239916871736418</v>
      </c>
      <c r="D61" s="231">
        <v>1.270115477584062</v>
      </c>
      <c r="E61" s="231">
        <v>1.07459424065697</v>
      </c>
      <c r="F61" s="231">
        <v>1.3909327916876419</v>
      </c>
      <c r="G61" s="231">
        <v>1.594402837311925</v>
      </c>
      <c r="H61" s="231">
        <v>1.1779173084072281</v>
      </c>
      <c r="I61" s="231">
        <v>1.060287529532882</v>
      </c>
      <c r="J61" s="231">
        <v>0.57862634742534991</v>
      </c>
      <c r="K61" s="231">
        <v>0.58498424984864517</v>
      </c>
      <c r="L61" s="231">
        <v>0.48007027582822881</v>
      </c>
      <c r="M61" s="231">
        <v>0.53570621404995178</v>
      </c>
      <c r="N61" s="231">
        <v>0.81230072157554245</v>
      </c>
      <c r="O61" s="231">
        <v>0.68195513785710993</v>
      </c>
      <c r="P61" s="231">
        <v>0.71851736880815287</v>
      </c>
      <c r="Q61" s="231">
        <v>0.37833239167320731</v>
      </c>
      <c r="R61" s="231">
        <v>0.5690866324463294</v>
      </c>
      <c r="S61" s="231">
        <v>0.59134215226776132</v>
      </c>
      <c r="T61" s="231">
        <v>0.70913216630848119</v>
      </c>
      <c r="U61" s="231">
        <v>0.7157819256369341</v>
      </c>
      <c r="V61" s="231">
        <v>0.87483249456104606</v>
      </c>
      <c r="W61" s="231">
        <v>0.46871074720947098</v>
      </c>
      <c r="DA61" s="73" t="s">
        <v>2203</v>
      </c>
    </row>
    <row r="62" spans="1:105" ht="12" customHeight="1" x14ac:dyDescent="0.25">
      <c r="A62" s="64" t="s">
        <v>79</v>
      </c>
      <c r="B62" s="231">
        <v>0.22890737800234789</v>
      </c>
      <c r="C62" s="231">
        <v>0.19393605332734321</v>
      </c>
      <c r="D62" s="231">
        <v>0.11922068514809479</v>
      </c>
      <c r="E62" s="231">
        <v>4.6101945929408958E-2</v>
      </c>
      <c r="F62" s="231">
        <v>3.4971324674162252E-2</v>
      </c>
      <c r="G62" s="231">
        <v>7.948236432669685E-2</v>
      </c>
      <c r="H62" s="231">
        <v>7.9482364326750279E-2</v>
      </c>
      <c r="I62" s="231">
        <v>7.9482364326483493E-2</v>
      </c>
      <c r="J62" s="231">
        <v>7.9482364326242338E-2</v>
      </c>
      <c r="K62" s="231">
        <v>0.1033287904293316</v>
      </c>
      <c r="L62" s="231">
        <v>0.1541920098214998</v>
      </c>
      <c r="M62" s="231">
        <v>0.1430671112502675</v>
      </c>
      <c r="N62" s="231">
        <v>0.1716805335010024</v>
      </c>
      <c r="O62" s="231">
        <v>0.18280543207186151</v>
      </c>
      <c r="P62" s="231">
        <v>0.22890737800125929</v>
      </c>
      <c r="Q62" s="231">
        <v>0.17803843592360041</v>
      </c>
      <c r="R62" s="231">
        <v>0.25752080025023949</v>
      </c>
      <c r="S62" s="231">
        <v>0.34891207091408749</v>
      </c>
      <c r="T62" s="231">
        <v>0.51135046903139514</v>
      </c>
      <c r="U62" s="231">
        <v>0.42541291664400122</v>
      </c>
      <c r="V62" s="231">
        <v>0.4033233546694493</v>
      </c>
      <c r="W62" s="231">
        <v>0.40237338906271158</v>
      </c>
      <c r="DA62" s="73" t="s">
        <v>2204</v>
      </c>
    </row>
    <row r="63" spans="1:105" ht="12" customHeight="1" x14ac:dyDescent="0.25">
      <c r="A63" s="166" t="s">
        <v>2205</v>
      </c>
      <c r="B63" s="349">
        <v>0.42889939113362069</v>
      </c>
      <c r="C63" s="349">
        <v>0.44196562612147489</v>
      </c>
      <c r="D63" s="349">
        <v>0.43972830106595978</v>
      </c>
      <c r="E63" s="349">
        <v>0.43843046077104109</v>
      </c>
      <c r="F63" s="349">
        <v>0.42442730593153399</v>
      </c>
      <c r="G63" s="349">
        <v>0.4490155605545269</v>
      </c>
      <c r="H63" s="349">
        <v>0.45547796785255101</v>
      </c>
      <c r="I63" s="349">
        <v>0.47852414906145119</v>
      </c>
      <c r="J63" s="349">
        <v>0.45797488239771428</v>
      </c>
      <c r="K63" s="349">
        <v>0.3816497599861528</v>
      </c>
      <c r="L63" s="349">
        <v>0.39221470229248512</v>
      </c>
      <c r="M63" s="349">
        <v>0.38652882362220731</v>
      </c>
      <c r="N63" s="349">
        <v>0.35111445009416059</v>
      </c>
      <c r="O63" s="349">
        <v>0.41852614930388488</v>
      </c>
      <c r="P63" s="349">
        <v>0.37232469114492489</v>
      </c>
      <c r="Q63" s="349">
        <v>0.36105700455781597</v>
      </c>
      <c r="R63" s="349">
        <v>0.35916316520462749</v>
      </c>
      <c r="S63" s="349">
        <v>0.36762144260201529</v>
      </c>
      <c r="T63" s="349">
        <v>0.36739673688415542</v>
      </c>
      <c r="U63" s="349">
        <v>0.35661084111882041</v>
      </c>
      <c r="V63" s="349">
        <v>0.36003972870256618</v>
      </c>
      <c r="W63" s="349">
        <v>0.38662800473275832</v>
      </c>
      <c r="DA63" s="168" t="s">
        <v>2206</v>
      </c>
    </row>
    <row r="64" spans="1:105" ht="12" customHeight="1" x14ac:dyDescent="0.25">
      <c r="A64" s="60" t="s">
        <v>2207</v>
      </c>
      <c r="B64" s="264">
        <v>0.85779878226724149</v>
      </c>
      <c r="C64" s="264">
        <v>0.88393125224294977</v>
      </c>
      <c r="D64" s="264">
        <v>0.87945660213191967</v>
      </c>
      <c r="E64" s="264">
        <v>0.87686092154208228</v>
      </c>
      <c r="F64" s="264">
        <v>0.8488546118630681</v>
      </c>
      <c r="G64" s="264">
        <v>0.89803112110905381</v>
      </c>
      <c r="H64" s="264">
        <v>0.91095593570510192</v>
      </c>
      <c r="I64" s="264">
        <v>0.95704829812290237</v>
      </c>
      <c r="J64" s="264">
        <v>0.91594976479542867</v>
      </c>
      <c r="K64" s="264">
        <v>0.76329951997230561</v>
      </c>
      <c r="L64" s="264">
        <v>0.78442940458497012</v>
      </c>
      <c r="M64" s="264">
        <v>0.77305764724441461</v>
      </c>
      <c r="N64" s="264">
        <v>0.70222890018832118</v>
      </c>
      <c r="O64" s="264">
        <v>0.83705229860776975</v>
      </c>
      <c r="P64" s="264">
        <v>0.74464938228984989</v>
      </c>
      <c r="Q64" s="264">
        <v>0.72211400911563195</v>
      </c>
      <c r="R64" s="264">
        <v>0.71832633040925509</v>
      </c>
      <c r="S64" s="264">
        <v>0.73524288520403058</v>
      </c>
      <c r="T64" s="264">
        <v>0.73479347376831072</v>
      </c>
      <c r="U64" s="264">
        <v>0.71322168223764071</v>
      </c>
      <c r="V64" s="264">
        <v>0.72007945740513235</v>
      </c>
      <c r="W64" s="264">
        <v>0.77325600946551654</v>
      </c>
      <c r="DA64" s="72" t="s">
        <v>2208</v>
      </c>
    </row>
    <row r="65" spans="1:105" ht="12" customHeight="1" x14ac:dyDescent="0.25">
      <c r="A65" s="101" t="s">
        <v>2209</v>
      </c>
      <c r="B65" s="280">
        <v>0.17155975645344829</v>
      </c>
      <c r="C65" s="280">
        <v>0.17678625044859</v>
      </c>
      <c r="D65" s="280">
        <v>0.17589132042638389</v>
      </c>
      <c r="E65" s="280">
        <v>0.1753721843084165</v>
      </c>
      <c r="F65" s="280">
        <v>0.1697709223726136</v>
      </c>
      <c r="G65" s="280">
        <v>0.17960622422181069</v>
      </c>
      <c r="H65" s="280">
        <v>0.18219118714102039</v>
      </c>
      <c r="I65" s="280">
        <v>0.19140965962458051</v>
      </c>
      <c r="J65" s="280">
        <v>0.18318995295908569</v>
      </c>
      <c r="K65" s="280">
        <v>0.15265990399446119</v>
      </c>
      <c r="L65" s="280">
        <v>0.15688588091699401</v>
      </c>
      <c r="M65" s="280">
        <v>0.1546115294488829</v>
      </c>
      <c r="N65" s="280">
        <v>0.14044578003766431</v>
      </c>
      <c r="O65" s="280">
        <v>0.16741045972155391</v>
      </c>
      <c r="P65" s="280">
        <v>0.14892987645797001</v>
      </c>
      <c r="Q65" s="280">
        <v>0.14442280182312639</v>
      </c>
      <c r="R65" s="280">
        <v>0.14366526608185101</v>
      </c>
      <c r="S65" s="280">
        <v>0.14704857704080609</v>
      </c>
      <c r="T65" s="280">
        <v>0.14695869475366211</v>
      </c>
      <c r="U65" s="280">
        <v>0.14264433644752819</v>
      </c>
      <c r="V65" s="280">
        <v>0.14401589148102639</v>
      </c>
      <c r="W65" s="280">
        <v>0.15465120189310341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9.4071781455454264</v>
      </c>
      <c r="C66" s="263">
        <f t="shared" si="3"/>
        <v>9.5661326782633651</v>
      </c>
      <c r="D66" s="263">
        <f t="shared" si="3"/>
        <v>9.6497735688488628</v>
      </c>
      <c r="E66" s="263">
        <f t="shared" si="3"/>
        <v>9.0700451605360399</v>
      </c>
      <c r="F66" s="263">
        <f t="shared" si="3"/>
        <v>9.2394535281792045</v>
      </c>
      <c r="G66" s="263">
        <f t="shared" si="3"/>
        <v>9.6146958994973453</v>
      </c>
      <c r="H66" s="263">
        <f t="shared" si="3"/>
        <v>9.6152461837708572</v>
      </c>
      <c r="I66" s="263">
        <f t="shared" si="3"/>
        <v>9.3993757151573494</v>
      </c>
      <c r="J66" s="263">
        <f t="shared" si="3"/>
        <v>8.4951090201901724</v>
      </c>
      <c r="K66" s="263">
        <f t="shared" si="3"/>
        <v>7.3073793285192474</v>
      </c>
      <c r="L66" s="263">
        <f t="shared" si="3"/>
        <v>7.4286228174261213</v>
      </c>
      <c r="M66" s="263">
        <f t="shared" si="3"/>
        <v>7.1786633400052171</v>
      </c>
      <c r="N66" s="263">
        <f t="shared" si="3"/>
        <v>6.8853734453512141</v>
      </c>
      <c r="O66" s="263">
        <f t="shared" si="3"/>
        <v>7.6982920092941622</v>
      </c>
      <c r="P66" s="263">
        <f t="shared" si="3"/>
        <v>7.037317707437083</v>
      </c>
      <c r="Q66" s="263">
        <f t="shared" si="3"/>
        <v>6.5190857129502735</v>
      </c>
      <c r="R66" s="263">
        <f t="shared" si="3"/>
        <v>6.5513343011336573</v>
      </c>
      <c r="S66" s="263">
        <f t="shared" si="3"/>
        <v>6.615628679972108</v>
      </c>
      <c r="T66" s="263">
        <f t="shared" si="3"/>
        <v>6.7836898702339434</v>
      </c>
      <c r="U66" s="263">
        <f t="shared" si="3"/>
        <v>6.4928080772120396</v>
      </c>
      <c r="V66" s="263">
        <f t="shared" si="3"/>
        <v>6.5974159076792969</v>
      </c>
      <c r="W66" s="263">
        <f t="shared" si="3"/>
        <v>6.866764250040613</v>
      </c>
      <c r="DA66" s="70"/>
    </row>
    <row r="67" spans="1:105" ht="12" customHeight="1" x14ac:dyDescent="0.25">
      <c r="A67" s="165" t="s">
        <v>2212</v>
      </c>
      <c r="B67" s="348">
        <v>2.6900560602622758</v>
      </c>
      <c r="C67" s="348">
        <v>2.6805210830890811</v>
      </c>
      <c r="D67" s="348">
        <v>2.7625992895411908</v>
      </c>
      <c r="E67" s="348">
        <v>2.3707119709408908</v>
      </c>
      <c r="F67" s="348">
        <v>2.6157638130420389</v>
      </c>
      <c r="G67" s="348">
        <v>2.646593223100731</v>
      </c>
      <c r="H67" s="348">
        <v>2.597436577178339</v>
      </c>
      <c r="I67" s="348">
        <v>2.232795793624013</v>
      </c>
      <c r="J67" s="348">
        <v>1.7913794085351471</v>
      </c>
      <c r="K67" s="348">
        <v>1.654618971771713</v>
      </c>
      <c r="L67" s="348">
        <v>1.642511683579047</v>
      </c>
      <c r="M67" s="348">
        <v>1.515487363286067</v>
      </c>
      <c r="N67" s="348">
        <v>1.6295980697710171</v>
      </c>
      <c r="O67" s="348">
        <v>1.586529970273276</v>
      </c>
      <c r="P67" s="348">
        <v>1.542074003647135</v>
      </c>
      <c r="Q67" s="348">
        <v>1.2872752486964629</v>
      </c>
      <c r="R67" s="348">
        <v>1.3214848347720429</v>
      </c>
      <c r="S67" s="348">
        <v>1.2859031139524459</v>
      </c>
      <c r="T67" s="348">
        <v>1.4006979857088431</v>
      </c>
      <c r="U67" s="348">
        <v>1.2964285435564999</v>
      </c>
      <c r="V67" s="348">
        <v>1.336484781812034</v>
      </c>
      <c r="W67" s="348">
        <v>1.2926301026479481</v>
      </c>
      <c r="DA67" s="167" t="s">
        <v>2213</v>
      </c>
    </row>
    <row r="68" spans="1:105" ht="12" customHeight="1" x14ac:dyDescent="0.25">
      <c r="A68" s="165" t="s">
        <v>2214</v>
      </c>
      <c r="B68" s="348">
        <v>1.1260799170739271</v>
      </c>
      <c r="C68" s="348">
        <v>1.124240738449708</v>
      </c>
      <c r="D68" s="348">
        <v>1.1549687209909909</v>
      </c>
      <c r="E68" s="348">
        <v>0.98404600413349086</v>
      </c>
      <c r="F68" s="348">
        <v>1.0909447081307271</v>
      </c>
      <c r="G68" s="348">
        <v>1.114830358599499</v>
      </c>
      <c r="H68" s="348">
        <v>1.0802947077651599</v>
      </c>
      <c r="I68" s="348">
        <v>0.92863985629437495</v>
      </c>
      <c r="J68" s="348">
        <v>0.73366546048313697</v>
      </c>
      <c r="K68" s="348">
        <v>0.67765443288593663</v>
      </c>
      <c r="L68" s="348">
        <v>0.67328284627851198</v>
      </c>
      <c r="M68" s="348">
        <v>0.62446760646924027</v>
      </c>
      <c r="N68" s="348">
        <v>0.67872132298431898</v>
      </c>
      <c r="O68" s="348">
        <v>0.65594326746371601</v>
      </c>
      <c r="P68" s="348">
        <v>0.64169741417021009</v>
      </c>
      <c r="Q68" s="348">
        <v>0.52514736483908175</v>
      </c>
      <c r="R68" s="348">
        <v>0.54787405805202838</v>
      </c>
      <c r="S68" s="348">
        <v>0.53748983424770636</v>
      </c>
      <c r="T68" s="348">
        <v>0.59368536918469972</v>
      </c>
      <c r="U68" s="348">
        <v>0.54767568479714746</v>
      </c>
      <c r="V68" s="348">
        <v>0.5675290203382316</v>
      </c>
      <c r="W68" s="348">
        <v>0.53413287306584378</v>
      </c>
      <c r="DA68" s="167" t="s">
        <v>2215</v>
      </c>
    </row>
    <row r="69" spans="1:105" ht="12" customHeight="1" x14ac:dyDescent="0.25">
      <c r="A69" s="64" t="s">
        <v>30</v>
      </c>
      <c r="B69" s="231">
        <v>3.1880960892370337E-2</v>
      </c>
      <c r="C69" s="231">
        <v>3.1507865254429217E-2</v>
      </c>
      <c r="D69" s="231">
        <v>3.1589062703578842E-2</v>
      </c>
      <c r="E69" s="231">
        <v>3.5915889474140747E-2</v>
      </c>
      <c r="F69" s="231">
        <v>2.3472958403431849E-2</v>
      </c>
      <c r="G69" s="231">
        <v>2.913732533990274E-2</v>
      </c>
      <c r="H69" s="231">
        <v>2.3780611426686742E-2</v>
      </c>
      <c r="I69" s="231">
        <v>1.792508573065239E-2</v>
      </c>
      <c r="J69" s="231">
        <v>1.8468635672004768E-2</v>
      </c>
      <c r="K69" s="231">
        <v>1.225635106612318E-2</v>
      </c>
      <c r="L69" s="231">
        <v>1.227900903975121E-2</v>
      </c>
      <c r="M69" s="231">
        <v>6.105742453022066E-3</v>
      </c>
      <c r="N69" s="231">
        <v>5.9646353908285304E-3</v>
      </c>
      <c r="O69" s="231">
        <v>5.6064014837375097E-3</v>
      </c>
      <c r="P69" s="231">
        <v>5.540178726239949E-3</v>
      </c>
      <c r="Q69" s="231">
        <v>5.683503422756679E-3</v>
      </c>
      <c r="R69" s="231">
        <v>1.104392175148285E-2</v>
      </c>
      <c r="S69" s="231">
        <v>9.351874546509634E-3</v>
      </c>
      <c r="T69" s="231">
        <v>3.784342934310167E-3</v>
      </c>
      <c r="U69" s="231">
        <v>3.2819552386719312E-3</v>
      </c>
      <c r="V69" s="231">
        <v>3.7856342119704772E-3</v>
      </c>
      <c r="W69" s="231">
        <v>2.6246109616663228E-3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0</v>
      </c>
      <c r="C71" s="231">
        <v>1.023376628414331E-2</v>
      </c>
      <c r="D71" s="231">
        <v>1.022940925661151E-2</v>
      </c>
      <c r="E71" s="231">
        <v>1.035901415554117E-2</v>
      </c>
      <c r="F71" s="231">
        <v>1.019232223950203E-2</v>
      </c>
      <c r="G71" s="231">
        <v>1.007757117019192E-2</v>
      </c>
      <c r="H71" s="231">
        <v>2.053971968780469E-2</v>
      </c>
      <c r="I71" s="231">
        <v>2.075536242496593E-2</v>
      </c>
      <c r="J71" s="231">
        <v>1.069236802063433E-2</v>
      </c>
      <c r="K71" s="231">
        <v>2.1286859475040609E-2</v>
      </c>
      <c r="L71" s="231">
        <v>2.132621189714462E-2</v>
      </c>
      <c r="M71" s="231">
        <v>2.1210391879920128E-2</v>
      </c>
      <c r="N71" s="231">
        <v>3.1080312107914711E-2</v>
      </c>
      <c r="O71" s="231">
        <v>4.2448588220427637E-2</v>
      </c>
      <c r="P71" s="231">
        <v>4.1765948085181963E-2</v>
      </c>
      <c r="Q71" s="231">
        <v>3.2473495166157183E-2</v>
      </c>
      <c r="R71" s="231">
        <v>4.2405709563289727E-2</v>
      </c>
      <c r="S71" s="231">
        <v>4.4283680131249739E-2</v>
      </c>
      <c r="T71" s="231">
        <v>3.4517105596549219E-2</v>
      </c>
      <c r="U71" s="231">
        <v>3.2046364030016969E-2</v>
      </c>
      <c r="V71" s="231">
        <v>2.4579871643547909E-2</v>
      </c>
      <c r="W71" s="231">
        <v>2.0017315150540921E-2</v>
      </c>
      <c r="DA71" s="73" t="s">
        <v>2218</v>
      </c>
    </row>
    <row r="72" spans="1:105" ht="12" customHeight="1" x14ac:dyDescent="0.25">
      <c r="A72" s="64" t="s">
        <v>160</v>
      </c>
      <c r="B72" s="231">
        <v>0.12024347397276661</v>
      </c>
      <c r="C72" s="231">
        <v>0.1009309153215498</v>
      </c>
      <c r="D72" s="231">
        <v>7.3413998370215366E-2</v>
      </c>
      <c r="E72" s="231">
        <v>7.4663300980669783E-2</v>
      </c>
      <c r="F72" s="231">
        <v>7.3449580444933618E-2</v>
      </c>
      <c r="G72" s="231">
        <v>6.3465417405940014E-2</v>
      </c>
      <c r="H72" s="231">
        <v>5.5524612383315783E-2</v>
      </c>
      <c r="I72" s="231">
        <v>4.6875480574519741E-2</v>
      </c>
      <c r="J72" s="231">
        <v>4.857323980218102E-2</v>
      </c>
      <c r="K72" s="231">
        <v>4.944075264352088E-2</v>
      </c>
      <c r="L72" s="231">
        <v>4.0108687739323003E-2</v>
      </c>
      <c r="M72" s="231">
        <v>1.9301936150029869E-2</v>
      </c>
      <c r="N72" s="231">
        <v>2.8071781106516241E-2</v>
      </c>
      <c r="O72" s="231">
        <v>3.8528406908018793E-2</v>
      </c>
      <c r="P72" s="231">
        <v>3.7834331760872232E-2</v>
      </c>
      <c r="Q72" s="231">
        <v>2.956483946345833E-2</v>
      </c>
      <c r="R72" s="231">
        <v>2.8877251037099028E-2</v>
      </c>
      <c r="S72" s="231">
        <v>2.9756330338941681E-2</v>
      </c>
      <c r="T72" s="231">
        <v>3.6971827107793322E-2</v>
      </c>
      <c r="U72" s="231">
        <v>1.9223710105339301E-2</v>
      </c>
      <c r="V72" s="231">
        <v>1.6852270675352849E-2</v>
      </c>
      <c r="W72" s="231">
        <v>1.9502627657356081E-2</v>
      </c>
      <c r="DA72" s="73" t="s">
        <v>2219</v>
      </c>
    </row>
    <row r="73" spans="1:105" ht="12" customHeight="1" x14ac:dyDescent="0.25">
      <c r="A73" s="64" t="s">
        <v>70</v>
      </c>
      <c r="B73" s="231">
        <v>0.304645841077125</v>
      </c>
      <c r="C73" s="231">
        <v>0.19159632967371651</v>
      </c>
      <c r="D73" s="231">
        <v>0.18239562326357839</v>
      </c>
      <c r="E73" s="231">
        <v>0.1108234357874984</v>
      </c>
      <c r="F73" s="231">
        <v>8.1780293067941268E-2</v>
      </c>
      <c r="G73" s="231">
        <v>8.0859563144227695E-2</v>
      </c>
      <c r="H73" s="231">
        <v>9.1558439009930298E-2</v>
      </c>
      <c r="I73" s="231">
        <v>7.4015427221552396E-2</v>
      </c>
      <c r="J73" s="231">
        <v>2.8597224287914759E-2</v>
      </c>
      <c r="K73" s="231">
        <v>5.6933514628362568E-2</v>
      </c>
      <c r="L73" s="231">
        <v>6.654452458530373E-2</v>
      </c>
      <c r="M73" s="231">
        <v>2.83640785957841E-2</v>
      </c>
      <c r="N73" s="231">
        <v>4.6181494583747103E-2</v>
      </c>
      <c r="O73" s="231">
        <v>1.8922339049406441E-2</v>
      </c>
      <c r="P73" s="231">
        <v>9.3090190218316649E-3</v>
      </c>
      <c r="Q73" s="231">
        <v>0</v>
      </c>
      <c r="R73" s="231">
        <v>0</v>
      </c>
      <c r="S73" s="231">
        <v>2.1368081791382229E-3</v>
      </c>
      <c r="T73" s="231">
        <v>2.1065634273820981E-3</v>
      </c>
      <c r="U73" s="231">
        <v>1.0151373403568731E-2</v>
      </c>
      <c r="V73" s="231">
        <v>6.3812660635185411E-3</v>
      </c>
      <c r="W73" s="231">
        <v>2.9023117343845652E-3</v>
      </c>
      <c r="DA73" s="73" t="s">
        <v>2220</v>
      </c>
    </row>
    <row r="74" spans="1:105" ht="12" customHeight="1" x14ac:dyDescent="0.25">
      <c r="A74" s="64" t="s">
        <v>34</v>
      </c>
      <c r="B74" s="231">
        <v>8.5864679310584363E-2</v>
      </c>
      <c r="C74" s="231">
        <v>4.9107417370647652E-2</v>
      </c>
      <c r="D74" s="231">
        <v>6.1783115870780871E-2</v>
      </c>
      <c r="E74" s="231">
        <v>4.5841207109924127E-2</v>
      </c>
      <c r="F74" s="231">
        <v>5.5427480327066049E-2</v>
      </c>
      <c r="G74" s="231">
        <v>6.6961622171651261E-2</v>
      </c>
      <c r="H74" s="231">
        <v>6.9452781218667284E-2</v>
      </c>
      <c r="I74" s="231">
        <v>5.7904625930632142E-2</v>
      </c>
      <c r="J74" s="231">
        <v>4.5393854879413428E-2</v>
      </c>
      <c r="K74" s="231">
        <v>1.1812254797274879E-2</v>
      </c>
      <c r="L74" s="231">
        <v>2.4204450558393521E-2</v>
      </c>
      <c r="M74" s="231">
        <v>3.9858544751259009E-2</v>
      </c>
      <c r="N74" s="231">
        <v>1.9525038432562189E-2</v>
      </c>
      <c r="O74" s="231">
        <v>2.128642046749812E-2</v>
      </c>
      <c r="P74" s="231">
        <v>2.1286420467491608E-2</v>
      </c>
      <c r="Q74" s="231">
        <v>8.7519343583468048E-3</v>
      </c>
      <c r="R74" s="231">
        <v>8.7519343583721248E-3</v>
      </c>
      <c r="S74" s="231">
        <v>7.4691653120685791E-3</v>
      </c>
      <c r="T74" s="231">
        <v>1.1240937490985739E-2</v>
      </c>
      <c r="U74" s="231">
        <v>3.0613983960768522E-3</v>
      </c>
      <c r="V74" s="231">
        <v>3.1799736860850059E-4</v>
      </c>
      <c r="W74" s="231">
        <v>1.8109680653497309E-4</v>
      </c>
      <c r="DA74" s="73" t="s">
        <v>2221</v>
      </c>
    </row>
    <row r="75" spans="1:105" ht="12" customHeight="1" x14ac:dyDescent="0.25">
      <c r="A75" s="64" t="s">
        <v>162</v>
      </c>
      <c r="B75" s="231">
        <v>0.40767757559715728</v>
      </c>
      <c r="C75" s="231">
        <v>0.47077580492102328</v>
      </c>
      <c r="D75" s="231">
        <v>0.53385430081767571</v>
      </c>
      <c r="E75" s="231">
        <v>0.49534248990030461</v>
      </c>
      <c r="F75" s="231">
        <v>0.57803071654922933</v>
      </c>
      <c r="G75" s="231">
        <v>0.54902638371266488</v>
      </c>
      <c r="H75" s="231">
        <v>0.58258763615534692</v>
      </c>
      <c r="I75" s="231">
        <v>0.49647037639976183</v>
      </c>
      <c r="J75" s="231">
        <v>0.45797506192318183</v>
      </c>
      <c r="K75" s="231">
        <v>0.39627016637283768</v>
      </c>
      <c r="L75" s="231">
        <v>0.3893467341367633</v>
      </c>
      <c r="M75" s="231">
        <v>0.38176933335829738</v>
      </c>
      <c r="N75" s="231">
        <v>0.36254979170844259</v>
      </c>
      <c r="O75" s="231">
        <v>0.3662599236471758</v>
      </c>
      <c r="P75" s="231">
        <v>0.3474992369311965</v>
      </c>
      <c r="Q75" s="231">
        <v>0.3438724393076345</v>
      </c>
      <c r="R75" s="231">
        <v>0.30109079418564427</v>
      </c>
      <c r="S75" s="231">
        <v>0.26738037691330058</v>
      </c>
      <c r="T75" s="231">
        <v>0.27516758652487711</v>
      </c>
      <c r="U75" s="231">
        <v>0.26494897427415631</v>
      </c>
      <c r="V75" s="231">
        <v>0.27485132179441979</v>
      </c>
      <c r="W75" s="231">
        <v>0.32482258037722123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0.13264909895478341</v>
      </c>
      <c r="C77" s="231">
        <v>0.23355774869273241</v>
      </c>
      <c r="D77" s="231">
        <v>0.23924612874159609</v>
      </c>
      <c r="E77" s="231">
        <v>0.202416643669457</v>
      </c>
      <c r="F77" s="231">
        <v>0.2620039607611071</v>
      </c>
      <c r="G77" s="231">
        <v>0.3003307283579249</v>
      </c>
      <c r="H77" s="231">
        <v>0.22187916058640289</v>
      </c>
      <c r="I77" s="231">
        <v>0.19972175071533521</v>
      </c>
      <c r="J77" s="231">
        <v>0.108993328600897</v>
      </c>
      <c r="K77" s="231">
        <v>0.11019093902966171</v>
      </c>
      <c r="L77" s="231">
        <v>9.0428750017505763E-2</v>
      </c>
      <c r="M77" s="231">
        <v>0.100908649737941</v>
      </c>
      <c r="N77" s="231">
        <v>0.15300955420259521</v>
      </c>
      <c r="O77" s="231">
        <v>0.12845692347446949</v>
      </c>
      <c r="P77" s="231">
        <v>0.13534399190846089</v>
      </c>
      <c r="Q77" s="231">
        <v>7.1264827240382522E-2</v>
      </c>
      <c r="R77" s="231">
        <v>0.10719637397881</v>
      </c>
      <c r="S77" s="231">
        <v>0.1113885494576393</v>
      </c>
      <c r="T77" s="231">
        <v>0.13357614213012939</v>
      </c>
      <c r="U77" s="231">
        <v>0.13482872837482421</v>
      </c>
      <c r="V77" s="231">
        <v>0.16478839232728851</v>
      </c>
      <c r="W77" s="231">
        <v>8.8289005014526384E-2</v>
      </c>
      <c r="DA77" s="73" t="s">
        <v>2224</v>
      </c>
    </row>
    <row r="78" spans="1:105" ht="12" customHeight="1" x14ac:dyDescent="0.25">
      <c r="A78" s="64" t="s">
        <v>79</v>
      </c>
      <c r="B78" s="231">
        <v>4.311828726914034E-2</v>
      </c>
      <c r="C78" s="231">
        <v>3.6530890931466303E-2</v>
      </c>
      <c r="D78" s="231">
        <v>2.2457081966954149E-2</v>
      </c>
      <c r="E78" s="231">
        <v>8.6840230559551493E-3</v>
      </c>
      <c r="F78" s="231">
        <v>6.5873963375153279E-3</v>
      </c>
      <c r="G78" s="231">
        <v>1.4971747296995521E-2</v>
      </c>
      <c r="H78" s="231">
        <v>1.4971747297005591E-2</v>
      </c>
      <c r="I78" s="231">
        <v>1.4971747296955339E-2</v>
      </c>
      <c r="J78" s="231">
        <v>1.4971747296909921E-2</v>
      </c>
      <c r="K78" s="231">
        <v>1.9463594873115098E-2</v>
      </c>
      <c r="L78" s="231">
        <v>2.904447830432685E-2</v>
      </c>
      <c r="M78" s="231">
        <v>2.6948929542986669E-2</v>
      </c>
      <c r="N78" s="231">
        <v>3.2338715451712359E-2</v>
      </c>
      <c r="O78" s="231">
        <v>3.4434264212982221E-2</v>
      </c>
      <c r="P78" s="231">
        <v>4.3118287268935261E-2</v>
      </c>
      <c r="Q78" s="231">
        <v>3.3536325880345767E-2</v>
      </c>
      <c r="R78" s="231">
        <v>4.8508073177330427E-2</v>
      </c>
      <c r="S78" s="231">
        <v>6.5723049368858602E-2</v>
      </c>
      <c r="T78" s="231">
        <v>9.6320863972672754E-2</v>
      </c>
      <c r="U78" s="231">
        <v>8.0133180974493318E-2</v>
      </c>
      <c r="V78" s="231">
        <v>7.5972266253525086E-2</v>
      </c>
      <c r="W78" s="231">
        <v>7.5793325363613245E-2</v>
      </c>
      <c r="DA78" s="73" t="s">
        <v>2225</v>
      </c>
    </row>
    <row r="79" spans="1:105" ht="12" customHeight="1" x14ac:dyDescent="0.25">
      <c r="A79" s="165" t="s">
        <v>2226</v>
      </c>
      <c r="B79" s="348">
        <v>5.5910421682092224</v>
      </c>
      <c r="C79" s="348">
        <v>5.7613708567245752</v>
      </c>
      <c r="D79" s="348">
        <v>5.7322055583166813</v>
      </c>
      <c r="E79" s="348">
        <v>5.7152871854616576</v>
      </c>
      <c r="F79" s="348">
        <v>5.5327450070064383</v>
      </c>
      <c r="G79" s="348">
        <v>5.8532723177971153</v>
      </c>
      <c r="H79" s="348">
        <v>5.9375148988273594</v>
      </c>
      <c r="I79" s="348">
        <v>6.2379400652389609</v>
      </c>
      <c r="J79" s="348">
        <v>5.9700641511718882</v>
      </c>
      <c r="K79" s="348">
        <v>4.975105923861598</v>
      </c>
      <c r="L79" s="348">
        <v>5.1128282875685622</v>
      </c>
      <c r="M79" s="348">
        <v>5.0387083702499096</v>
      </c>
      <c r="N79" s="348">
        <v>4.5770540525958783</v>
      </c>
      <c r="O79" s="348">
        <v>5.45581877155717</v>
      </c>
      <c r="P79" s="348">
        <v>4.8535462896197377</v>
      </c>
      <c r="Q79" s="348">
        <v>4.7066630994147287</v>
      </c>
      <c r="R79" s="348">
        <v>4.6819754083095866</v>
      </c>
      <c r="S79" s="348">
        <v>4.7922357317719557</v>
      </c>
      <c r="T79" s="348">
        <v>4.7893065153404004</v>
      </c>
      <c r="U79" s="348">
        <v>4.6487038488583927</v>
      </c>
      <c r="V79" s="348">
        <v>4.6934021055290316</v>
      </c>
      <c r="W79" s="348">
        <v>5.040001274326821</v>
      </c>
      <c r="DA79" s="167" t="s">
        <v>2227</v>
      </c>
    </row>
    <row r="80" spans="1:105" ht="12" customHeight="1" x14ac:dyDescent="0.25">
      <c r="A80" s="132" t="s">
        <v>2228</v>
      </c>
      <c r="B80" s="318">
        <v>7.6633034369495547</v>
      </c>
      <c r="C80" s="318">
        <v>7.8967626713535957</v>
      </c>
      <c r="D80" s="318">
        <v>7.8567875603090558</v>
      </c>
      <c r="E80" s="318">
        <v>7.833598569608057</v>
      </c>
      <c r="F80" s="318">
        <v>7.583399043033535</v>
      </c>
      <c r="G80" s="318">
        <v>8.0227264472132003</v>
      </c>
      <c r="H80" s="318">
        <v>8.1381926592938978</v>
      </c>
      <c r="I80" s="318">
        <v>8.5499672696516562</v>
      </c>
      <c r="J80" s="318">
        <v>8.1828059513882145</v>
      </c>
      <c r="K80" s="318">
        <v>6.819076869478903</v>
      </c>
      <c r="L80" s="318">
        <v>7.0078445860133058</v>
      </c>
      <c r="M80" s="318">
        <v>6.9062528970140482</v>
      </c>
      <c r="N80" s="318">
        <v>6.2734912377876659</v>
      </c>
      <c r="O80" s="318">
        <v>7.4779609034569914</v>
      </c>
      <c r="P80" s="318">
        <v>6.652462428941007</v>
      </c>
      <c r="Q80" s="318">
        <v>6.4511385214361772</v>
      </c>
      <c r="R80" s="318">
        <v>6.4173005959824714</v>
      </c>
      <c r="S80" s="318">
        <v>6.5684277544490612</v>
      </c>
      <c r="T80" s="318">
        <v>6.5644128546017386</v>
      </c>
      <c r="U80" s="318">
        <v>6.3716972812114294</v>
      </c>
      <c r="V80" s="318">
        <v>6.4329624789445878</v>
      </c>
      <c r="W80" s="318">
        <v>6.9080250024566716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1.0000000000000002</v>
      </c>
      <c r="D84" s="234">
        <f t="shared" si="4"/>
        <v>0.99999999999999989</v>
      </c>
      <c r="E84" s="234">
        <f t="shared" si="4"/>
        <v>0.99999999999999978</v>
      </c>
      <c r="F84" s="234">
        <f t="shared" si="4"/>
        <v>1</v>
      </c>
      <c r="G84" s="234">
        <f t="shared" si="4"/>
        <v>0.99999999999999978</v>
      </c>
      <c r="H84" s="234">
        <f t="shared" si="4"/>
        <v>1.0000000000000002</v>
      </c>
      <c r="I84" s="234">
        <f t="shared" si="4"/>
        <v>0.99999999999999967</v>
      </c>
      <c r="J84" s="234">
        <f t="shared" si="4"/>
        <v>0.99999999999999978</v>
      </c>
      <c r="K84" s="234">
        <f t="shared" si="4"/>
        <v>0.99999999999999989</v>
      </c>
      <c r="L84" s="234">
        <f t="shared" si="4"/>
        <v>0.99999999999999978</v>
      </c>
      <c r="M84" s="234">
        <f t="shared" si="4"/>
        <v>0.99999999999999989</v>
      </c>
      <c r="N84" s="234">
        <f t="shared" si="4"/>
        <v>1.0000000000000002</v>
      </c>
      <c r="O84" s="234">
        <f t="shared" si="4"/>
        <v>0.99999999999999989</v>
      </c>
      <c r="P84" s="234">
        <f t="shared" si="4"/>
        <v>1.0000000000000002</v>
      </c>
      <c r="Q84" s="234">
        <f t="shared" si="4"/>
        <v>1</v>
      </c>
      <c r="R84" s="234">
        <f t="shared" si="4"/>
        <v>0.99999999999999978</v>
      </c>
      <c r="S84" s="234">
        <f t="shared" si="4"/>
        <v>1</v>
      </c>
      <c r="T84" s="234">
        <f t="shared" si="4"/>
        <v>1.0000000000000002</v>
      </c>
      <c r="U84" s="234">
        <f t="shared" si="4"/>
        <v>1</v>
      </c>
      <c r="V84" s="234">
        <f t="shared" si="4"/>
        <v>0.99999999999999989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9.4961808727636755E-3</v>
      </c>
      <c r="C85" s="301">
        <f t="shared" si="5"/>
        <v>9.7656847014509444E-3</v>
      </c>
      <c r="D85" s="301">
        <f t="shared" si="5"/>
        <v>9.5079641894228756E-3</v>
      </c>
      <c r="E85" s="301">
        <f t="shared" si="5"/>
        <v>1.0794902437880937E-2</v>
      </c>
      <c r="F85" s="301">
        <f t="shared" si="5"/>
        <v>9.6830279628331087E-3</v>
      </c>
      <c r="G85" s="301">
        <f t="shared" si="5"/>
        <v>9.9855021101369467E-3</v>
      </c>
      <c r="H85" s="301">
        <f t="shared" si="5"/>
        <v>1.0334944623064004E-2</v>
      </c>
      <c r="I85" s="301">
        <f t="shared" si="5"/>
        <v>1.2109689452217734E-2</v>
      </c>
      <c r="J85" s="301">
        <f t="shared" si="5"/>
        <v>1.3926984134066777E-2</v>
      </c>
      <c r="K85" s="301">
        <f t="shared" si="5"/>
        <v>1.2912184630419271E-2</v>
      </c>
      <c r="L85" s="301">
        <f t="shared" si="5"/>
        <v>1.3241385060277978E-2</v>
      </c>
      <c r="M85" s="301">
        <f t="shared" si="5"/>
        <v>1.3857368833792905E-2</v>
      </c>
      <c r="N85" s="301">
        <f t="shared" si="5"/>
        <v>1.2149901654616331E-2</v>
      </c>
      <c r="O85" s="301">
        <f t="shared" si="5"/>
        <v>1.4164687101313248E-2</v>
      </c>
      <c r="P85" s="301">
        <f t="shared" si="5"/>
        <v>1.3241642150569189E-2</v>
      </c>
      <c r="Q85" s="301">
        <f t="shared" si="5"/>
        <v>1.4896745781754909E-2</v>
      </c>
      <c r="R85" s="301">
        <f t="shared" si="5"/>
        <v>1.4442911353804174E-2</v>
      </c>
      <c r="S85" s="301">
        <f t="shared" si="5"/>
        <v>1.4884498374344053E-2</v>
      </c>
      <c r="T85" s="301">
        <f t="shared" si="5"/>
        <v>1.3912373067029984E-2</v>
      </c>
      <c r="U85" s="301">
        <f t="shared" si="5"/>
        <v>1.4411850018251429E-2</v>
      </c>
      <c r="V85" s="301">
        <f t="shared" si="5"/>
        <v>1.4164866288077494E-2</v>
      </c>
      <c r="W85" s="301">
        <f t="shared" si="5"/>
        <v>1.5448912956978849E-2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1.1078877684890954E-2</v>
      </c>
      <c r="C86" s="235">
        <f t="shared" si="6"/>
        <v>1.1393298818359441E-2</v>
      </c>
      <c r="D86" s="235">
        <f t="shared" si="6"/>
        <v>1.1092624887660024E-2</v>
      </c>
      <c r="E86" s="235">
        <f t="shared" si="6"/>
        <v>1.2594052844194429E-2</v>
      </c>
      <c r="F86" s="235">
        <f t="shared" si="6"/>
        <v>1.1296865956638626E-2</v>
      </c>
      <c r="G86" s="235">
        <f t="shared" si="6"/>
        <v>1.1649752461826441E-2</v>
      </c>
      <c r="H86" s="235">
        <f t="shared" si="6"/>
        <v>1.2057435393574673E-2</v>
      </c>
      <c r="I86" s="235">
        <f t="shared" si="6"/>
        <v>1.4127971027587361E-2</v>
      </c>
      <c r="J86" s="235">
        <f t="shared" si="6"/>
        <v>1.6248148156411242E-2</v>
      </c>
      <c r="K86" s="235">
        <f t="shared" si="6"/>
        <v>1.5064215402155813E-2</v>
      </c>
      <c r="L86" s="235">
        <f t="shared" si="6"/>
        <v>1.5448282570324306E-2</v>
      </c>
      <c r="M86" s="235">
        <f t="shared" si="6"/>
        <v>1.6166930306091728E-2</v>
      </c>
      <c r="N86" s="235">
        <f t="shared" si="6"/>
        <v>1.4174885263719057E-2</v>
      </c>
      <c r="O86" s="235">
        <f t="shared" si="6"/>
        <v>1.6525468284865466E-2</v>
      </c>
      <c r="P86" s="235">
        <f t="shared" si="6"/>
        <v>1.544858250899739E-2</v>
      </c>
      <c r="Q86" s="235">
        <f t="shared" si="6"/>
        <v>1.7379536745380723E-2</v>
      </c>
      <c r="R86" s="235">
        <f t="shared" si="6"/>
        <v>1.6850063246104861E-2</v>
      </c>
      <c r="S86" s="235">
        <f t="shared" si="6"/>
        <v>1.7365248103401405E-2</v>
      </c>
      <c r="T86" s="235">
        <f t="shared" si="6"/>
        <v>1.6231101911534988E-2</v>
      </c>
      <c r="U86" s="235">
        <f t="shared" si="6"/>
        <v>1.681382502129334E-2</v>
      </c>
      <c r="V86" s="235">
        <f t="shared" si="6"/>
        <v>1.6525677336090408E-2</v>
      </c>
      <c r="W86" s="235">
        <f t="shared" si="6"/>
        <v>1.802373178314199E-2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2.5323148994036457E-2</v>
      </c>
      <c r="C87" s="235">
        <f t="shared" si="7"/>
        <v>2.604182587053586E-2</v>
      </c>
      <c r="D87" s="235">
        <f t="shared" si="7"/>
        <v>2.5354571171794339E-2</v>
      </c>
      <c r="E87" s="235">
        <f t="shared" si="7"/>
        <v>2.8786406501015827E-2</v>
      </c>
      <c r="F87" s="235">
        <f t="shared" si="7"/>
        <v>2.5821407900888292E-2</v>
      </c>
      <c r="G87" s="235">
        <f t="shared" si="7"/>
        <v>2.662800562703186E-2</v>
      </c>
      <c r="H87" s="235">
        <f t="shared" si="7"/>
        <v>2.7559852328170667E-2</v>
      </c>
      <c r="I87" s="235">
        <f t="shared" si="7"/>
        <v>3.2292505205913945E-2</v>
      </c>
      <c r="J87" s="235">
        <f t="shared" si="7"/>
        <v>3.7138624357511398E-2</v>
      </c>
      <c r="K87" s="235">
        <f t="shared" si="7"/>
        <v>3.4432492347784713E-2</v>
      </c>
      <c r="L87" s="235">
        <f t="shared" si="7"/>
        <v>3.5310360160741273E-2</v>
      </c>
      <c r="M87" s="235">
        <f t="shared" si="7"/>
        <v>3.6952983556781067E-2</v>
      </c>
      <c r="N87" s="235">
        <f t="shared" si="7"/>
        <v>3.2399737745643573E-2</v>
      </c>
      <c r="O87" s="235">
        <f t="shared" si="7"/>
        <v>3.7772498936835354E-2</v>
      </c>
      <c r="P87" s="235">
        <f t="shared" si="7"/>
        <v>3.5311045734851172E-2</v>
      </c>
      <c r="Q87" s="235">
        <f t="shared" si="7"/>
        <v>3.9724655418013108E-2</v>
      </c>
      <c r="R87" s="235">
        <f t="shared" si="7"/>
        <v>3.8514430276811118E-2</v>
      </c>
      <c r="S87" s="235">
        <f t="shared" si="7"/>
        <v>3.9691995664917469E-2</v>
      </c>
      <c r="T87" s="235">
        <f t="shared" si="7"/>
        <v>3.7099661512079954E-2</v>
      </c>
      <c r="U87" s="235">
        <f t="shared" si="7"/>
        <v>3.8431600048670474E-2</v>
      </c>
      <c r="V87" s="235">
        <f t="shared" si="7"/>
        <v>3.7772976768206665E-2</v>
      </c>
      <c r="W87" s="235">
        <f t="shared" si="7"/>
        <v>4.1197101218610262E-2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1.8992361745527351E-2</v>
      </c>
      <c r="C88" s="235">
        <f t="shared" si="8"/>
        <v>1.9531369402901896E-2</v>
      </c>
      <c r="D88" s="235">
        <f t="shared" si="8"/>
        <v>1.9015928378845751E-2</v>
      </c>
      <c r="E88" s="235">
        <f t="shared" si="8"/>
        <v>2.1589804875761873E-2</v>
      </c>
      <c r="F88" s="235">
        <f t="shared" si="8"/>
        <v>1.9366055925666217E-2</v>
      </c>
      <c r="G88" s="235">
        <f t="shared" si="8"/>
        <v>1.9971004220273893E-2</v>
      </c>
      <c r="H88" s="235">
        <f t="shared" si="8"/>
        <v>2.0669889246128E-2</v>
      </c>
      <c r="I88" s="235">
        <f t="shared" si="8"/>
        <v>2.421937890443546E-2</v>
      </c>
      <c r="J88" s="235">
        <f t="shared" si="8"/>
        <v>2.7853968268133553E-2</v>
      </c>
      <c r="K88" s="235">
        <f t="shared" si="8"/>
        <v>2.5824369260838542E-2</v>
      </c>
      <c r="L88" s="235">
        <f t="shared" si="8"/>
        <v>2.6482770120555946E-2</v>
      </c>
      <c r="M88" s="235">
        <f t="shared" si="8"/>
        <v>2.7714737667585799E-2</v>
      </c>
      <c r="N88" s="235">
        <f t="shared" si="8"/>
        <v>2.4299803309232672E-2</v>
      </c>
      <c r="O88" s="235">
        <f t="shared" si="8"/>
        <v>2.8329374202626496E-2</v>
      </c>
      <c r="P88" s="235">
        <f t="shared" si="8"/>
        <v>2.6483284301138377E-2</v>
      </c>
      <c r="Q88" s="235">
        <f t="shared" si="8"/>
        <v>2.9793491563509817E-2</v>
      </c>
      <c r="R88" s="235">
        <f t="shared" si="8"/>
        <v>2.8885822707608349E-2</v>
      </c>
      <c r="S88" s="235">
        <f t="shared" si="8"/>
        <v>2.9768996748688107E-2</v>
      </c>
      <c r="T88" s="235">
        <f t="shared" si="8"/>
        <v>2.7824746134059969E-2</v>
      </c>
      <c r="U88" s="235">
        <f t="shared" si="8"/>
        <v>2.8823700036502867E-2</v>
      </c>
      <c r="V88" s="235">
        <f t="shared" si="8"/>
        <v>2.8329732576154988E-2</v>
      </c>
      <c r="W88" s="235">
        <f t="shared" si="8"/>
        <v>3.0897825913957698E-2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1.9739862267976614E-2</v>
      </c>
      <c r="C89" s="302">
        <f t="shared" si="9"/>
        <v>1.9754621243730657E-2</v>
      </c>
      <c r="D89" s="302">
        <f t="shared" si="9"/>
        <v>1.992329362874419E-2</v>
      </c>
      <c r="E89" s="302">
        <f t="shared" si="9"/>
        <v>1.97137120237269E-2</v>
      </c>
      <c r="F89" s="302">
        <f t="shared" si="9"/>
        <v>2.0091017928883664E-2</v>
      </c>
      <c r="G89" s="302">
        <f t="shared" si="9"/>
        <v>1.9748475829165252E-2</v>
      </c>
      <c r="H89" s="302">
        <f t="shared" si="9"/>
        <v>1.9857681599759654E-2</v>
      </c>
      <c r="I89" s="302">
        <f t="shared" si="9"/>
        <v>1.9414393111969571E-2</v>
      </c>
      <c r="J89" s="302">
        <f t="shared" si="9"/>
        <v>1.9570282978262264E-2</v>
      </c>
      <c r="K89" s="302">
        <f t="shared" si="9"/>
        <v>1.9578070610966589E-2</v>
      </c>
      <c r="L89" s="302">
        <f t="shared" si="9"/>
        <v>1.9522690698144066E-2</v>
      </c>
      <c r="M89" s="302">
        <f t="shared" si="9"/>
        <v>1.9472704488141972E-2</v>
      </c>
      <c r="N89" s="302">
        <f t="shared" si="9"/>
        <v>1.9375476790975701E-2</v>
      </c>
      <c r="O89" s="302">
        <f t="shared" si="9"/>
        <v>1.9460078947392101E-2</v>
      </c>
      <c r="P89" s="302">
        <f t="shared" si="9"/>
        <v>1.9346404712015586E-2</v>
      </c>
      <c r="Q89" s="302">
        <f t="shared" si="9"/>
        <v>1.968880750054593E-2</v>
      </c>
      <c r="R89" s="302">
        <f t="shared" si="9"/>
        <v>1.9465411902813284E-2</v>
      </c>
      <c r="S89" s="302">
        <f t="shared" si="9"/>
        <v>1.9578938371311666E-2</v>
      </c>
      <c r="T89" s="302">
        <f t="shared" si="9"/>
        <v>1.9247795626979501E-2</v>
      </c>
      <c r="U89" s="302">
        <f t="shared" si="9"/>
        <v>1.9360006176607873E-2</v>
      </c>
      <c r="V89" s="302">
        <f t="shared" si="9"/>
        <v>1.9259182563158589E-2</v>
      </c>
      <c r="W89" s="302">
        <f t="shared" si="9"/>
        <v>1.9782880630013461E-2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6.3052973446749053E-2</v>
      </c>
      <c r="C90" s="303">
        <f t="shared" si="10"/>
        <v>6.2097054932528997E-2</v>
      </c>
      <c r="D90" s="303">
        <f t="shared" si="10"/>
        <v>6.2437171230295449E-2</v>
      </c>
      <c r="E90" s="303">
        <f t="shared" si="10"/>
        <v>6.128181095222112E-2</v>
      </c>
      <c r="F90" s="303">
        <f t="shared" si="10"/>
        <v>6.1995928913460278E-2</v>
      </c>
      <c r="G90" s="303">
        <f t="shared" si="10"/>
        <v>6.1077495702256714E-2</v>
      </c>
      <c r="H90" s="303">
        <f t="shared" si="10"/>
        <v>6.1462316695965781E-2</v>
      </c>
      <c r="I90" s="303">
        <f t="shared" si="10"/>
        <v>5.9992602764089603E-2</v>
      </c>
      <c r="J90" s="303">
        <f t="shared" si="10"/>
        <v>6.0052246393539996E-2</v>
      </c>
      <c r="K90" s="303">
        <f t="shared" si="10"/>
        <v>6.0382141024674992E-2</v>
      </c>
      <c r="L90" s="303">
        <f t="shared" si="10"/>
        <v>6.024980972595595E-2</v>
      </c>
      <c r="M90" s="303">
        <f t="shared" si="10"/>
        <v>5.9807129006276973E-2</v>
      </c>
      <c r="N90" s="303">
        <f t="shared" si="10"/>
        <v>5.9891409747539245E-2</v>
      </c>
      <c r="O90" s="303">
        <f t="shared" si="10"/>
        <v>5.9779759147499126E-2</v>
      </c>
      <c r="P90" s="303">
        <f t="shared" si="10"/>
        <v>5.9493381911514001E-2</v>
      </c>
      <c r="Q90" s="303">
        <f t="shared" si="10"/>
        <v>6.0338379616822972E-2</v>
      </c>
      <c r="R90" s="303">
        <f t="shared" si="10"/>
        <v>5.9751055372973386E-2</v>
      </c>
      <c r="S90" s="303">
        <f t="shared" si="10"/>
        <v>5.9759731065494336E-2</v>
      </c>
      <c r="T90" s="303">
        <f t="shared" si="10"/>
        <v>5.8843769271788346E-2</v>
      </c>
      <c r="U90" s="303">
        <f t="shared" si="10"/>
        <v>5.9155304395629875E-2</v>
      </c>
      <c r="V90" s="303">
        <f t="shared" si="10"/>
        <v>5.8829315233573237E-2</v>
      </c>
      <c r="W90" s="303">
        <f t="shared" si="10"/>
        <v>6.0323693809805949E-2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5.7386241066240351E-2</v>
      </c>
      <c r="C91" s="304">
        <f t="shared" si="11"/>
        <v>5.5650027139085158E-2</v>
      </c>
      <c r="D91" s="304">
        <f t="shared" si="11"/>
        <v>5.6511402932642445E-2</v>
      </c>
      <c r="E91" s="304">
        <f t="shared" si="11"/>
        <v>5.2711113657186469E-2</v>
      </c>
      <c r="F91" s="304">
        <f t="shared" si="11"/>
        <v>5.5643671968236864E-2</v>
      </c>
      <c r="G91" s="304">
        <f t="shared" si="11"/>
        <v>5.3788791114222814E-2</v>
      </c>
      <c r="H91" s="304">
        <f t="shared" si="11"/>
        <v>5.3813491152030324E-2</v>
      </c>
      <c r="I91" s="304">
        <f t="shared" si="11"/>
        <v>4.7380717223508451E-2</v>
      </c>
      <c r="J91" s="304">
        <f t="shared" si="11"/>
        <v>4.159693161250639E-2</v>
      </c>
      <c r="K91" s="304">
        <f t="shared" si="11"/>
        <v>4.6066941649610206E-2</v>
      </c>
      <c r="L91" s="304">
        <f t="shared" si="11"/>
        <v>4.4692287391277036E-2</v>
      </c>
      <c r="M91" s="304">
        <f t="shared" si="11"/>
        <v>4.1046899860655552E-2</v>
      </c>
      <c r="N91" s="304">
        <f t="shared" si="11"/>
        <v>4.704891731349678E-2</v>
      </c>
      <c r="O91" s="304">
        <f t="shared" si="11"/>
        <v>3.9488481794806525E-2</v>
      </c>
      <c r="P91" s="304">
        <f t="shared" si="11"/>
        <v>4.2569444391955112E-2</v>
      </c>
      <c r="Q91" s="304">
        <f t="shared" si="11"/>
        <v>3.7882138807975425E-2</v>
      </c>
      <c r="R91" s="304">
        <f t="shared" si="11"/>
        <v>3.7855639773686799E-2</v>
      </c>
      <c r="S91" s="304">
        <f t="shared" si="11"/>
        <v>3.4860142540774068E-2</v>
      </c>
      <c r="T91" s="304">
        <f t="shared" si="11"/>
        <v>3.7297643073446837E-2</v>
      </c>
      <c r="U91" s="304">
        <f t="shared" si="11"/>
        <v>3.5389349972432989E-2</v>
      </c>
      <c r="V91" s="304">
        <f t="shared" si="11"/>
        <v>3.567279764453192E-2</v>
      </c>
      <c r="W91" s="304">
        <f t="shared" si="11"/>
        <v>3.3389833630513913E-2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4.9070379106876134E-3</v>
      </c>
      <c r="C92" s="304">
        <f t="shared" si="12"/>
        <v>5.665773017327771E-3</v>
      </c>
      <c r="D92" s="304">
        <f t="shared" si="12"/>
        <v>5.165131162499185E-3</v>
      </c>
      <c r="E92" s="304">
        <f t="shared" si="12"/>
        <v>7.7071051000041756E-3</v>
      </c>
      <c r="F92" s="304">
        <f t="shared" si="12"/>
        <v>5.5776147081967676E-3</v>
      </c>
      <c r="G92" s="304">
        <f t="shared" si="12"/>
        <v>6.4898644192229399E-3</v>
      </c>
      <c r="H92" s="304">
        <f t="shared" si="12"/>
        <v>6.8220299740903434E-3</v>
      </c>
      <c r="I92" s="304">
        <f t="shared" si="12"/>
        <v>1.1643110384403734E-2</v>
      </c>
      <c r="J92" s="304">
        <f t="shared" si="12"/>
        <v>1.7341156050308264E-2</v>
      </c>
      <c r="K92" s="304">
        <f t="shared" si="12"/>
        <v>1.328222460463124E-2</v>
      </c>
      <c r="L92" s="304">
        <f t="shared" si="12"/>
        <v>1.4498211529856669E-2</v>
      </c>
      <c r="M92" s="304">
        <f t="shared" si="12"/>
        <v>1.7651639638917988E-2</v>
      </c>
      <c r="N92" s="304">
        <f t="shared" si="12"/>
        <v>1.187050030167316E-2</v>
      </c>
      <c r="O92" s="304">
        <f t="shared" si="12"/>
        <v>1.9158102384587532E-2</v>
      </c>
      <c r="P92" s="304">
        <f t="shared" si="12"/>
        <v>1.5864606147513359E-2</v>
      </c>
      <c r="Q92" s="304">
        <f t="shared" si="12"/>
        <v>2.1264501146307162E-2</v>
      </c>
      <c r="R92" s="304">
        <f t="shared" si="12"/>
        <v>2.0739982690982251E-2</v>
      </c>
      <c r="S92" s="304">
        <f t="shared" si="12"/>
        <v>2.3708828654772744E-2</v>
      </c>
      <c r="T92" s="304">
        <f t="shared" si="12"/>
        <v>2.0433136352979116E-2</v>
      </c>
      <c r="U92" s="304">
        <f t="shared" si="12"/>
        <v>2.2613006421736762E-2</v>
      </c>
      <c r="V92" s="304">
        <f t="shared" si="12"/>
        <v>2.2023328285995115E-2</v>
      </c>
      <c r="W92" s="304">
        <f t="shared" si="12"/>
        <v>2.5697947142733723E-2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7.5969446982109337E-4</v>
      </c>
      <c r="C93" s="304">
        <f t="shared" si="13"/>
        <v>7.812547761160757E-4</v>
      </c>
      <c r="D93" s="304">
        <f t="shared" si="13"/>
        <v>7.6063713515382996E-4</v>
      </c>
      <c r="E93" s="304">
        <f t="shared" si="13"/>
        <v>8.63592195030475E-4</v>
      </c>
      <c r="F93" s="304">
        <f t="shared" si="13"/>
        <v>7.7464223702664861E-4</v>
      </c>
      <c r="G93" s="304">
        <f t="shared" si="13"/>
        <v>7.9884016881095544E-4</v>
      </c>
      <c r="H93" s="304">
        <f t="shared" si="13"/>
        <v>8.2679556984512016E-4</v>
      </c>
      <c r="I93" s="304">
        <f t="shared" si="13"/>
        <v>9.6877515617741872E-4</v>
      </c>
      <c r="J93" s="304">
        <f t="shared" si="13"/>
        <v>1.1141587307253419E-3</v>
      </c>
      <c r="K93" s="304">
        <f t="shared" si="13"/>
        <v>1.0329747704335415E-3</v>
      </c>
      <c r="L93" s="304">
        <f t="shared" si="13"/>
        <v>1.0593108048222381E-3</v>
      </c>
      <c r="M93" s="304">
        <f t="shared" si="13"/>
        <v>1.1085895067034319E-3</v>
      </c>
      <c r="N93" s="304">
        <f t="shared" si="13"/>
        <v>9.71992132369307E-4</v>
      </c>
      <c r="O93" s="304">
        <f t="shared" si="13"/>
        <v>1.1331749681050601E-3</v>
      </c>
      <c r="P93" s="304">
        <f t="shared" si="13"/>
        <v>1.0593313720455347E-3</v>
      </c>
      <c r="Q93" s="304">
        <f t="shared" si="13"/>
        <v>1.1917396625403926E-3</v>
      </c>
      <c r="R93" s="304">
        <f t="shared" si="13"/>
        <v>1.1554329083043337E-3</v>
      </c>
      <c r="S93" s="304">
        <f t="shared" si="13"/>
        <v>1.1907598699475246E-3</v>
      </c>
      <c r="T93" s="304">
        <f t="shared" si="13"/>
        <v>1.1129898453623986E-3</v>
      </c>
      <c r="U93" s="304">
        <f t="shared" si="13"/>
        <v>1.1529480014601144E-3</v>
      </c>
      <c r="V93" s="304">
        <f t="shared" si="13"/>
        <v>1.1331893030461994E-3</v>
      </c>
      <c r="W93" s="304">
        <f t="shared" si="13"/>
        <v>1.2359130365583078E-3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5.2544144538957553E-2</v>
      </c>
      <c r="C94" s="303">
        <f t="shared" si="14"/>
        <v>5.1747545777107502E-2</v>
      </c>
      <c r="D94" s="303">
        <f t="shared" si="14"/>
        <v>5.2030976025246228E-2</v>
      </c>
      <c r="E94" s="303">
        <f t="shared" si="14"/>
        <v>5.1068175793517585E-2</v>
      </c>
      <c r="F94" s="303">
        <f t="shared" si="14"/>
        <v>5.1663274094550231E-2</v>
      </c>
      <c r="G94" s="303">
        <f t="shared" si="14"/>
        <v>5.0897913085213922E-2</v>
      </c>
      <c r="H94" s="303">
        <f t="shared" si="14"/>
        <v>5.1218597246638173E-2</v>
      </c>
      <c r="I94" s="303">
        <f t="shared" si="14"/>
        <v>4.9993835636741348E-2</v>
      </c>
      <c r="J94" s="303">
        <f t="shared" si="14"/>
        <v>5.0043538661283346E-2</v>
      </c>
      <c r="K94" s="303">
        <f t="shared" si="14"/>
        <v>5.0318450853895816E-2</v>
      </c>
      <c r="L94" s="303">
        <f t="shared" si="14"/>
        <v>5.0208174771629963E-2</v>
      </c>
      <c r="M94" s="303">
        <f t="shared" si="14"/>
        <v>4.9839274171897499E-2</v>
      </c>
      <c r="N94" s="303">
        <f t="shared" si="14"/>
        <v>4.9909508122949385E-2</v>
      </c>
      <c r="O94" s="303">
        <f t="shared" si="14"/>
        <v>4.9816465956249251E-2</v>
      </c>
      <c r="P94" s="303">
        <f t="shared" si="14"/>
        <v>4.9577818259595015E-2</v>
      </c>
      <c r="Q94" s="303">
        <f t="shared" si="14"/>
        <v>5.0281983014019163E-2</v>
      </c>
      <c r="R94" s="303">
        <f t="shared" si="14"/>
        <v>4.9792546144144488E-2</v>
      </c>
      <c r="S94" s="303">
        <f t="shared" si="14"/>
        <v>4.9799775887911929E-2</v>
      </c>
      <c r="T94" s="303">
        <f t="shared" si="14"/>
        <v>4.9036474393156941E-2</v>
      </c>
      <c r="U94" s="303">
        <f t="shared" si="14"/>
        <v>4.9296086996358207E-2</v>
      </c>
      <c r="V94" s="303">
        <f t="shared" si="14"/>
        <v>4.9024429361311038E-2</v>
      </c>
      <c r="W94" s="303">
        <f t="shared" si="14"/>
        <v>5.0269744841504954E-2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4.7821867555200299E-2</v>
      </c>
      <c r="C95" s="304">
        <f t="shared" si="15"/>
        <v>4.6375022615904288E-2</v>
      </c>
      <c r="D95" s="304">
        <f t="shared" si="15"/>
        <v>4.7092835777202045E-2</v>
      </c>
      <c r="E95" s="304">
        <f t="shared" si="15"/>
        <v>4.3925928047655383E-2</v>
      </c>
      <c r="F95" s="304">
        <f t="shared" si="15"/>
        <v>4.6369726640197388E-2</v>
      </c>
      <c r="G95" s="304">
        <f t="shared" si="15"/>
        <v>4.4823992595185672E-2</v>
      </c>
      <c r="H95" s="304">
        <f t="shared" si="15"/>
        <v>4.4844575960025286E-2</v>
      </c>
      <c r="I95" s="304">
        <f t="shared" si="15"/>
        <v>3.9483931019590385E-2</v>
      </c>
      <c r="J95" s="304">
        <f t="shared" si="15"/>
        <v>3.4664109677088675E-2</v>
      </c>
      <c r="K95" s="304">
        <f t="shared" si="15"/>
        <v>3.8389118041341833E-2</v>
      </c>
      <c r="L95" s="304">
        <f t="shared" si="15"/>
        <v>3.7243572826064206E-2</v>
      </c>
      <c r="M95" s="304">
        <f t="shared" si="15"/>
        <v>3.4205749883879637E-2</v>
      </c>
      <c r="N95" s="304">
        <f t="shared" si="15"/>
        <v>3.920743109458065E-2</v>
      </c>
      <c r="O95" s="304">
        <f t="shared" si="15"/>
        <v>3.2907068162338758E-2</v>
      </c>
      <c r="P95" s="304">
        <f t="shared" si="15"/>
        <v>3.5474536993295926E-2</v>
      </c>
      <c r="Q95" s="304">
        <f t="shared" si="15"/>
        <v>3.1568449006646196E-2</v>
      </c>
      <c r="R95" s="304">
        <f t="shared" si="15"/>
        <v>3.1546366478072331E-2</v>
      </c>
      <c r="S95" s="304">
        <f t="shared" si="15"/>
        <v>2.9050118783978382E-2</v>
      </c>
      <c r="T95" s="304">
        <f t="shared" si="15"/>
        <v>3.1081369227872351E-2</v>
      </c>
      <c r="U95" s="304">
        <f t="shared" si="15"/>
        <v>2.9491124977027484E-2</v>
      </c>
      <c r="V95" s="304">
        <f t="shared" si="15"/>
        <v>2.9727331370443276E-2</v>
      </c>
      <c r="W95" s="304">
        <f t="shared" si="15"/>
        <v>2.7824861358761586E-2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4.0891982589063448E-3</v>
      </c>
      <c r="C96" s="304">
        <f t="shared" si="16"/>
        <v>4.7214775144398093E-3</v>
      </c>
      <c r="D96" s="304">
        <f t="shared" si="16"/>
        <v>4.3042759687493218E-3</v>
      </c>
      <c r="E96" s="304">
        <f t="shared" si="16"/>
        <v>6.4225875833368133E-3</v>
      </c>
      <c r="F96" s="304">
        <f t="shared" si="16"/>
        <v>4.6480122568306401E-3</v>
      </c>
      <c r="G96" s="304">
        <f t="shared" si="16"/>
        <v>5.4082203493524498E-3</v>
      </c>
      <c r="H96" s="304">
        <f t="shared" si="16"/>
        <v>5.6850249784086209E-3</v>
      </c>
      <c r="I96" s="304">
        <f t="shared" si="16"/>
        <v>9.7025919870031181E-3</v>
      </c>
      <c r="J96" s="304">
        <f t="shared" si="16"/>
        <v>1.4450963375256884E-2</v>
      </c>
      <c r="K96" s="304">
        <f t="shared" si="16"/>
        <v>1.1068520503859368E-2</v>
      </c>
      <c r="L96" s="304">
        <f t="shared" si="16"/>
        <v>1.2081842941547223E-2</v>
      </c>
      <c r="M96" s="304">
        <f t="shared" si="16"/>
        <v>1.4709699699098331E-2</v>
      </c>
      <c r="N96" s="304">
        <f t="shared" si="16"/>
        <v>9.8920835847276373E-3</v>
      </c>
      <c r="O96" s="304">
        <f t="shared" si="16"/>
        <v>1.5965085320489611E-2</v>
      </c>
      <c r="P96" s="304">
        <f t="shared" si="16"/>
        <v>1.3220505122927797E-2</v>
      </c>
      <c r="Q96" s="304">
        <f t="shared" si="16"/>
        <v>1.7720417621922641E-2</v>
      </c>
      <c r="R96" s="304">
        <f t="shared" si="16"/>
        <v>1.7283318909151885E-2</v>
      </c>
      <c r="S96" s="304">
        <f t="shared" si="16"/>
        <v>1.975735721231061E-2</v>
      </c>
      <c r="T96" s="304">
        <f t="shared" si="16"/>
        <v>1.7027613627482594E-2</v>
      </c>
      <c r="U96" s="304">
        <f t="shared" si="16"/>
        <v>1.8844172018113961E-2</v>
      </c>
      <c r="V96" s="304">
        <f t="shared" si="16"/>
        <v>1.8352773571662592E-2</v>
      </c>
      <c r="W96" s="304">
        <f t="shared" si="16"/>
        <v>2.141495595227811E-2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6.3307872485091142E-4</v>
      </c>
      <c r="C97" s="304">
        <f t="shared" si="17"/>
        <v>6.5104564676339647E-4</v>
      </c>
      <c r="D97" s="304">
        <f t="shared" si="17"/>
        <v>6.3386427929485855E-4</v>
      </c>
      <c r="E97" s="304">
        <f t="shared" si="17"/>
        <v>7.1966016252539571E-4</v>
      </c>
      <c r="F97" s="304">
        <f t="shared" si="17"/>
        <v>6.4553519752220728E-4</v>
      </c>
      <c r="G97" s="304">
        <f t="shared" si="17"/>
        <v>6.657001406757964E-4</v>
      </c>
      <c r="H97" s="304">
        <f t="shared" si="17"/>
        <v>6.8899630820426667E-4</v>
      </c>
      <c r="I97" s="304">
        <f t="shared" si="17"/>
        <v>8.0731263014784929E-4</v>
      </c>
      <c r="J97" s="304">
        <f t="shared" si="17"/>
        <v>9.2846560893778513E-4</v>
      </c>
      <c r="K97" s="304">
        <f t="shared" si="17"/>
        <v>8.6081230869461802E-4</v>
      </c>
      <c r="L97" s="304">
        <f t="shared" si="17"/>
        <v>8.8275900401853192E-4</v>
      </c>
      <c r="M97" s="304">
        <f t="shared" si="17"/>
        <v>9.2382458891952692E-4</v>
      </c>
      <c r="N97" s="304">
        <f t="shared" si="17"/>
        <v>8.0999344364108931E-4</v>
      </c>
      <c r="O97" s="304">
        <f t="shared" si="17"/>
        <v>9.4431247342088354E-4</v>
      </c>
      <c r="P97" s="304">
        <f t="shared" si="17"/>
        <v>8.8277614337127931E-4</v>
      </c>
      <c r="Q97" s="304">
        <f t="shared" si="17"/>
        <v>9.9311638545032752E-4</v>
      </c>
      <c r="R97" s="304">
        <f t="shared" si="17"/>
        <v>9.6286075692027793E-4</v>
      </c>
      <c r="S97" s="304">
        <f t="shared" si="17"/>
        <v>9.9229989162293703E-4</v>
      </c>
      <c r="T97" s="304">
        <f t="shared" si="17"/>
        <v>9.274915378019988E-4</v>
      </c>
      <c r="U97" s="304">
        <f t="shared" si="17"/>
        <v>9.6079000121676204E-4</v>
      </c>
      <c r="V97" s="304">
        <f t="shared" si="17"/>
        <v>9.4432441920516621E-4</v>
      </c>
      <c r="W97" s="304">
        <f t="shared" si="17"/>
        <v>1.0299275304652569E-3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0.579963131780593</v>
      </c>
      <c r="C98" s="303">
        <f t="shared" si="18"/>
        <v>0.57784471880672161</v>
      </c>
      <c r="D98" s="303">
        <f t="shared" si="18"/>
        <v>0.58091282838372771</v>
      </c>
      <c r="E98" s="303">
        <f t="shared" si="18"/>
        <v>0.56360005753228937</v>
      </c>
      <c r="F98" s="303">
        <f t="shared" si="18"/>
        <v>0.57895956599444121</v>
      </c>
      <c r="G98" s="303">
        <f t="shared" si="18"/>
        <v>0.57670660815249497</v>
      </c>
      <c r="H98" s="303">
        <f t="shared" si="18"/>
        <v>0.57019138730266528</v>
      </c>
      <c r="I98" s="303">
        <f t="shared" si="18"/>
        <v>0.54665596384370896</v>
      </c>
      <c r="J98" s="303">
        <f t="shared" si="18"/>
        <v>0.51898059520106343</v>
      </c>
      <c r="K98" s="303">
        <f t="shared" si="18"/>
        <v>0.53331112382671164</v>
      </c>
      <c r="L98" s="303">
        <f t="shared" si="18"/>
        <v>0.52874310911605005</v>
      </c>
      <c r="M98" s="303">
        <f t="shared" si="18"/>
        <v>0.52077056756790152</v>
      </c>
      <c r="N98" s="303">
        <f t="shared" si="18"/>
        <v>0.54632764588307614</v>
      </c>
      <c r="O98" s="303">
        <f t="shared" si="18"/>
        <v>0.51640244695231863</v>
      </c>
      <c r="P98" s="303">
        <f t="shared" si="18"/>
        <v>0.53086968183048155</v>
      </c>
      <c r="Q98" s="303">
        <f t="shared" si="18"/>
        <v>0.50400453838643144</v>
      </c>
      <c r="R98" s="303">
        <f t="shared" si="18"/>
        <v>0.51248518750352223</v>
      </c>
      <c r="S98" s="303">
        <f t="shared" si="18"/>
        <v>0.50622227078569115</v>
      </c>
      <c r="T98" s="303">
        <f t="shared" si="18"/>
        <v>0.52294966781873031</v>
      </c>
      <c r="U98" s="303">
        <f t="shared" si="18"/>
        <v>0.51485659118021232</v>
      </c>
      <c r="V98" s="303">
        <f t="shared" si="18"/>
        <v>0.51938302598423147</v>
      </c>
      <c r="W98" s="303">
        <f t="shared" si="18"/>
        <v>0.49646833055763084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0.10012378181032226</v>
      </c>
      <c r="C99" s="303">
        <f t="shared" si="19"/>
        <v>9.9634684511076585E-2</v>
      </c>
      <c r="D99" s="303">
        <f t="shared" si="19"/>
        <v>9.9855798776954649E-2</v>
      </c>
      <c r="E99" s="303">
        <f t="shared" si="19"/>
        <v>9.877554640863237E-2</v>
      </c>
      <c r="F99" s="303">
        <f t="shared" si="19"/>
        <v>9.9585478481045583E-2</v>
      </c>
      <c r="G99" s="303">
        <f t="shared" si="19"/>
        <v>9.9128268818090101E-2</v>
      </c>
      <c r="H99" s="303">
        <f t="shared" si="19"/>
        <v>9.9084632904493347E-2</v>
      </c>
      <c r="I99" s="303">
        <f t="shared" si="19"/>
        <v>9.7353534567844555E-2</v>
      </c>
      <c r="J99" s="303">
        <f t="shared" si="19"/>
        <v>9.558043980527943E-2</v>
      </c>
      <c r="K99" s="303">
        <f t="shared" si="19"/>
        <v>9.6831173583033642E-2</v>
      </c>
      <c r="L99" s="303">
        <f t="shared" si="19"/>
        <v>9.6455430998767661E-2</v>
      </c>
      <c r="M99" s="303">
        <f t="shared" si="19"/>
        <v>9.5515709827098713E-2</v>
      </c>
      <c r="N99" s="303">
        <f t="shared" si="19"/>
        <v>9.7278414563488722E-2</v>
      </c>
      <c r="O99" s="303">
        <f t="shared" si="19"/>
        <v>9.5100259328563488E-2</v>
      </c>
      <c r="P99" s="303">
        <f t="shared" si="19"/>
        <v>9.6051427637690534E-2</v>
      </c>
      <c r="Q99" s="303">
        <f t="shared" si="19"/>
        <v>9.4432539135929569E-2</v>
      </c>
      <c r="R99" s="303">
        <f t="shared" si="19"/>
        <v>9.4669799601364249E-2</v>
      </c>
      <c r="S99" s="303">
        <f t="shared" si="19"/>
        <v>9.389037907261423E-2</v>
      </c>
      <c r="T99" s="303">
        <f t="shared" si="19"/>
        <v>9.4792568036635688E-2</v>
      </c>
      <c r="U99" s="303">
        <f t="shared" si="19"/>
        <v>9.4216617327190527E-2</v>
      </c>
      <c r="V99" s="303">
        <f t="shared" si="19"/>
        <v>9.4372330311881525E-2</v>
      </c>
      <c r="W99" s="303">
        <f t="shared" si="19"/>
        <v>9.3289967748938052E-2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4.7985146163465539E-2</v>
      </c>
      <c r="C100" s="304">
        <f t="shared" si="20"/>
        <v>4.7358982529511824E-2</v>
      </c>
      <c r="D100" s="304">
        <f t="shared" si="20"/>
        <v>4.7635841068431606E-2</v>
      </c>
      <c r="E100" s="304">
        <f t="shared" si="20"/>
        <v>4.6421193425484751E-2</v>
      </c>
      <c r="F100" s="304">
        <f t="shared" si="20"/>
        <v>4.7318199328264754E-2</v>
      </c>
      <c r="G100" s="304">
        <f t="shared" si="20"/>
        <v>4.6698148956227731E-2</v>
      </c>
      <c r="H100" s="304">
        <f t="shared" si="20"/>
        <v>4.674914032558463E-2</v>
      </c>
      <c r="I100" s="304">
        <f t="shared" si="20"/>
        <v>4.4808157869273751E-2</v>
      </c>
      <c r="J100" s="304">
        <f t="shared" si="20"/>
        <v>4.3078564234550761E-2</v>
      </c>
      <c r="K100" s="304">
        <f t="shared" si="20"/>
        <v>4.4386219678910661E-2</v>
      </c>
      <c r="L100" s="304">
        <f t="shared" si="20"/>
        <v>4.3986172158783025E-2</v>
      </c>
      <c r="M100" s="304">
        <f t="shared" si="20"/>
        <v>4.2959423949254408E-2</v>
      </c>
      <c r="N100" s="304">
        <f t="shared" si="20"/>
        <v>4.4713470537013571E-2</v>
      </c>
      <c r="O100" s="304">
        <f t="shared" si="20"/>
        <v>4.2528781798396094E-2</v>
      </c>
      <c r="P100" s="304">
        <f t="shared" si="20"/>
        <v>4.3428202831794972E-2</v>
      </c>
      <c r="Q100" s="304">
        <f t="shared" si="20"/>
        <v>4.1968885511887412E-2</v>
      </c>
      <c r="R100" s="304">
        <f t="shared" si="20"/>
        <v>4.2081870866386942E-2</v>
      </c>
      <c r="S100" s="304">
        <f t="shared" si="20"/>
        <v>4.1279634472853863E-2</v>
      </c>
      <c r="T100" s="304">
        <f t="shared" si="20"/>
        <v>4.2019575560563308E-2</v>
      </c>
      <c r="U100" s="304">
        <f t="shared" si="20"/>
        <v>4.1490747995732935E-2</v>
      </c>
      <c r="V100" s="304">
        <f t="shared" si="20"/>
        <v>4.1585250950465162E-2</v>
      </c>
      <c r="W100" s="304">
        <f t="shared" si="20"/>
        <v>4.0776462093145206E-2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4.1914414240514508E-2</v>
      </c>
      <c r="C101" s="304">
        <f t="shared" si="21"/>
        <v>4.17613147863359E-2</v>
      </c>
      <c r="D101" s="304">
        <f t="shared" si="21"/>
        <v>4.1983049597911083E-2</v>
      </c>
      <c r="E101" s="304">
        <f t="shared" si="21"/>
        <v>4.0731841358362476E-2</v>
      </c>
      <c r="F101" s="304">
        <f t="shared" si="21"/>
        <v>4.1841885712797185E-2</v>
      </c>
      <c r="G101" s="304">
        <f t="shared" si="21"/>
        <v>4.1679062589948274E-2</v>
      </c>
      <c r="H101" s="304">
        <f t="shared" si="21"/>
        <v>4.1208202201409819E-2</v>
      </c>
      <c r="I101" s="304">
        <f t="shared" si="21"/>
        <v>3.9507277721683033E-2</v>
      </c>
      <c r="J101" s="304">
        <f t="shared" si="21"/>
        <v>3.7507155986383434E-2</v>
      </c>
      <c r="K101" s="304">
        <f t="shared" si="21"/>
        <v>3.8542835118704911E-2</v>
      </c>
      <c r="L101" s="304">
        <f t="shared" si="21"/>
        <v>3.8212700925085365E-2</v>
      </c>
      <c r="M101" s="304">
        <f t="shared" si="21"/>
        <v>3.7636518766793949E-2</v>
      </c>
      <c r="N101" s="304">
        <f t="shared" si="21"/>
        <v>3.948354991167155E-2</v>
      </c>
      <c r="O101" s="304">
        <f t="shared" si="21"/>
        <v>3.7320831084420129E-2</v>
      </c>
      <c r="P101" s="304">
        <f t="shared" si="21"/>
        <v>3.8366390090449405E-2</v>
      </c>
      <c r="Q101" s="304">
        <f t="shared" si="21"/>
        <v>3.6424823999019362E-2</v>
      </c>
      <c r="R101" s="304">
        <f t="shared" si="21"/>
        <v>3.703772751071481E-2</v>
      </c>
      <c r="S101" s="304">
        <f t="shared" si="21"/>
        <v>3.6585101350049935E-2</v>
      </c>
      <c r="T101" s="304">
        <f t="shared" si="21"/>
        <v>3.7794004140570089E-2</v>
      </c>
      <c r="U101" s="304">
        <f t="shared" si="21"/>
        <v>3.7209110811806882E-2</v>
      </c>
      <c r="V101" s="304">
        <f t="shared" si="21"/>
        <v>3.7536239991252926E-2</v>
      </c>
      <c r="W101" s="304">
        <f t="shared" si="21"/>
        <v>3.5880176038778966E-2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3.0071239430418287E-3</v>
      </c>
      <c r="C102" s="304">
        <f t="shared" si="22"/>
        <v>3.0924668221261327E-3</v>
      </c>
      <c r="D102" s="304">
        <f t="shared" si="22"/>
        <v>3.010855326650577E-3</v>
      </c>
      <c r="E102" s="304">
        <f t="shared" si="22"/>
        <v>3.4183857719956297E-3</v>
      </c>
      <c r="F102" s="304">
        <f t="shared" si="22"/>
        <v>3.066292188230485E-3</v>
      </c>
      <c r="G102" s="304">
        <f t="shared" si="22"/>
        <v>3.1620756682100336E-3</v>
      </c>
      <c r="H102" s="304">
        <f t="shared" si="22"/>
        <v>3.2727324639702667E-3</v>
      </c>
      <c r="I102" s="304">
        <f t="shared" si="22"/>
        <v>3.8347349932022819E-3</v>
      </c>
      <c r="J102" s="304">
        <f t="shared" si="22"/>
        <v>4.4102116424544792E-3</v>
      </c>
      <c r="K102" s="304">
        <f t="shared" si="22"/>
        <v>4.0888584662994339E-3</v>
      </c>
      <c r="L102" s="304">
        <f t="shared" si="22"/>
        <v>4.1931052690880261E-3</v>
      </c>
      <c r="M102" s="304">
        <f t="shared" si="22"/>
        <v>4.3881667973677523E-3</v>
      </c>
      <c r="N102" s="304">
        <f t="shared" si="22"/>
        <v>3.8474688572951738E-3</v>
      </c>
      <c r="O102" s="304">
        <f t="shared" si="22"/>
        <v>4.4854842487491962E-3</v>
      </c>
      <c r="P102" s="304">
        <f t="shared" si="22"/>
        <v>4.193186681013576E-3</v>
      </c>
      <c r="Q102" s="304">
        <f t="shared" si="22"/>
        <v>4.7173028308890551E-3</v>
      </c>
      <c r="R102" s="304">
        <f t="shared" si="22"/>
        <v>4.5735885953713208E-3</v>
      </c>
      <c r="S102" s="304">
        <f t="shared" si="22"/>
        <v>4.7134244852089502E-3</v>
      </c>
      <c r="T102" s="304">
        <f t="shared" si="22"/>
        <v>4.405584804559496E-3</v>
      </c>
      <c r="U102" s="304">
        <f t="shared" si="22"/>
        <v>4.5637525057796195E-3</v>
      </c>
      <c r="V102" s="304">
        <f t="shared" si="22"/>
        <v>4.4855409912245405E-3</v>
      </c>
      <c r="W102" s="304">
        <f t="shared" si="22"/>
        <v>4.892155769709969E-3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6.0142478860836582E-3</v>
      </c>
      <c r="C103" s="304">
        <f t="shared" si="23"/>
        <v>6.1849336442522653E-3</v>
      </c>
      <c r="D103" s="304">
        <f t="shared" si="23"/>
        <v>6.0217106533011549E-3</v>
      </c>
      <c r="E103" s="304">
        <f t="shared" si="23"/>
        <v>6.8367715439912602E-3</v>
      </c>
      <c r="F103" s="304">
        <f t="shared" si="23"/>
        <v>6.1325843764609709E-3</v>
      </c>
      <c r="G103" s="304">
        <f t="shared" si="23"/>
        <v>6.3241513364200672E-3</v>
      </c>
      <c r="H103" s="304">
        <f t="shared" si="23"/>
        <v>6.5454649279405325E-3</v>
      </c>
      <c r="I103" s="304">
        <f t="shared" si="23"/>
        <v>7.6694699864045639E-3</v>
      </c>
      <c r="J103" s="304">
        <f t="shared" si="23"/>
        <v>8.8204232849089601E-3</v>
      </c>
      <c r="K103" s="304">
        <f t="shared" si="23"/>
        <v>8.1777169325988677E-3</v>
      </c>
      <c r="L103" s="304">
        <f t="shared" si="23"/>
        <v>8.3862105381760522E-3</v>
      </c>
      <c r="M103" s="304">
        <f t="shared" si="23"/>
        <v>8.7763335947355046E-3</v>
      </c>
      <c r="N103" s="304">
        <f t="shared" si="23"/>
        <v>7.6949377145903476E-3</v>
      </c>
      <c r="O103" s="304">
        <f t="shared" si="23"/>
        <v>8.9709684974983925E-3</v>
      </c>
      <c r="P103" s="304">
        <f t="shared" si="23"/>
        <v>8.3863733620271521E-3</v>
      </c>
      <c r="Q103" s="304">
        <f t="shared" si="23"/>
        <v>9.4346056617781102E-3</v>
      </c>
      <c r="R103" s="304">
        <f t="shared" si="23"/>
        <v>9.1471771907426433E-3</v>
      </c>
      <c r="S103" s="304">
        <f t="shared" si="23"/>
        <v>9.4268489704179004E-3</v>
      </c>
      <c r="T103" s="304">
        <f t="shared" si="23"/>
        <v>8.8111696091189903E-3</v>
      </c>
      <c r="U103" s="304">
        <f t="shared" si="23"/>
        <v>9.1275050115592372E-3</v>
      </c>
      <c r="V103" s="304">
        <f t="shared" si="23"/>
        <v>8.971081982449081E-3</v>
      </c>
      <c r="W103" s="304">
        <f t="shared" si="23"/>
        <v>9.7843115394199362E-3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1.2028495772167316E-3</v>
      </c>
      <c r="C104" s="304">
        <f t="shared" si="24"/>
        <v>1.2369867288504535E-3</v>
      </c>
      <c r="D104" s="304">
        <f t="shared" si="24"/>
        <v>1.2043421306602306E-3</v>
      </c>
      <c r="E104" s="304">
        <f t="shared" si="24"/>
        <v>1.3673543087982523E-3</v>
      </c>
      <c r="F104" s="304">
        <f t="shared" si="24"/>
        <v>1.226516875292194E-3</v>
      </c>
      <c r="G104" s="304">
        <f t="shared" si="24"/>
        <v>1.2648302672840128E-3</v>
      </c>
      <c r="H104" s="304">
        <f t="shared" si="24"/>
        <v>1.3090929855881066E-3</v>
      </c>
      <c r="I104" s="304">
        <f t="shared" si="24"/>
        <v>1.5338939972809132E-3</v>
      </c>
      <c r="J104" s="304">
        <f t="shared" si="24"/>
        <v>1.7640846569817914E-3</v>
      </c>
      <c r="K104" s="304">
        <f t="shared" si="24"/>
        <v>1.6355433865197745E-3</v>
      </c>
      <c r="L104" s="304">
        <f t="shared" si="24"/>
        <v>1.6772421076352102E-3</v>
      </c>
      <c r="M104" s="304">
        <f t="shared" si="24"/>
        <v>1.7552667189471008E-3</v>
      </c>
      <c r="N104" s="304">
        <f t="shared" si="24"/>
        <v>1.5389875429180702E-3</v>
      </c>
      <c r="O104" s="304">
        <f t="shared" si="24"/>
        <v>1.7941936994996781E-3</v>
      </c>
      <c r="P104" s="304">
        <f t="shared" si="24"/>
        <v>1.6772746724054309E-3</v>
      </c>
      <c r="Q104" s="304">
        <f t="shared" si="24"/>
        <v>1.8869211323556221E-3</v>
      </c>
      <c r="R104" s="304">
        <f t="shared" si="24"/>
        <v>1.8294354381485284E-3</v>
      </c>
      <c r="S104" s="304">
        <f t="shared" si="24"/>
        <v>1.8853697940835799E-3</v>
      </c>
      <c r="T104" s="304">
        <f t="shared" si="24"/>
        <v>1.7622339218237976E-3</v>
      </c>
      <c r="U104" s="304">
        <f t="shared" si="24"/>
        <v>1.8255010023118482E-3</v>
      </c>
      <c r="V104" s="304">
        <f t="shared" si="24"/>
        <v>1.7942163964898151E-3</v>
      </c>
      <c r="W104" s="304">
        <f t="shared" si="24"/>
        <v>1.9568623078839885E-3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6.5956145480086201E-2</v>
      </c>
      <c r="C105" s="303">
        <f t="shared" si="25"/>
        <v>6.6934951894777328E-2</v>
      </c>
      <c r="D105" s="303">
        <f t="shared" si="25"/>
        <v>6.6072781943553829E-2</v>
      </c>
      <c r="E105" s="303">
        <f t="shared" si="25"/>
        <v>7.0717972637229065E-2</v>
      </c>
      <c r="F105" s="303">
        <f t="shared" si="25"/>
        <v>6.675080462788284E-2</v>
      </c>
      <c r="G105" s="303">
        <f t="shared" si="25"/>
        <v>6.7709003054354899E-2</v>
      </c>
      <c r="H105" s="303">
        <f t="shared" si="25"/>
        <v>6.908814598224447E-2</v>
      </c>
      <c r="I105" s="303">
        <f t="shared" si="25"/>
        <v>7.5323502564843173E-2</v>
      </c>
      <c r="J105" s="303">
        <f t="shared" si="25"/>
        <v>8.1806295813898436E-2</v>
      </c>
      <c r="K105" s="303">
        <f t="shared" si="25"/>
        <v>7.8288637820606716E-2</v>
      </c>
      <c r="L105" s="303">
        <f t="shared" si="25"/>
        <v>7.9418230106500079E-2</v>
      </c>
      <c r="M105" s="303">
        <f t="shared" si="25"/>
        <v>8.1497601712831602E-2</v>
      </c>
      <c r="N105" s="303">
        <f t="shared" si="25"/>
        <v>7.5449073356939997E-2</v>
      </c>
      <c r="O105" s="303">
        <f t="shared" si="25"/>
        <v>8.2505161523106399E-2</v>
      </c>
      <c r="P105" s="303">
        <f t="shared" si="25"/>
        <v>7.9255519665227009E-2</v>
      </c>
      <c r="Q105" s="303">
        <f t="shared" si="25"/>
        <v>8.5173535204423181E-2</v>
      </c>
      <c r="R105" s="303">
        <f t="shared" si="25"/>
        <v>8.3424779451029829E-2</v>
      </c>
      <c r="S105" s="303">
        <f t="shared" si="25"/>
        <v>8.4821674123587057E-2</v>
      </c>
      <c r="T105" s="303">
        <f t="shared" si="25"/>
        <v>8.1345635414748638E-2</v>
      </c>
      <c r="U105" s="303">
        <f t="shared" si="25"/>
        <v>8.3092171396016407E-2</v>
      </c>
      <c r="V105" s="303">
        <f t="shared" si="25"/>
        <v>8.2193650119372005E-2</v>
      </c>
      <c r="W105" s="303">
        <f t="shared" si="25"/>
        <v>8.6887861028831545E-2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1.8860674913896733E-2</v>
      </c>
      <c r="C106" s="304">
        <f t="shared" si="26"/>
        <v>1.8755808202116222E-2</v>
      </c>
      <c r="D106" s="304">
        <f t="shared" si="26"/>
        <v>1.8915741302419641E-2</v>
      </c>
      <c r="E106" s="304">
        <f t="shared" si="26"/>
        <v>1.8484135561001005E-2</v>
      </c>
      <c r="F106" s="304">
        <f t="shared" si="26"/>
        <v>1.8897691157224082E-2</v>
      </c>
      <c r="G106" s="304">
        <f t="shared" si="26"/>
        <v>1.8637946587154234E-2</v>
      </c>
      <c r="H106" s="304">
        <f t="shared" si="26"/>
        <v>1.8663284745283757E-2</v>
      </c>
      <c r="I106" s="304">
        <f t="shared" si="26"/>
        <v>1.7892890420009553E-2</v>
      </c>
      <c r="J106" s="304">
        <f t="shared" si="26"/>
        <v>1.7250645455079993E-2</v>
      </c>
      <c r="K106" s="304">
        <f t="shared" si="26"/>
        <v>1.7726993438889893E-2</v>
      </c>
      <c r="L106" s="304">
        <f t="shared" si="26"/>
        <v>1.7559832292614971E-2</v>
      </c>
      <c r="M106" s="304">
        <f t="shared" si="26"/>
        <v>1.7204955809200471E-2</v>
      </c>
      <c r="N106" s="304">
        <f t="shared" si="26"/>
        <v>1.7856934744983854E-2</v>
      </c>
      <c r="O106" s="304">
        <f t="shared" si="26"/>
        <v>1.7003370526944644E-2</v>
      </c>
      <c r="P106" s="304">
        <f t="shared" si="26"/>
        <v>1.7367110822939003E-2</v>
      </c>
      <c r="Q106" s="304">
        <f t="shared" si="26"/>
        <v>1.6818582933313109E-2</v>
      </c>
      <c r="R106" s="304">
        <f t="shared" si="26"/>
        <v>1.6827805729538379E-2</v>
      </c>
      <c r="S106" s="304">
        <f t="shared" si="26"/>
        <v>1.6487088402706431E-2</v>
      </c>
      <c r="T106" s="304">
        <f t="shared" si="26"/>
        <v>1.6796267201365289E-2</v>
      </c>
      <c r="U106" s="304">
        <f t="shared" si="26"/>
        <v>1.6591136140611144E-2</v>
      </c>
      <c r="V106" s="304">
        <f t="shared" si="26"/>
        <v>1.6650543801287273E-2</v>
      </c>
      <c r="W106" s="304">
        <f t="shared" si="26"/>
        <v>1.6356155625976952E-2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7.8952359234210154E-3</v>
      </c>
      <c r="C107" s="304">
        <f t="shared" si="27"/>
        <v>7.8663972450715783E-3</v>
      </c>
      <c r="D107" s="304">
        <f t="shared" si="27"/>
        <v>7.9081644671965476E-3</v>
      </c>
      <c r="E107" s="304">
        <f t="shared" si="27"/>
        <v>7.672479812655536E-3</v>
      </c>
      <c r="F107" s="304">
        <f t="shared" si="27"/>
        <v>7.8815740400836852E-3</v>
      </c>
      <c r="G107" s="304">
        <f t="shared" si="27"/>
        <v>7.8509037565553507E-3</v>
      </c>
      <c r="H107" s="304">
        <f t="shared" si="27"/>
        <v>7.7622098329525368E-3</v>
      </c>
      <c r="I107" s="304">
        <f t="shared" si="27"/>
        <v>7.4418140860787983E-3</v>
      </c>
      <c r="J107" s="304">
        <f t="shared" si="27"/>
        <v>7.0650598533907854E-3</v>
      </c>
      <c r="K107" s="304">
        <f t="shared" si="27"/>
        <v>7.2601462273460789E-3</v>
      </c>
      <c r="L107" s="304">
        <f t="shared" si="27"/>
        <v>7.197960285057637E-3</v>
      </c>
      <c r="M107" s="304">
        <f t="shared" si="27"/>
        <v>7.0894273577340409E-3</v>
      </c>
      <c r="N107" s="304">
        <f t="shared" si="27"/>
        <v>7.4373445816999029E-3</v>
      </c>
      <c r="O107" s="304">
        <f t="shared" si="27"/>
        <v>7.029962641940635E-3</v>
      </c>
      <c r="P107" s="304">
        <f t="shared" si="27"/>
        <v>7.2269100447383923E-3</v>
      </c>
      <c r="Q107" s="304">
        <f t="shared" si="27"/>
        <v>6.8611856840258079E-3</v>
      </c>
      <c r="R107" s="304">
        <f t="shared" si="27"/>
        <v>6.9766356529878289E-3</v>
      </c>
      <c r="S107" s="304">
        <f t="shared" si="27"/>
        <v>6.8913764315883556E-3</v>
      </c>
      <c r="T107" s="304">
        <f t="shared" si="27"/>
        <v>7.1190921926835614E-3</v>
      </c>
      <c r="U107" s="304">
        <f t="shared" si="27"/>
        <v>7.0089183800633482E-3</v>
      </c>
      <c r="V107" s="304">
        <f t="shared" si="27"/>
        <v>7.0705382809008307E-3</v>
      </c>
      <c r="W107" s="304">
        <f t="shared" si="27"/>
        <v>6.7585927164458964E-3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3.920023464276845E-2</v>
      </c>
      <c r="C108" s="304">
        <f t="shared" si="28"/>
        <v>4.0312746447589518E-2</v>
      </c>
      <c r="D108" s="304">
        <f t="shared" si="28"/>
        <v>3.9248876173937637E-2</v>
      </c>
      <c r="E108" s="304">
        <f t="shared" si="28"/>
        <v>4.4561357263572514E-2</v>
      </c>
      <c r="F108" s="304">
        <f t="shared" si="28"/>
        <v>3.9971539430575076E-2</v>
      </c>
      <c r="G108" s="304">
        <f t="shared" si="28"/>
        <v>4.1220152710645309E-2</v>
      </c>
      <c r="H108" s="304">
        <f t="shared" si="28"/>
        <v>4.2662651404008191E-2</v>
      </c>
      <c r="I108" s="304">
        <f t="shared" si="28"/>
        <v>4.9988798058754814E-2</v>
      </c>
      <c r="J108" s="304">
        <f t="shared" si="28"/>
        <v>5.7490590505427652E-2</v>
      </c>
      <c r="K108" s="304">
        <f t="shared" si="28"/>
        <v>5.3301498154370748E-2</v>
      </c>
      <c r="L108" s="304">
        <f t="shared" si="28"/>
        <v>5.4660437528827474E-2</v>
      </c>
      <c r="M108" s="304">
        <f t="shared" si="28"/>
        <v>5.7203218545897092E-2</v>
      </c>
      <c r="N108" s="304">
        <f t="shared" si="28"/>
        <v>5.0154794030256238E-2</v>
      </c>
      <c r="O108" s="304">
        <f t="shared" si="28"/>
        <v>5.8471828354221114E-2</v>
      </c>
      <c r="P108" s="304">
        <f t="shared" si="28"/>
        <v>5.4661498797549612E-2</v>
      </c>
      <c r="Q108" s="304">
        <f t="shared" si="28"/>
        <v>6.1493766587084261E-2</v>
      </c>
      <c r="R108" s="304">
        <f t="shared" si="28"/>
        <v>5.9620338068503621E-2</v>
      </c>
      <c r="S108" s="304">
        <f t="shared" si="28"/>
        <v>6.1443209289292262E-2</v>
      </c>
      <c r="T108" s="304">
        <f t="shared" si="28"/>
        <v>5.7430276020699778E-2</v>
      </c>
      <c r="U108" s="304">
        <f t="shared" si="28"/>
        <v>5.9492116875341922E-2</v>
      </c>
      <c r="V108" s="304">
        <f t="shared" si="28"/>
        <v>5.8472568037183911E-2</v>
      </c>
      <c r="W108" s="304">
        <f t="shared" si="28"/>
        <v>6.3773112686408701E-2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5.372939137809684E-2</v>
      </c>
      <c r="C109" s="237">
        <f t="shared" si="29"/>
        <v>5.5254244040809461E-2</v>
      </c>
      <c r="D109" s="237">
        <f t="shared" si="29"/>
        <v>5.3796061383754638E-2</v>
      </c>
      <c r="E109" s="237">
        <f t="shared" si="29"/>
        <v>6.1077557993530353E-2</v>
      </c>
      <c r="F109" s="237">
        <f t="shared" si="29"/>
        <v>5.4786572213709736E-2</v>
      </c>
      <c r="G109" s="237">
        <f t="shared" si="29"/>
        <v>5.6497970939154853E-2</v>
      </c>
      <c r="H109" s="237">
        <f t="shared" si="29"/>
        <v>5.8475116677296123E-2</v>
      </c>
      <c r="I109" s="237">
        <f t="shared" si="29"/>
        <v>6.8516622920647946E-2</v>
      </c>
      <c r="J109" s="237">
        <f t="shared" si="29"/>
        <v>7.8798876230549833E-2</v>
      </c>
      <c r="K109" s="237">
        <f t="shared" si="29"/>
        <v>7.3057140638912207E-2</v>
      </c>
      <c r="L109" s="237">
        <f t="shared" si="29"/>
        <v>7.4919756671052773E-2</v>
      </c>
      <c r="M109" s="237">
        <f t="shared" si="29"/>
        <v>7.8404992861600228E-2</v>
      </c>
      <c r="N109" s="237">
        <f t="shared" si="29"/>
        <v>6.8744143561819251E-2</v>
      </c>
      <c r="O109" s="237">
        <f t="shared" si="29"/>
        <v>8.0143799619230377E-2</v>
      </c>
      <c r="P109" s="237">
        <f t="shared" si="29"/>
        <v>7.4921211287920481E-2</v>
      </c>
      <c r="Q109" s="237">
        <f t="shared" si="29"/>
        <v>8.4285787633169282E-2</v>
      </c>
      <c r="R109" s="237">
        <f t="shared" si="29"/>
        <v>8.1717992439824014E-2</v>
      </c>
      <c r="S109" s="237">
        <f t="shared" si="29"/>
        <v>8.4216491802038662E-2</v>
      </c>
      <c r="T109" s="237">
        <f t="shared" si="29"/>
        <v>7.871620681325564E-2</v>
      </c>
      <c r="U109" s="237">
        <f t="shared" si="29"/>
        <v>8.1542247403266599E-2</v>
      </c>
      <c r="V109" s="237">
        <f t="shared" si="29"/>
        <v>8.0144813457942471E-2</v>
      </c>
      <c r="W109" s="237">
        <f t="shared" si="29"/>
        <v>8.740994951058631E-2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131.72035485426724</v>
      </c>
      <c r="C113" s="322">
        <f t="shared" si="30"/>
        <v>132.34820639613679</v>
      </c>
      <c r="D113" s="322">
        <f t="shared" si="30"/>
        <v>134.73373251597135</v>
      </c>
      <c r="E113" s="322">
        <f t="shared" si="30"/>
        <v>135.57751785122875</v>
      </c>
      <c r="F113" s="322">
        <f t="shared" si="30"/>
        <v>133.02735034434659</v>
      </c>
      <c r="G113" s="322">
        <f t="shared" si="30"/>
        <v>128.34525323083116</v>
      </c>
      <c r="H113" s="322">
        <f t="shared" si="30"/>
        <v>123.50731403339454</v>
      </c>
      <c r="I113" s="322">
        <f t="shared" si="30"/>
        <v>122.9690707193395</v>
      </c>
      <c r="J113" s="322">
        <f t="shared" si="30"/>
        <v>122.42142842531696</v>
      </c>
      <c r="K113" s="322">
        <f t="shared" si="30"/>
        <v>117.7008257477482</v>
      </c>
      <c r="L113" s="322">
        <f t="shared" si="30"/>
        <v>120.69507732794624</v>
      </c>
      <c r="M113" s="322">
        <f t="shared" si="30"/>
        <v>120.22046502565034</v>
      </c>
      <c r="N113" s="322">
        <f t="shared" si="30"/>
        <v>121.12449855869654</v>
      </c>
      <c r="O113" s="322">
        <f t="shared" si="30"/>
        <v>119.04107083791192</v>
      </c>
      <c r="P113" s="322">
        <f t="shared" si="30"/>
        <v>117.45295381773012</v>
      </c>
      <c r="Q113" s="322">
        <f t="shared" si="30"/>
        <v>115.43606639028957</v>
      </c>
      <c r="R113" s="322">
        <f t="shared" si="30"/>
        <v>116.98693683766248</v>
      </c>
      <c r="S113" s="322">
        <f t="shared" si="30"/>
        <v>117.23636786090437</v>
      </c>
      <c r="T113" s="322">
        <f t="shared" si="30"/>
        <v>118.42965025500138</v>
      </c>
      <c r="U113" s="322">
        <f t="shared" si="30"/>
        <v>115.68138546140533</v>
      </c>
      <c r="V113" s="322">
        <f t="shared" si="30"/>
        <v>117.22826197195215</v>
      </c>
      <c r="W113" s="322">
        <f t="shared" si="30"/>
        <v>125.73916970369697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1.2508403143207365</v>
      </c>
      <c r="C114" s="332">
        <f>IF(C$6=0,0,C$6/FBT!C$5*1000)</f>
        <v>1.292470854467225</v>
      </c>
      <c r="D114" s="332">
        <f>IF(D$6=0,0,D$6/FBT!D$5*1000)</f>
        <v>1.2810435038691366</v>
      </c>
      <c r="E114" s="332">
        <f>IF(E$6=0,0,E$6/FBT!E$5*1000)</f>
        <v>1.4635460779740759</v>
      </c>
      <c r="F114" s="332">
        <f>IF(F$6=0,0,F$6/FBT!F$5*1000)</f>
        <v>1.2881075532059048</v>
      </c>
      <c r="G114" s="332">
        <f>IF(G$6=0,0,G$6/FBT!G$5*1000)</f>
        <v>1.2815917969625257</v>
      </c>
      <c r="H114" s="332">
        <f>IF(H$6=0,0,H$6/FBT!H$5*1000)</f>
        <v>1.2764412510785079</v>
      </c>
      <c r="I114" s="332">
        <f>IF(I$6=0,0,I$6/FBT!I$5*1000)</f>
        <v>1.4891172586390027</v>
      </c>
      <c r="J114" s="332">
        <f>IF(J$6=0,0,J$6/FBT!J$5*1000)</f>
        <v>1.704961291349181</v>
      </c>
      <c r="K114" s="332">
        <f>IF(K$6=0,0,K$6/FBT!K$5*1000)</f>
        <v>1.5197747932077312</v>
      </c>
      <c r="L114" s="332">
        <f>IF(L$6=0,0,L$6/FBT!L$5*1000)</f>
        <v>1.5981699937793625</v>
      </c>
      <c r="M114" s="332">
        <f>IF(M$6=0,0,M$6/FBT!M$5*1000)</f>
        <v>1.665939325230537</v>
      </c>
      <c r="N114" s="332">
        <f>IF(N$6=0,0,N$6/FBT!N$5*1000)</f>
        <v>1.4716507454528802</v>
      </c>
      <c r="O114" s="332">
        <f>IF(O$6=0,0,O$6/FBT!O$5*1000)</f>
        <v>1.6861795206242878</v>
      </c>
      <c r="P114" s="332">
        <f>IF(P$6=0,0,P$6/FBT!P$5*1000)</f>
        <v>1.555269983981711</v>
      </c>
      <c r="Q114" s="332">
        <f>IF(Q$6=0,0,Q$6/FBT!Q$5*1000)</f>
        <v>1.7196217350619256</v>
      </c>
      <c r="R114" s="332">
        <f>IF(R$6=0,0,R$6/FBT!R$5*1000)</f>
        <v>1.6896319582994475</v>
      </c>
      <c r="S114" s="332">
        <f>IF(S$6=0,0,S$6/FBT!S$5*1000)</f>
        <v>1.7450045268396326</v>
      </c>
      <c r="T114" s="332">
        <f>IF(T$6=0,0,T$6/FBT!T$5*1000)</f>
        <v>1.6476374765454624</v>
      </c>
      <c r="U114" s="332">
        <f>IF(U$6=0,0,U$6/FBT!U$5*1000)</f>
        <v>1.667182777173305</v>
      </c>
      <c r="V114" s="332">
        <f>IF(V$6=0,0,V$6/FBT!V$5*1000)</f>
        <v>1.6605226560164219</v>
      </c>
      <c r="W114" s="332">
        <f>IF(W$6=0,0,W$6/FBT!W$5*1000)</f>
        <v>1.9425334880352063</v>
      </c>
      <c r="DA114" s="67"/>
    </row>
    <row r="115" spans="1:105" ht="12" customHeight="1" x14ac:dyDescent="0.25">
      <c r="A115" s="202" t="s">
        <v>93</v>
      </c>
      <c r="B115" s="333">
        <f>IF(B$7=0,0,B$7/FBT!B$5*1000)</f>
        <v>1.4593137000408594</v>
      </c>
      <c r="C115" s="333">
        <f>IF(C$7=0,0,C$7/FBT!C$5*1000)</f>
        <v>1.5078826635450966</v>
      </c>
      <c r="D115" s="333">
        <f>IF(D$7=0,0,D$7/FBT!D$5*1000)</f>
        <v>1.4945507545139931</v>
      </c>
      <c r="E115" s="333">
        <f>IF(E$7=0,0,E$7/FBT!E$5*1000)</f>
        <v>1.7074704243030887</v>
      </c>
      <c r="F115" s="333">
        <f>IF(F$7=0,0,F$7/FBT!F$5*1000)</f>
        <v>1.5027921454068887</v>
      </c>
      <c r="G115" s="333">
        <f>IF(G$7=0,0,G$7/FBT!G$5*1000)</f>
        <v>1.4951904297896137</v>
      </c>
      <c r="H115" s="333">
        <f>IF(H$7=0,0,H$7/FBT!H$5*1000)</f>
        <v>1.4891814595915926</v>
      </c>
      <c r="I115" s="333">
        <f>IF(I$7=0,0,I$7/FBT!I$5*1000)</f>
        <v>1.7373034684121704</v>
      </c>
      <c r="J115" s="333">
        <f>IF(J$7=0,0,J$7/FBT!J$5*1000)</f>
        <v>1.9891215065740449</v>
      </c>
      <c r="K115" s="333">
        <f>IF(K$7=0,0,K$7/FBT!K$5*1000)</f>
        <v>1.7730705920756862</v>
      </c>
      <c r="L115" s="333">
        <f>IF(L$7=0,0,L$7/FBT!L$5*1000)</f>
        <v>1.864531659409256</v>
      </c>
      <c r="M115" s="333">
        <f>IF(M$7=0,0,M$7/FBT!M$5*1000)</f>
        <v>1.9435958794356269</v>
      </c>
      <c r="N115" s="333">
        <f>IF(N$7=0,0,N$7/FBT!N$5*1000)</f>
        <v>1.7169258696950274</v>
      </c>
      <c r="O115" s="333">
        <f>IF(O$7=0,0,O$7/FBT!O$5*1000)</f>
        <v>1.9672094407283367</v>
      </c>
      <c r="P115" s="333">
        <f>IF(P$7=0,0,P$7/FBT!P$5*1000)</f>
        <v>1.8144816479786632</v>
      </c>
      <c r="Q115" s="333">
        <f>IF(Q$7=0,0,Q$7/FBT!Q$5*1000)</f>
        <v>2.0062253575722462</v>
      </c>
      <c r="R115" s="333">
        <f>IF(R$7=0,0,R$7/FBT!R$5*1000)</f>
        <v>1.9712372846826873</v>
      </c>
      <c r="S115" s="333">
        <f>IF(S$7=0,0,S$7/FBT!S$5*1000)</f>
        <v>2.0358386146462388</v>
      </c>
      <c r="T115" s="333">
        <f>IF(T$7=0,0,T$7/FBT!T$5*1000)</f>
        <v>1.9222437226363731</v>
      </c>
      <c r="U115" s="333">
        <f>IF(U$7=0,0,U$7/FBT!U$5*1000)</f>
        <v>1.9450465733688564</v>
      </c>
      <c r="V115" s="333">
        <f>IF(V$7=0,0,V$7/FBT!V$5*1000)</f>
        <v>1.9372764320191589</v>
      </c>
      <c r="W115" s="333">
        <f>IF(W$7=0,0,W$7/FBT!W$5*1000)</f>
        <v>2.2662890693744075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3.3355741715219627</v>
      </c>
      <c r="C116" s="333">
        <f>IF(C$8=0,0,C$8/FBT!C$5*1000)</f>
        <v>3.4465889452459346</v>
      </c>
      <c r="D116" s="333">
        <f>IF(D$8=0,0,D$8/FBT!D$5*1000)</f>
        <v>3.4161160103176984</v>
      </c>
      <c r="E116" s="333">
        <f>IF(E$8=0,0,E$8/FBT!E$5*1000)</f>
        <v>3.9027895412642017</v>
      </c>
      <c r="F116" s="333">
        <f>IF(F$8=0,0,F$8/FBT!F$5*1000)</f>
        <v>3.4349534752157465</v>
      </c>
      <c r="G116" s="333">
        <f>IF(G$8=0,0,G$8/FBT!G$5*1000)</f>
        <v>3.4175781252334021</v>
      </c>
      <c r="H116" s="333">
        <f>IF(H$8=0,0,H$8/FBT!H$5*1000)</f>
        <v>3.4038433362093534</v>
      </c>
      <c r="I116" s="333">
        <f>IF(I$8=0,0,I$8/FBT!I$5*1000)</f>
        <v>3.9709793563706728</v>
      </c>
      <c r="J116" s="333">
        <f>IF(J$8=0,0,J$8/FBT!J$5*1000)</f>
        <v>4.5465634435978144</v>
      </c>
      <c r="K116" s="333">
        <f>IF(K$8=0,0,K$8/FBT!K$5*1000)</f>
        <v>4.0527327818872818</v>
      </c>
      <c r="L116" s="333">
        <f>IF(L$8=0,0,L$8/FBT!L$5*1000)</f>
        <v>4.2617866500783004</v>
      </c>
      <c r="M116" s="333">
        <f>IF(M$8=0,0,M$8/FBT!M$5*1000)</f>
        <v>4.4425048672814302</v>
      </c>
      <c r="N116" s="333">
        <f>IF(N$8=0,0,N$8/FBT!N$5*1000)</f>
        <v>3.9244019878743504</v>
      </c>
      <c r="O116" s="333">
        <f>IF(O$8=0,0,O$8/FBT!O$5*1000)</f>
        <v>4.4964787216647704</v>
      </c>
      <c r="P116" s="333">
        <f>IF(P$8=0,0,P$8/FBT!P$5*1000)</f>
        <v>4.1473866239512285</v>
      </c>
      <c r="Q116" s="333">
        <f>IF(Q$8=0,0,Q$8/FBT!Q$5*1000)</f>
        <v>4.585657960165137</v>
      </c>
      <c r="R116" s="333">
        <f>IF(R$8=0,0,R$8/FBT!R$5*1000)</f>
        <v>4.5056852221318575</v>
      </c>
      <c r="S116" s="333">
        <f>IF(S$8=0,0,S$8/FBT!S$5*1000)</f>
        <v>4.6533454049056857</v>
      </c>
      <c r="T116" s="333">
        <f>IF(T$8=0,0,T$8/FBT!T$5*1000)</f>
        <v>4.3936999374545653</v>
      </c>
      <c r="U116" s="333">
        <f>IF(U$8=0,0,U$8/FBT!U$5*1000)</f>
        <v>4.4458207391288136</v>
      </c>
      <c r="V116" s="333">
        <f>IF(V$8=0,0,V$8/FBT!V$5*1000)</f>
        <v>4.4280604160437944</v>
      </c>
      <c r="W116" s="333">
        <f>IF(W$8=0,0,W$8/FBT!W$5*1000)</f>
        <v>5.1800893014272171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2.501680628641473</v>
      </c>
      <c r="C117" s="333">
        <f>IF(C$9=0,0,C$9/FBT!C$5*1000)</f>
        <v>2.5849417089344509</v>
      </c>
      <c r="D117" s="333">
        <f>IF(D$9=0,0,D$9/FBT!D$5*1000)</f>
        <v>2.5620870077382731</v>
      </c>
      <c r="E117" s="333">
        <f>IF(E$9=0,0,E$9/FBT!E$5*1000)</f>
        <v>2.9270921559481518</v>
      </c>
      <c r="F117" s="333">
        <f>IF(F$9=0,0,F$9/FBT!F$5*1000)</f>
        <v>2.5762151064118095</v>
      </c>
      <c r="G117" s="333">
        <f>IF(G$9=0,0,G$9/FBT!G$5*1000)</f>
        <v>2.5631835939250514</v>
      </c>
      <c r="H117" s="333">
        <f>IF(H$9=0,0,H$9/FBT!H$5*1000)</f>
        <v>2.5528825021570145</v>
      </c>
      <c r="I117" s="333">
        <f>IF(I$9=0,0,I$9/FBT!I$5*1000)</f>
        <v>2.9782345172780045</v>
      </c>
      <c r="J117" s="333">
        <f>IF(J$9=0,0,J$9/FBT!J$5*1000)</f>
        <v>3.4099225826983619</v>
      </c>
      <c r="K117" s="333">
        <f>IF(K$9=0,0,K$9/FBT!K$5*1000)</f>
        <v>3.0395495864154625</v>
      </c>
      <c r="L117" s="333">
        <f>IF(L$9=0,0,L$9/FBT!L$5*1000)</f>
        <v>3.1963399875587237</v>
      </c>
      <c r="M117" s="333">
        <f>IF(M$9=0,0,M$9/FBT!M$5*1000)</f>
        <v>3.3318786504610727</v>
      </c>
      <c r="N117" s="333">
        <f>IF(N$9=0,0,N$9/FBT!N$5*1000)</f>
        <v>2.9433014909057613</v>
      </c>
      <c r="O117" s="333">
        <f>IF(O$9=0,0,O$9/FBT!O$5*1000)</f>
        <v>3.3723590412485756</v>
      </c>
      <c r="P117" s="333">
        <f>IF(P$9=0,0,P$9/FBT!P$5*1000)</f>
        <v>3.110539967963422</v>
      </c>
      <c r="Q117" s="333">
        <f>IF(Q$9=0,0,Q$9/FBT!Q$5*1000)</f>
        <v>3.4392434701238512</v>
      </c>
      <c r="R117" s="333">
        <f>IF(R$9=0,0,R$9/FBT!R$5*1000)</f>
        <v>3.3792639165988949</v>
      </c>
      <c r="S117" s="333">
        <f>IF(S$9=0,0,S$9/FBT!S$5*1000)</f>
        <v>3.4900090536792652</v>
      </c>
      <c r="T117" s="333">
        <f>IF(T$9=0,0,T$9/FBT!T$5*1000)</f>
        <v>3.2952749530909249</v>
      </c>
      <c r="U117" s="333">
        <f>IF(U$9=0,0,U$9/FBT!U$5*1000)</f>
        <v>3.3343655543466113</v>
      </c>
      <c r="V117" s="333">
        <f>IF(V$9=0,0,V$9/FBT!V$5*1000)</f>
        <v>3.3210453120328438</v>
      </c>
      <c r="W117" s="333">
        <f>IF(W$9=0,0,W$9/FBT!W$5*1000)</f>
        <v>3.8850669760704126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2.6001416627122405</v>
      </c>
      <c r="C118" s="334">
        <f>IF(C$10=0,0,C$10/FBT!C$5*1000)</f>
        <v>2.6144886896427733</v>
      </c>
      <c r="D118" s="334">
        <f>IF(D$10=0,0,D$10/FBT!D$5*1000)</f>
        <v>2.6843397146123769</v>
      </c>
      <c r="E118" s="334">
        <f>IF(E$10=0,0,E$10/FBT!E$5*1000)</f>
        <v>2.672736143810817</v>
      </c>
      <c r="F118" s="334">
        <f>IF(F$10=0,0,F$10/FBT!F$5*1000)</f>
        <v>2.6726548808001565</v>
      </c>
      <c r="G118" s="334">
        <f>IF(G$10=0,0,G$10/FBT!G$5*1000)</f>
        <v>2.5346231312171628</v>
      </c>
      <c r="H118" s="334">
        <f>IF(H$10=0,0,H$10/FBT!H$5*1000)</f>
        <v>2.4525689173166754</v>
      </c>
      <c r="I118" s="334">
        <f>IF(I$10=0,0,I$10/FBT!I$5*1000)</f>
        <v>2.3873698795588449</v>
      </c>
      <c r="J118" s="334">
        <f>IF(J$10=0,0,J$10/FBT!J$5*1000)</f>
        <v>2.3958219968865326</v>
      </c>
      <c r="K118" s="334">
        <f>IF(K$10=0,0,K$10/FBT!K$5*1000)</f>
        <v>2.3043550774584891</v>
      </c>
      <c r="L118" s="334">
        <f>IF(L$10=0,0,L$10/FBT!L$5*1000)</f>
        <v>2.356292663462074</v>
      </c>
      <c r="M118" s="334">
        <f>IF(M$10=0,0,M$10/FBT!M$5*1000)</f>
        <v>2.3410175888714964</v>
      </c>
      <c r="N118" s="334">
        <f>IF(N$10=0,0,N$10/FBT!N$5*1000)</f>
        <v>2.3468449106425942</v>
      </c>
      <c r="O118" s="334">
        <f>IF(O$10=0,0,O$10/FBT!O$5*1000)</f>
        <v>2.3165486364878616</v>
      </c>
      <c r="P118" s="334">
        <f>IF(P$10=0,0,P$10/FBT!P$5*1000)</f>
        <v>2.2722923791794822</v>
      </c>
      <c r="Q118" s="334">
        <f>IF(Q$10=0,0,Q$10/FBT!Q$5*1000)</f>
        <v>2.2727984897786513</v>
      </c>
      <c r="R118" s="334">
        <f>IF(R$10=0,0,R$10/FBT!R$5*1000)</f>
        <v>2.2771989127935015</v>
      </c>
      <c r="S118" s="334">
        <f>IF(S$10=0,0,S$10/FBT!S$5*1000)</f>
        <v>2.2953636212250705</v>
      </c>
      <c r="T118" s="334">
        <f>IF(T$10=0,0,T$10/FBT!T$5*1000)</f>
        <v>2.2795097042829275</v>
      </c>
      <c r="U118" s="334">
        <f>IF(U$10=0,0,U$10/FBT!U$5*1000)</f>
        <v>2.2395923370513637</v>
      </c>
      <c r="V118" s="334">
        <f>IF(V$10=0,0,V$10/FBT!V$5*1000)</f>
        <v>2.2577204988796082</v>
      </c>
      <c r="W118" s="334">
        <f>IF(W$10=0,0,W$10/FBT!W$5*1000)</f>
        <v>2.4874829847652427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8.305360037022476</v>
      </c>
      <c r="C119" s="350">
        <f>IF(C$16=0,0,C$16/FBT!C$5*1000)</f>
        <v>8.2184338428025914</v>
      </c>
      <c r="D119" s="350">
        <f>IF(D$16=0,0,D$16/FBT!D$5*1000)</f>
        <v>8.4123931275965322</v>
      </c>
      <c r="E119" s="350">
        <f>IF(E$16=0,0,E$16/FBT!E$5*1000)</f>
        <v>8.3084358183303859</v>
      </c>
      <c r="F119" s="350">
        <f>IF(F$16=0,0,F$16/FBT!F$5*1000)</f>
        <v>8.247154155494087</v>
      </c>
      <c r="G119" s="350">
        <f>IF(G$16=0,0,G$16/FBT!G$5*1000)</f>
        <v>7.8390066526111415</v>
      </c>
      <c r="H119" s="350">
        <f>IF(H$16=0,0,H$16/FBT!H$5*1000)</f>
        <v>7.5910456493885929</v>
      </c>
      <c r="I119" s="350">
        <f>IF(I$16=0,0,I$16/FBT!I$5*1000)</f>
        <v>7.37723461193458</v>
      </c>
      <c r="J119" s="350">
        <f>IF(J$16=0,0,J$16/FBT!J$5*1000)</f>
        <v>7.3516817836462565</v>
      </c>
      <c r="K119" s="350">
        <f>IF(K$16=0,0,K$16/FBT!K$5*1000)</f>
        <v>7.1070278590212306</v>
      </c>
      <c r="L119" s="350">
        <f>IF(L$16=0,0,L$16/FBT!L$5*1000)</f>
        <v>7.2718554438682999</v>
      </c>
      <c r="M119" s="350">
        <f>IF(M$16=0,0,M$16/FBT!M$5*1000)</f>
        <v>7.1900408609836788</v>
      </c>
      <c r="N119" s="350">
        <f>IF(N$16=0,0,N$16/FBT!N$5*1000)</f>
        <v>7.2543169736441202</v>
      </c>
      <c r="O119" s="350">
        <f>IF(O$16=0,0,O$16/FBT!O$5*1000)</f>
        <v>7.1162465433507567</v>
      </c>
      <c r="P119" s="350">
        <f>IF(P$16=0,0,P$16/FBT!P$5*1000)</f>
        <v>6.9876734381136316</v>
      </c>
      <c r="Q119" s="350">
        <f>IF(Q$16=0,0,Q$16/FBT!Q$5*1000)</f>
        <v>6.9652251953300706</v>
      </c>
      <c r="R119" s="350">
        <f>IF(R$16=0,0,R$16/FBT!R$5*1000)</f>
        <v>6.9900929409017118</v>
      </c>
      <c r="S119" s="350">
        <f>IF(S$16=0,0,S$16/FBT!S$5*1000)</f>
        <v>7.0060138144630084</v>
      </c>
      <c r="T119" s="350">
        <f>IF(T$16=0,0,T$16/FBT!T$5*1000)</f>
        <v>6.9688470145438925</v>
      </c>
      <c r="U119" s="350">
        <f>IF(U$16=0,0,U$16/FBT!U$5*1000)</f>
        <v>6.8431675698776253</v>
      </c>
      <c r="V119" s="350">
        <f>IF(V$16=0,0,V$16/FBT!V$5*1000)</f>
        <v>6.8964583778318795</v>
      </c>
      <c r="W119" s="350">
        <f>IF(W$16=0,0,W$16/FBT!W$5*1000)</f>
        <v>7.585051173105045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6.9211333641853985</v>
      </c>
      <c r="C120" s="350">
        <f>IF(C$25=0,0,C$25/FBT!C$5*1000)</f>
        <v>6.8486948690021592</v>
      </c>
      <c r="D120" s="350">
        <f>IF(D$25=0,0,D$25/FBT!D$5*1000)</f>
        <v>7.0103276063304474</v>
      </c>
      <c r="E120" s="350">
        <f>IF(E$25=0,0,E$25/FBT!E$5*1000)</f>
        <v>6.9236965152753198</v>
      </c>
      <c r="F120" s="350">
        <f>IF(F$25=0,0,F$25/FBT!F$5*1000)</f>
        <v>6.8726284629117407</v>
      </c>
      <c r="G120" s="350">
        <f>IF(G$25=0,0,G$25/FBT!G$5*1000)</f>
        <v>6.5325055438426167</v>
      </c>
      <c r="H120" s="350">
        <f>IF(H$25=0,0,H$25/FBT!H$5*1000)</f>
        <v>6.3258713744904957</v>
      </c>
      <c r="I120" s="350">
        <f>IF(I$25=0,0,I$25/FBT!I$5*1000)</f>
        <v>6.1476955099454846</v>
      </c>
      <c r="J120" s="350">
        <f>IF(J$25=0,0,J$25/FBT!J$5*1000)</f>
        <v>6.1264014863718819</v>
      </c>
      <c r="K120" s="350">
        <f>IF(K$25=0,0,K$25/FBT!K$5*1000)</f>
        <v>5.9225232158510241</v>
      </c>
      <c r="L120" s="350">
        <f>IF(L$25=0,0,L$25/FBT!L$5*1000)</f>
        <v>6.0598795365569176</v>
      </c>
      <c r="M120" s="350">
        <f>IF(M$25=0,0,M$25/FBT!M$5*1000)</f>
        <v>5.9917007174864008</v>
      </c>
      <c r="N120" s="350">
        <f>IF(N$25=0,0,N$25/FBT!N$5*1000)</f>
        <v>6.0452641447034354</v>
      </c>
      <c r="O120" s="350">
        <f>IF(O$25=0,0,O$25/FBT!O$5*1000)</f>
        <v>5.9302054527922952</v>
      </c>
      <c r="P120" s="350">
        <f>IF(P$25=0,0,P$25/FBT!P$5*1000)</f>
        <v>5.8230611984280278</v>
      </c>
      <c r="Q120" s="350">
        <f>IF(Q$25=0,0,Q$25/FBT!Q$5*1000)</f>
        <v>5.8043543294417281</v>
      </c>
      <c r="R120" s="350">
        <f>IF(R$25=0,0,R$25/FBT!R$5*1000)</f>
        <v>5.8250774507514267</v>
      </c>
      <c r="S120" s="350">
        <f>IF(S$25=0,0,S$25/FBT!S$5*1000)</f>
        <v>5.838344845385838</v>
      </c>
      <c r="T120" s="350">
        <f>IF(T$25=0,0,T$25/FBT!T$5*1000)</f>
        <v>5.8073725121199091</v>
      </c>
      <c r="U120" s="350">
        <f>IF(U$25=0,0,U$25/FBT!U$5*1000)</f>
        <v>5.7026396415646845</v>
      </c>
      <c r="V120" s="350">
        <f>IF(V$25=0,0,V$25/FBT!V$5*1000)</f>
        <v>5.7470486481932337</v>
      </c>
      <c r="W120" s="350">
        <f>IF(W$25=0,0,W$25/FBT!W$5*1000)</f>
        <v>6.3208759775875372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76.392949520531872</v>
      </c>
      <c r="C121" s="350">
        <f>IF(C$34=0,0,C$34/FBT!C$5*1000)</f>
        <v>76.476712109549609</v>
      </c>
      <c r="D121" s="350">
        <f>IF(D$34=0,0,D$34/FBT!D$5*1000)</f>
        <v>78.268553634549576</v>
      </c>
      <c r="E121" s="350">
        <f>IF(E$34=0,0,E$34/FBT!E$5*1000)</f>
        <v>76.411496861037534</v>
      </c>
      <c r="F121" s="350">
        <f>IF(F$34=0,0,F$34/FBT!F$5*1000)</f>
        <v>77.017457020753398</v>
      </c>
      <c r="G121" s="350">
        <f>IF(G$34=0,0,G$34/FBT!G$5*1000)</f>
        <v>74.017555663225693</v>
      </c>
      <c r="H121" s="350">
        <f>IF(H$34=0,0,H$34/FBT!H$5*1000)</f>
        <v>70.42280673072716</v>
      </c>
      <c r="I121" s="350">
        <f>IF(I$34=0,0,I$34/FBT!I$5*1000)</f>
        <v>67.221775877045772</v>
      </c>
      <c r="J121" s="350">
        <f>IF(J$34=0,0,J$34/FBT!J$5*1000)</f>
        <v>63.534345789535401</v>
      </c>
      <c r="K121" s="350">
        <f>IF(K$34=0,0,K$34/FBT!K$5*1000)</f>
        <v>62.77115965486356</v>
      </c>
      <c r="L121" s="350">
        <f>IF(L$34=0,0,L$34/FBT!L$5*1000)</f>
        <v>63.816690441380373</v>
      </c>
      <c r="M121" s="350">
        <f>IF(M$34=0,0,M$34/FBT!M$5*1000)</f>
        <v>62.607279804684985</v>
      </c>
      <c r="N121" s="350">
        <f>IF(N$34=0,0,N$34/FBT!N$5*1000)</f>
        <v>66.173662156340725</v>
      </c>
      <c r="O121" s="350">
        <f>IF(O$34=0,0,O$34/FBT!O$5*1000)</f>
        <v>61.473100268522018</v>
      </c>
      <c r="P121" s="350">
        <f>IF(P$34=0,0,P$34/FBT!P$5*1000)</f>
        <v>62.352212223268609</v>
      </c>
      <c r="Q121" s="350">
        <f>IF(Q$34=0,0,Q$34/FBT!Q$5*1000)</f>
        <v>58.180301354183342</v>
      </c>
      <c r="R121" s="350">
        <f>IF(R$34=0,0,R$34/FBT!R$5*1000)</f>
        <v>59.954072260712174</v>
      </c>
      <c r="S121" s="350">
        <f>IF(S$34=0,0,S$34/FBT!S$5*1000)</f>
        <v>59.347660357213627</v>
      </c>
      <c r="T121" s="350">
        <f>IF(T$34=0,0,T$34/FBT!T$5*1000)</f>
        <v>61.932746260741389</v>
      </c>
      <c r="U121" s="350">
        <f>IF(U$34=0,0,U$34/FBT!U$5*1000)</f>
        <v>59.559323781663323</v>
      </c>
      <c r="V121" s="350">
        <f>IF(V$34=0,0,V$34/FBT!V$5*1000)</f>
        <v>60.886369433864722</v>
      </c>
      <c r="W121" s="350">
        <f>IF(W$34=0,0,W$34/FBT!W$5*1000)</f>
        <v>62.42551566849707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13.188340069406877</v>
      </c>
      <c r="C122" s="350">
        <f>IF(C$45=0,0,C$45/FBT!C$5*1000)</f>
        <v>13.186471789885935</v>
      </c>
      <c r="D122" s="350">
        <f>IF(D$45=0,0,D$45/FBT!D$5*1000)</f>
        <v>13.453944482582873</v>
      </c>
      <c r="E122" s="350">
        <f>IF(E$45=0,0,E$45/FBT!E$5*1000)</f>
        <v>13.391743406481231</v>
      </c>
      <c r="F122" s="350">
        <f>IF(F$45=0,0,F$45/FBT!F$5*1000)</f>
        <v>13.247592335107441</v>
      </c>
      <c r="G122" s="350">
        <f>IF(G$45=0,0,G$45/FBT!G$5*1000)</f>
        <v>12.722642763791681</v>
      </c>
      <c r="H122" s="350">
        <f>IF(H$45=0,0,H$45/FBT!H$5*1000)</f>
        <v>12.237676872018875</v>
      </c>
      <c r="I122" s="350">
        <f>IF(I$45=0,0,I$45/FBT!I$5*1000)</f>
        <v>11.971473677050943</v>
      </c>
      <c r="J122" s="350">
        <f>IF(J$45=0,0,J$45/FBT!J$5*1000)</f>
        <v>11.701093970482333</v>
      </c>
      <c r="K122" s="350">
        <f>IF(K$45=0,0,K$45/FBT!K$5*1000)</f>
        <v>11.397109088846603</v>
      </c>
      <c r="L122" s="350">
        <f>IF(L$45=0,0,L$45/FBT!L$5*1000)</f>
        <v>11.641695703096644</v>
      </c>
      <c r="M122" s="350">
        <f>IF(M$45=0,0,M$45/FBT!M$5*1000)</f>
        <v>11.482943052668887</v>
      </c>
      <c r="N122" s="350">
        <f>IF(N$45=0,0,N$45/FBT!N$5*1000)</f>
        <v>11.782799184587573</v>
      </c>
      <c r="O122" s="350">
        <f>IF(O$45=0,0,O$45/FBT!O$5*1000)</f>
        <v>11.320836707435319</v>
      </c>
      <c r="P122" s="350">
        <f>IF(P$45=0,0,P$45/FBT!P$5*1000)</f>
        <v>11.281523894456708</v>
      </c>
      <c r="Q122" s="350">
        <f>IF(Q$45=0,0,Q$45/FBT!Q$5*1000)</f>
        <v>10.900920857098784</v>
      </c>
      <c r="R122" s="350">
        <f>IF(R$45=0,0,R$45/FBT!R$5*1000)</f>
        <v>11.075129866398964</v>
      </c>
      <c r="S122" s="350">
        <f>IF(S$45=0,0,S$45/FBT!S$5*1000)</f>
        <v>11.007367019556758</v>
      </c>
      <c r="T122" s="350">
        <f>IF(T$45=0,0,T$45/FBT!T$5*1000)</f>
        <v>11.226250679352189</v>
      </c>
      <c r="U122" s="350">
        <f>IF(U$45=0,0,U$45/FBT!U$5*1000)</f>
        <v>10.899108825896448</v>
      </c>
      <c r="V122" s="350">
        <f>IF(V$45=0,0,V$45/FBT!V$5*1000)</f>
        <v>11.063104260704849</v>
      </c>
      <c r="W122" s="350">
        <f>IF(W$45=0,0,W$45/FBT!W$5*1000)</f>
        <v>11.730203086436141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8.6877668874566307</v>
      </c>
      <c r="C123" s="350">
        <f>IF(C$66=0,0,C$66/FBT!C$5*1000)</f>
        <v>8.8587208284854757</v>
      </c>
      <c r="D123" s="350">
        <f>IF(D$66=0,0,D$66/FBT!D$5*1000)</f>
        <v>8.9022325289688879</v>
      </c>
      <c r="E123" s="350">
        <f>IF(E$66=0,0,E$66/FBT!E$5*1000)</f>
        <v>9.5877671976266328</v>
      </c>
      <c r="F123" s="350">
        <f>IF(F$66=0,0,F$66/FBT!F$5*1000)</f>
        <v>8.8796826730004046</v>
      </c>
      <c r="G123" s="350">
        <f>IF(G$66=0,0,G$66/FBT!G$5*1000)</f>
        <v>8.6901291430183001</v>
      </c>
      <c r="H123" s="350">
        <f>IF(H$66=0,0,H$66/FBT!H$5*1000)</f>
        <v>8.5328913418140715</v>
      </c>
      <c r="I123" s="350">
        <f>IF(I$66=0,0,I$66/FBT!I$5*1000)</f>
        <v>9.2624611137245534</v>
      </c>
      <c r="J123" s="350">
        <f>IF(J$66=0,0,J$66/FBT!J$5*1000)</f>
        <v>10.014843587721474</v>
      </c>
      <c r="K123" s="350">
        <f>IF(K$66=0,0,K$66/FBT!K$5*1000)</f>
        <v>9.2146373181518015</v>
      </c>
      <c r="L123" s="350">
        <f>IF(L$66=0,0,L$66/FBT!L$5*1000)</f>
        <v>9.5853894239526554</v>
      </c>
      <c r="M123" s="350">
        <f>IF(M$66=0,0,M$66/FBT!M$5*1000)</f>
        <v>9.7976795763918521</v>
      </c>
      <c r="N123" s="350">
        <f>IF(N$66=0,0,N$66/FBT!N$5*1000)</f>
        <v>9.138731177077668</v>
      </c>
      <c r="O123" s="350">
        <f>IF(O$66=0,0,O$66/FBT!O$5*1000)</f>
        <v>9.8215027773654739</v>
      </c>
      <c r="P123" s="350">
        <f>IF(P$66=0,0,P$66/FBT!P$5*1000)</f>
        <v>9.3087948910401046</v>
      </c>
      <c r="Q123" s="350">
        <f>IF(Q$66=0,0,Q$66/FBT!Q$5*1000)</f>
        <v>9.8320978645534591</v>
      </c>
      <c r="R123" s="350">
        <f>IF(R$66=0,0,R$66/FBT!R$5*1000)</f>
        <v>9.7596094043335508</v>
      </c>
      <c r="S123" s="350">
        <f>IF(S$66=0,0,S$66/FBT!S$5*1000)</f>
        <v>9.944184990130605</v>
      </c>
      <c r="T123" s="350">
        <f>IF(T$66=0,0,T$66/FBT!T$5*1000)</f>
        <v>9.6337351519395362</v>
      </c>
      <c r="U123" s="350">
        <f>IF(U$66=0,0,U$66/FBT!U$5*1000)</f>
        <v>9.612217508087733</v>
      </c>
      <c r="V123" s="350">
        <f>IF(V$66=0,0,V$66/FBT!V$5*1000)</f>
        <v>9.6354187486247191</v>
      </c>
      <c r="W123" s="350">
        <f>IF(W$66=0,0,W$66/FBT!W$5*1000)</f>
        <v>10.925207503095489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7.0772544984267229</v>
      </c>
      <c r="C124" s="335">
        <f>IF(C$80=0,0,C$80/FBT!C$5*1000)</f>
        <v>7.3128000945755609</v>
      </c>
      <c r="D124" s="335">
        <f>IF(D$80=0,0,D$80/FBT!D$5*1000)</f>
        <v>7.2481441448915769</v>
      </c>
      <c r="E124" s="335">
        <f>IF(E$80=0,0,E$80/FBT!E$5*1000)</f>
        <v>8.2807437091773224</v>
      </c>
      <c r="F124" s="335">
        <f>IF(F$80=0,0,F$80/FBT!F$5*1000)</f>
        <v>7.2881125360390113</v>
      </c>
      <c r="G124" s="335">
        <f>IF(G$80=0,0,G$80/FBT!G$5*1000)</f>
        <v>7.2512463872139703</v>
      </c>
      <c r="H124" s="335">
        <f>IF(H$80=0,0,H$80/FBT!H$5*1000)</f>
        <v>7.2221045986021961</v>
      </c>
      <c r="I124" s="335">
        <f>IF(I$80=0,0,I$80/FBT!I$5*1000)</f>
        <v>8.4254254493794765</v>
      </c>
      <c r="J124" s="335">
        <f>IF(J$80=0,0,J$80/FBT!J$5*1000)</f>
        <v>9.6466709864536675</v>
      </c>
      <c r="K124" s="335">
        <f>IF(K$80=0,0,K$80/FBT!K$5*1000)</f>
        <v>8.5988857799693399</v>
      </c>
      <c r="L124" s="335">
        <f>IF(L$80=0,0,L$80/FBT!L$5*1000)</f>
        <v>9.0424458248036306</v>
      </c>
      <c r="M124" s="335">
        <f>IF(M$80=0,0,M$80/FBT!M$5*1000)</f>
        <v>9.4258847021543755</v>
      </c>
      <c r="N124" s="335">
        <f>IF(N$80=0,0,N$80/FBT!N$5*1000)</f>
        <v>8.3265999177724019</v>
      </c>
      <c r="O124" s="335">
        <f>IF(O$80=0,0,O$80/FBT!O$5*1000)</f>
        <v>9.5404037276922224</v>
      </c>
      <c r="P124" s="335">
        <f>IF(P$80=0,0,P$80/FBT!P$5*1000)</f>
        <v>8.7997175693685215</v>
      </c>
      <c r="Q124" s="335">
        <f>IF(Q$80=0,0,Q$80/FBT!Q$5*1000)</f>
        <v>9.7296197769803765</v>
      </c>
      <c r="R124" s="335">
        <f>IF(R$80=0,0,R$80/FBT!R$5*1000)</f>
        <v>9.5599376200582711</v>
      </c>
      <c r="S124" s="335">
        <f>IF(S$80=0,0,S$80/FBT!S$5*1000)</f>
        <v>9.8732356128586414</v>
      </c>
      <c r="T124" s="335">
        <f>IF(T$80=0,0,T$80/FBT!T$5*1000)</f>
        <v>9.3223328422942231</v>
      </c>
      <c r="U124" s="335">
        <f>IF(U$80=0,0,U$80/FBT!U$5*1000)</f>
        <v>9.4329201532465596</v>
      </c>
      <c r="V124" s="335">
        <f>IF(V$80=0,0,V$80/FBT!V$5*1000)</f>
        <v>9.3952371877409178</v>
      </c>
      <c r="W124" s="335">
        <f>IF(W$80=0,0,W$80/FBT!W$5*1000)</f>
        <v>10.990854475303196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LV: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65.900470632075553</v>
      </c>
      <c r="C5" s="225">
        <v>66.549418101667797</v>
      </c>
      <c r="D5" s="225">
        <v>68.057992460805991</v>
      </c>
      <c r="E5" s="225">
        <v>60.446465369493431</v>
      </c>
      <c r="F5" s="225">
        <v>65.047262179800256</v>
      </c>
      <c r="G5" s="225">
        <v>66.603100447565936</v>
      </c>
      <c r="H5" s="225">
        <v>65.750974505991167</v>
      </c>
      <c r="I5" s="225">
        <v>59.557141545858698</v>
      </c>
      <c r="J5" s="225">
        <v>50.546834326174249</v>
      </c>
      <c r="K5" s="225">
        <v>45.059298084758481</v>
      </c>
      <c r="L5" s="225">
        <v>45.260746641073183</v>
      </c>
      <c r="M5" s="225">
        <v>42.925851080994313</v>
      </c>
      <c r="N5" s="225">
        <v>43.770132746834989</v>
      </c>
      <c r="O5" s="225">
        <v>45.529517822907778</v>
      </c>
      <c r="P5" s="225">
        <v>43.106347680646358</v>
      </c>
      <c r="Q5" s="225">
        <v>37.834520639115567</v>
      </c>
      <c r="R5" s="225">
        <v>38.510884816186199</v>
      </c>
      <c r="S5" s="225">
        <v>38.345868944335933</v>
      </c>
      <c r="T5" s="225">
        <v>40.780812363308733</v>
      </c>
      <c r="U5" s="225">
        <v>38.278864444310607</v>
      </c>
      <c r="V5" s="225">
        <v>39.175520188345523</v>
      </c>
      <c r="W5" s="225">
        <v>39.271159392117077</v>
      </c>
      <c r="DA5" s="89" t="s">
        <v>2230</v>
      </c>
    </row>
    <row r="6" spans="1:105" ht="12" customHeight="1" x14ac:dyDescent="0.25">
      <c r="A6" s="55" t="s">
        <v>92</v>
      </c>
      <c r="B6" s="261">
        <v>0.65480468694907301</v>
      </c>
      <c r="C6" s="261">
        <v>0.67475302935219683</v>
      </c>
      <c r="D6" s="261">
        <v>0.6713372843946025</v>
      </c>
      <c r="E6" s="261">
        <v>0.66935585955327115</v>
      </c>
      <c r="F6" s="261">
        <v>0.64797711290420845</v>
      </c>
      <c r="G6" s="261">
        <v>0.68551622977839632</v>
      </c>
      <c r="H6" s="261">
        <v>0.69538244706664087</v>
      </c>
      <c r="I6" s="261">
        <v>0.73056726612637235</v>
      </c>
      <c r="J6" s="261">
        <v>0.69919450971089592</v>
      </c>
      <c r="K6" s="261">
        <v>0.58266823590352235</v>
      </c>
      <c r="L6" s="261">
        <v>0.59879783152091859</v>
      </c>
      <c r="M6" s="261">
        <v>0.59011714770628088</v>
      </c>
      <c r="N6" s="261">
        <v>0.53604969447386153</v>
      </c>
      <c r="O6" s="261">
        <v>0.63896776223110063</v>
      </c>
      <c r="P6" s="261">
        <v>0.56843156662959338</v>
      </c>
      <c r="Q6" s="261">
        <v>0.55122908478691446</v>
      </c>
      <c r="R6" s="261">
        <v>0.5483377426436703</v>
      </c>
      <c r="S6" s="261">
        <v>0.56125107336369329</v>
      </c>
      <c r="T6" s="261">
        <v>0.56090801305565674</v>
      </c>
      <c r="U6" s="261">
        <v>0.54444108573869754</v>
      </c>
      <c r="V6" s="261">
        <v>0.54967600028339714</v>
      </c>
      <c r="W6" s="261">
        <v>0.59026856842962105</v>
      </c>
      <c r="DA6" s="67" t="s">
        <v>2231</v>
      </c>
    </row>
    <row r="7" spans="1:105" ht="12" customHeight="1" x14ac:dyDescent="0.25">
      <c r="A7" s="202" t="s">
        <v>93</v>
      </c>
      <c r="B7" s="226">
        <v>0.19797957499690441</v>
      </c>
      <c r="C7" s="226">
        <v>0.2040109373704152</v>
      </c>
      <c r="D7" s="226">
        <v>0.20297819012764109</v>
      </c>
      <c r="E7" s="226">
        <v>0.20237910820933211</v>
      </c>
      <c r="F7" s="226">
        <v>0.195915264471028</v>
      </c>
      <c r="G7" s="226">
        <v>0.20726518079361661</v>
      </c>
      <c r="H7" s="226">
        <v>0.21024822221724301</v>
      </c>
      <c r="I7" s="226">
        <v>0.22088631883234919</v>
      </c>
      <c r="J7" s="226">
        <v>0.21140079573605461</v>
      </c>
      <c r="K7" s="226">
        <v>0.17616918755706329</v>
      </c>
      <c r="L7" s="226">
        <v>0.18104595546793881</v>
      </c>
      <c r="M7" s="226">
        <v>0.1784213589637324</v>
      </c>
      <c r="N7" s="226">
        <v>0.16207411584610351</v>
      </c>
      <c r="O7" s="226">
        <v>0.19319129585441569</v>
      </c>
      <c r="P7" s="226">
        <v>0.1718647441277463</v>
      </c>
      <c r="Q7" s="226">
        <v>0.16666359008596041</v>
      </c>
      <c r="R7" s="226">
        <v>0.165789395535892</v>
      </c>
      <c r="S7" s="226">
        <v>0.1696937288106834</v>
      </c>
      <c r="T7" s="226">
        <v>0.16959000485247561</v>
      </c>
      <c r="U7" s="226">
        <v>0.16461124502272181</v>
      </c>
      <c r="V7" s="226">
        <v>0.16619401646184151</v>
      </c>
      <c r="W7" s="226">
        <v>0.17846714087557591</v>
      </c>
      <c r="DA7" s="174" t="s">
        <v>2232</v>
      </c>
    </row>
    <row r="8" spans="1:105" ht="12" customHeight="1" x14ac:dyDescent="0.25">
      <c r="A8" s="202" t="s">
        <v>94</v>
      </c>
      <c r="B8" s="226">
        <v>2.4729742300270541</v>
      </c>
      <c r="C8" s="226">
        <v>2.5483123234737159</v>
      </c>
      <c r="D8" s="226">
        <v>2.5354122184121102</v>
      </c>
      <c r="E8" s="226">
        <v>2.5279290517992079</v>
      </c>
      <c r="F8" s="226">
        <v>2.4471888088120339</v>
      </c>
      <c r="G8" s="226">
        <v>2.588961264779595</v>
      </c>
      <c r="H8" s="226">
        <v>2.6262226063490299</v>
      </c>
      <c r="I8" s="226">
        <v>2.7591036815109851</v>
      </c>
      <c r="J8" s="226">
        <v>2.6406194682994459</v>
      </c>
      <c r="K8" s="226">
        <v>2.2005394291821889</v>
      </c>
      <c r="L8" s="226">
        <v>2.261455416953182</v>
      </c>
      <c r="M8" s="226">
        <v>2.2286714314373879</v>
      </c>
      <c r="N8" s="226">
        <v>2.0244770797598699</v>
      </c>
      <c r="O8" s="226">
        <v>2.413163560538873</v>
      </c>
      <c r="P8" s="226">
        <v>2.1467723793464839</v>
      </c>
      <c r="Q8" s="226">
        <v>2.0818044658031871</v>
      </c>
      <c r="R8" s="226">
        <v>2.0708848515228588</v>
      </c>
      <c r="S8" s="226">
        <v>2.1196541024627469</v>
      </c>
      <c r="T8" s="226">
        <v>2.1183584805497881</v>
      </c>
      <c r="U8" s="226">
        <v>2.0561685058684729</v>
      </c>
      <c r="V8" s="226">
        <v>2.075938994723332</v>
      </c>
      <c r="W8" s="226">
        <v>2.2292432959248849</v>
      </c>
      <c r="DA8" s="174" t="s">
        <v>2233</v>
      </c>
    </row>
    <row r="9" spans="1:105" ht="12" customHeight="1" x14ac:dyDescent="0.25">
      <c r="A9" s="202" t="s">
        <v>95</v>
      </c>
      <c r="B9" s="226">
        <v>1.3107477664519951</v>
      </c>
      <c r="C9" s="226">
        <v>1.350679131896463</v>
      </c>
      <c r="D9" s="226">
        <v>1.343841703632477</v>
      </c>
      <c r="E9" s="226">
        <v>1.339875409198531</v>
      </c>
      <c r="F9" s="226">
        <v>1.297080748472498</v>
      </c>
      <c r="G9" s="226">
        <v>1.372224244812879</v>
      </c>
      <c r="H9" s="226">
        <v>1.391973832028192</v>
      </c>
      <c r="I9" s="226">
        <v>1.4624046397403969</v>
      </c>
      <c r="J9" s="226">
        <v>1.3996045846726379</v>
      </c>
      <c r="K9" s="226">
        <v>1.166349453531728</v>
      </c>
      <c r="L9" s="226">
        <v>1.1986366864282769</v>
      </c>
      <c r="M9" s="226">
        <v>1.181260227236564</v>
      </c>
      <c r="N9" s="226">
        <v>1.0730313232982931</v>
      </c>
      <c r="O9" s="226">
        <v>1.279046384169181</v>
      </c>
      <c r="P9" s="226">
        <v>1.1378513642167849</v>
      </c>
      <c r="Q9" s="226">
        <v>1.103416493633038</v>
      </c>
      <c r="R9" s="226">
        <v>1.0976287826837421</v>
      </c>
      <c r="S9" s="226">
        <v>1.1234778942372801</v>
      </c>
      <c r="T9" s="226">
        <v>1.1227911772032091</v>
      </c>
      <c r="U9" s="226">
        <v>1.08982869444885</v>
      </c>
      <c r="V9" s="226">
        <v>1.100307624553952</v>
      </c>
      <c r="W9" s="226">
        <v>1.1815633319315499</v>
      </c>
      <c r="DA9" s="174" t="s">
        <v>2234</v>
      </c>
    </row>
    <row r="10" spans="1:105" ht="12" customHeight="1" x14ac:dyDescent="0.25">
      <c r="A10" s="56" t="s">
        <v>96</v>
      </c>
      <c r="B10" s="262">
        <v>1.9368239350312939</v>
      </c>
      <c r="C10" s="262">
        <v>1.9520181506979091</v>
      </c>
      <c r="D10" s="262">
        <v>2.014085371608429</v>
      </c>
      <c r="E10" s="262">
        <v>1.7690936690477019</v>
      </c>
      <c r="F10" s="262">
        <v>1.923512750169966</v>
      </c>
      <c r="G10" s="262">
        <v>1.951257478395789</v>
      </c>
      <c r="H10" s="262">
        <v>1.9291151917184539</v>
      </c>
      <c r="I10" s="262">
        <v>1.7312935804264791</v>
      </c>
      <c r="J10" s="262">
        <v>1.4825093597409069</v>
      </c>
      <c r="K10" s="262">
        <v>1.3127499846935189</v>
      </c>
      <c r="L10" s="262">
        <v>1.322375570815129</v>
      </c>
      <c r="M10" s="262">
        <v>1.2584015530434429</v>
      </c>
      <c r="N10" s="262">
        <v>1.266586495764515</v>
      </c>
      <c r="O10" s="262">
        <v>1.3385430389234581</v>
      </c>
      <c r="P10" s="262">
        <v>1.2476577481219799</v>
      </c>
      <c r="Q10" s="262">
        <v>1.11741011739157</v>
      </c>
      <c r="R10" s="262">
        <v>1.134732620108287</v>
      </c>
      <c r="S10" s="262">
        <v>1.1512633187164061</v>
      </c>
      <c r="T10" s="262">
        <v>1.190692011414513</v>
      </c>
      <c r="U10" s="262">
        <v>1.136687631022882</v>
      </c>
      <c r="V10" s="262">
        <v>1.1575947096235071</v>
      </c>
      <c r="W10" s="262">
        <v>1.182444350432525</v>
      </c>
      <c r="DA10" s="68" t="s">
        <v>2235</v>
      </c>
    </row>
    <row r="11" spans="1:105" ht="12" customHeight="1" x14ac:dyDescent="0.25">
      <c r="A11" s="37" t="s">
        <v>160</v>
      </c>
      <c r="B11" s="228">
        <v>0.34517182629119708</v>
      </c>
      <c r="C11" s="228">
        <v>0.26750044141824042</v>
      </c>
      <c r="D11" s="228">
        <v>0.1918452129607684</v>
      </c>
      <c r="E11" s="228">
        <v>0.17128127661023829</v>
      </c>
      <c r="F11" s="228">
        <v>0.172085251325204</v>
      </c>
      <c r="G11" s="228">
        <v>0.1558197960776104</v>
      </c>
      <c r="H11" s="228">
        <v>0.12789748276683449</v>
      </c>
      <c r="I11" s="228">
        <v>9.890700476111855E-2</v>
      </c>
      <c r="J11" s="228">
        <v>8.1657460944269511E-2</v>
      </c>
      <c r="K11" s="228">
        <v>9.2352898538809347E-2</v>
      </c>
      <c r="L11" s="228">
        <v>7.4749812251667117E-2</v>
      </c>
      <c r="M11" s="228">
        <v>3.4001704141438889E-2</v>
      </c>
      <c r="N11" s="228">
        <v>5.9701276725459627E-2</v>
      </c>
      <c r="O11" s="228">
        <v>6.7745852683591928E-2</v>
      </c>
      <c r="P11" s="228">
        <v>7.250666115704224E-2</v>
      </c>
      <c r="Q11" s="228">
        <v>4.5227426700563678E-2</v>
      </c>
      <c r="R11" s="228">
        <v>5.0158121994113222E-2</v>
      </c>
      <c r="S11" s="228">
        <v>5.1415621905757401E-2</v>
      </c>
      <c r="T11" s="228">
        <v>7.1455444626602985E-2</v>
      </c>
      <c r="U11" s="228">
        <v>3.5742232688069878E-2</v>
      </c>
      <c r="V11" s="228">
        <v>3.2124703050071701E-2</v>
      </c>
      <c r="W11" s="228">
        <v>2.9489631132839669E-2</v>
      </c>
      <c r="DA11" s="69" t="s">
        <v>2236</v>
      </c>
    </row>
    <row r="12" spans="1:105" ht="12" customHeight="1" x14ac:dyDescent="0.25">
      <c r="A12" s="37" t="s">
        <v>162</v>
      </c>
      <c r="B12" s="228">
        <v>1.298332122485429</v>
      </c>
      <c r="C12" s="228">
        <v>1.3842342127564231</v>
      </c>
      <c r="D12" s="228">
        <v>1.5477114236712359</v>
      </c>
      <c r="E12" s="228">
        <v>1.260675870590612</v>
      </c>
      <c r="F12" s="228">
        <v>1.502451292916253</v>
      </c>
      <c r="G12" s="228">
        <v>1.495456756972142</v>
      </c>
      <c r="H12" s="228">
        <v>1.488788064510022</v>
      </c>
      <c r="I12" s="228">
        <v>1.1621704005497799</v>
      </c>
      <c r="J12" s="228">
        <v>0.85415322224076018</v>
      </c>
      <c r="K12" s="228">
        <v>0.821205761292085</v>
      </c>
      <c r="L12" s="228">
        <v>0.80501383173716157</v>
      </c>
      <c r="M12" s="228">
        <v>0.74609821732425508</v>
      </c>
      <c r="N12" s="228">
        <v>0.85541421545910379</v>
      </c>
      <c r="O12" s="228">
        <v>0.71447364789761891</v>
      </c>
      <c r="P12" s="228">
        <v>0.73882374990084076</v>
      </c>
      <c r="Q12" s="228">
        <v>0.58360482789905954</v>
      </c>
      <c r="R12" s="228">
        <v>0.58020043432403468</v>
      </c>
      <c r="S12" s="228">
        <v>0.51255491958191113</v>
      </c>
      <c r="T12" s="228">
        <v>0.5900065600478982</v>
      </c>
      <c r="U12" s="228">
        <v>0.54651472136047297</v>
      </c>
      <c r="V12" s="228">
        <v>0.58126433839733027</v>
      </c>
      <c r="W12" s="228">
        <v>0.5449009640401512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1.399946165933774E-2</v>
      </c>
      <c r="T14" s="228">
        <v>1.3226086458024691E-2</v>
      </c>
      <c r="U14" s="228">
        <v>1.304869491932242E-2</v>
      </c>
      <c r="V14" s="228">
        <v>1.312434046220691E-2</v>
      </c>
      <c r="W14" s="228">
        <v>1.304104840909957E-2</v>
      </c>
      <c r="DA14" s="69" t="s">
        <v>2239</v>
      </c>
    </row>
    <row r="15" spans="1:105" ht="12" customHeight="1" x14ac:dyDescent="0.25">
      <c r="A15" s="37" t="s">
        <v>38</v>
      </c>
      <c r="B15" s="228">
        <v>0.29331998625466849</v>
      </c>
      <c r="C15" s="228">
        <v>0.30028349652324532</v>
      </c>
      <c r="D15" s="228">
        <v>0.27452873497642433</v>
      </c>
      <c r="E15" s="228">
        <v>0.33713652184685139</v>
      </c>
      <c r="F15" s="228">
        <v>0.24897620592850861</v>
      </c>
      <c r="G15" s="228">
        <v>0.29998092534603688</v>
      </c>
      <c r="H15" s="228">
        <v>0.31242964444159771</v>
      </c>
      <c r="I15" s="228">
        <v>0.47021617511558039</v>
      </c>
      <c r="J15" s="228">
        <v>0.54669867655587712</v>
      </c>
      <c r="K15" s="228">
        <v>0.39919132486262432</v>
      </c>
      <c r="L15" s="228">
        <v>0.44261192682630002</v>
      </c>
      <c r="M15" s="228">
        <v>0.47830163157774908</v>
      </c>
      <c r="N15" s="228">
        <v>0.35147100357995131</v>
      </c>
      <c r="O15" s="228">
        <v>0.55632353834224757</v>
      </c>
      <c r="P15" s="228">
        <v>0.43632733706409688</v>
      </c>
      <c r="Q15" s="228">
        <v>0.48857786279194693</v>
      </c>
      <c r="R15" s="228">
        <v>0.5043740637901386</v>
      </c>
      <c r="S15" s="228">
        <v>0.57329331556939978</v>
      </c>
      <c r="T15" s="228">
        <v>0.51600392028198716</v>
      </c>
      <c r="U15" s="228">
        <v>0.54138198205501675</v>
      </c>
      <c r="V15" s="228">
        <v>0.53108132771389793</v>
      </c>
      <c r="W15" s="228">
        <v>0.59501270685043472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4.6701491490220368</v>
      </c>
      <c r="C16" s="263">
        <f t="shared" si="0"/>
        <v>4.6986453844954106</v>
      </c>
      <c r="D16" s="263">
        <f t="shared" si="0"/>
        <v>4.8401568466581466</v>
      </c>
      <c r="E16" s="263">
        <f t="shared" si="0"/>
        <v>4.2492967577898275</v>
      </c>
      <c r="F16" s="263">
        <f t="shared" si="0"/>
        <v>4.6327183559933793</v>
      </c>
      <c r="G16" s="263">
        <f t="shared" si="0"/>
        <v>4.6979007038295713</v>
      </c>
      <c r="H16" s="263">
        <f t="shared" si="0"/>
        <v>4.6443614064258574</v>
      </c>
      <c r="I16" s="263">
        <f t="shared" si="0"/>
        <v>4.1621135624659944</v>
      </c>
      <c r="J16" s="263">
        <f t="shared" si="0"/>
        <v>3.5713607542828942</v>
      </c>
      <c r="K16" s="263">
        <f t="shared" si="0"/>
        <v>3.1549723518965465</v>
      </c>
      <c r="L16" s="263">
        <f t="shared" si="0"/>
        <v>3.1686354700597605</v>
      </c>
      <c r="M16" s="263">
        <f t="shared" si="0"/>
        <v>3.0296656639448107</v>
      </c>
      <c r="N16" s="263">
        <f t="shared" si="0"/>
        <v>3.0521938947106375</v>
      </c>
      <c r="O16" s="263">
        <f t="shared" si="0"/>
        <v>3.2254360636970598</v>
      </c>
      <c r="P16" s="263">
        <f t="shared" si="0"/>
        <v>3.0183815357454442</v>
      </c>
      <c r="Q16" s="263">
        <f t="shared" si="0"/>
        <v>2.7016501719368833</v>
      </c>
      <c r="R16" s="263">
        <f t="shared" si="0"/>
        <v>2.7350755597384873</v>
      </c>
      <c r="S16" s="263">
        <f t="shared" si="0"/>
        <v>2.7467537624980136</v>
      </c>
      <c r="T16" s="263">
        <f t="shared" si="0"/>
        <v>2.8607562112717062</v>
      </c>
      <c r="U16" s="263">
        <f t="shared" si="0"/>
        <v>2.7178382675106012</v>
      </c>
      <c r="V16" s="263">
        <f t="shared" si="0"/>
        <v>2.7750611093557169</v>
      </c>
      <c r="W16" s="263">
        <f t="shared" si="0"/>
        <v>2.8404548787544868</v>
      </c>
      <c r="DA16" s="70"/>
    </row>
    <row r="17" spans="1:105" ht="12" customHeight="1" x14ac:dyDescent="0.25">
      <c r="A17" s="60" t="s">
        <v>2150</v>
      </c>
      <c r="B17" s="331">
        <v>4.1269983440353144</v>
      </c>
      <c r="C17" s="331">
        <v>4.0796251472017593</v>
      </c>
      <c r="D17" s="331">
        <v>4.2586311198119464</v>
      </c>
      <c r="E17" s="331">
        <v>3.5111128409568169</v>
      </c>
      <c r="F17" s="331">
        <v>4.0419911836811986</v>
      </c>
      <c r="G17" s="331">
        <v>4.0027293861585731</v>
      </c>
      <c r="H17" s="331">
        <v>3.9293882213811169</v>
      </c>
      <c r="I17" s="331">
        <v>3.1058051178460602</v>
      </c>
      <c r="J17" s="331">
        <v>2.2855108461458209</v>
      </c>
      <c r="K17" s="331">
        <v>2.2582489765080922</v>
      </c>
      <c r="L17" s="331">
        <v>2.1920996071224992</v>
      </c>
      <c r="M17" s="331">
        <v>1.9209724472052501</v>
      </c>
      <c r="N17" s="331">
        <v>2.2655929668204138</v>
      </c>
      <c r="O17" s="331">
        <v>1.9552527524347969</v>
      </c>
      <c r="P17" s="331">
        <v>2.010088680094761</v>
      </c>
      <c r="Q17" s="331">
        <v>1.548630953767516</v>
      </c>
      <c r="R17" s="331">
        <v>1.581615585937481</v>
      </c>
      <c r="S17" s="331">
        <v>1.4441142631998189</v>
      </c>
      <c r="T17" s="331">
        <v>1.655428839710672</v>
      </c>
      <c r="U17" s="331">
        <v>1.472171027032912</v>
      </c>
      <c r="V17" s="331">
        <v>1.5282887082347609</v>
      </c>
      <c r="W17" s="331">
        <v>1.4127412795238941</v>
      </c>
      <c r="DA17" s="72" t="s">
        <v>2241</v>
      </c>
    </row>
    <row r="18" spans="1:105" ht="12" customHeight="1" x14ac:dyDescent="0.25">
      <c r="A18" s="59" t="s">
        <v>30</v>
      </c>
      <c r="B18" s="232">
        <v>0.13561964009680519</v>
      </c>
      <c r="C18" s="232">
        <v>0.13985111200810069</v>
      </c>
      <c r="D18" s="232">
        <v>0.14087450583394209</v>
      </c>
      <c r="E18" s="232">
        <v>0.1500340936634221</v>
      </c>
      <c r="F18" s="232">
        <v>0.10591027794025561</v>
      </c>
      <c r="G18" s="232">
        <v>0.13649030120290639</v>
      </c>
      <c r="H18" s="232">
        <v>0.1033839777449069</v>
      </c>
      <c r="I18" s="232">
        <v>7.2580175341179734E-2</v>
      </c>
      <c r="J18" s="232">
        <v>6.3515740807618001E-2</v>
      </c>
      <c r="K18" s="232">
        <v>4.4158548676592191E-2</v>
      </c>
      <c r="L18" s="232">
        <v>4.3546163251746782E-2</v>
      </c>
      <c r="M18" s="232">
        <v>2.171479532435535E-2</v>
      </c>
      <c r="N18" s="232">
        <v>2.428209557165472E-2</v>
      </c>
      <c r="O18" s="232">
        <v>1.967250542518225E-2</v>
      </c>
      <c r="P18" s="232">
        <v>2.1288527707463159E-2</v>
      </c>
      <c r="Q18" s="232">
        <v>1.7987939224824188E-2</v>
      </c>
      <c r="R18" s="232">
        <v>3.8471097747724808E-2</v>
      </c>
      <c r="S18" s="232">
        <v>3.2370350106826637E-2</v>
      </c>
      <c r="T18" s="232">
        <v>1.5000445579892279E-2</v>
      </c>
      <c r="U18" s="232">
        <v>1.2369142406130089E-2</v>
      </c>
      <c r="V18" s="232">
        <v>1.4918060395011659E-2</v>
      </c>
      <c r="W18" s="232">
        <v>8.4128253459866149E-3</v>
      </c>
      <c r="DA18" s="71" t="s">
        <v>2242</v>
      </c>
    </row>
    <row r="19" spans="1:105" ht="12" customHeight="1" x14ac:dyDescent="0.25">
      <c r="A19" s="59" t="s">
        <v>33</v>
      </c>
      <c r="B19" s="232">
        <v>0</v>
      </c>
      <c r="C19" s="232">
        <v>5.2721073226489543E-2</v>
      </c>
      <c r="D19" s="232">
        <v>5.2947812642591539E-2</v>
      </c>
      <c r="E19" s="232">
        <v>5.0225418341490018E-2</v>
      </c>
      <c r="F19" s="232">
        <v>5.3375902092964299E-2</v>
      </c>
      <c r="G19" s="232">
        <v>5.479107059351325E-2</v>
      </c>
      <c r="H19" s="232">
        <v>0.10363979305092171</v>
      </c>
      <c r="I19" s="232">
        <v>9.7541380192860724E-2</v>
      </c>
      <c r="J19" s="232">
        <v>4.2679788201282938E-2</v>
      </c>
      <c r="K19" s="232">
        <v>8.9015778806227047E-2</v>
      </c>
      <c r="L19" s="232">
        <v>8.7781318726448843E-2</v>
      </c>
      <c r="M19" s="232">
        <v>8.7552339416274536E-2</v>
      </c>
      <c r="N19" s="232">
        <v>0.14685523681934889</v>
      </c>
      <c r="O19" s="232">
        <v>0.17287831981535681</v>
      </c>
      <c r="P19" s="232">
        <v>0.186271323231266</v>
      </c>
      <c r="Q19" s="232">
        <v>0.1192878261073108</v>
      </c>
      <c r="R19" s="232">
        <v>0.17144996310512339</v>
      </c>
      <c r="S19" s="232">
        <v>0.17790749024003499</v>
      </c>
      <c r="T19" s="232">
        <v>0.15879976284491079</v>
      </c>
      <c r="U19" s="232">
        <v>0.14018046662935871</v>
      </c>
      <c r="V19" s="232">
        <v>0.1124229889265366</v>
      </c>
      <c r="W19" s="232">
        <v>7.4470550600225519E-2</v>
      </c>
      <c r="DA19" s="71" t="s">
        <v>2243</v>
      </c>
    </row>
    <row r="20" spans="1:105" ht="12" customHeight="1" x14ac:dyDescent="0.25">
      <c r="A20" s="59" t="s">
        <v>160</v>
      </c>
      <c r="B20" s="232">
        <v>0.56751248851739677</v>
      </c>
      <c r="C20" s="232">
        <v>0.49704290534977291</v>
      </c>
      <c r="D20" s="232">
        <v>0.36324301058504499</v>
      </c>
      <c r="E20" s="232">
        <v>0.34604552905159819</v>
      </c>
      <c r="F20" s="232">
        <v>0.36769042528349227</v>
      </c>
      <c r="G20" s="232">
        <v>0.3298465702120939</v>
      </c>
      <c r="H20" s="232">
        <v>0.26781720883667481</v>
      </c>
      <c r="I20" s="232">
        <v>0.21058393064975961</v>
      </c>
      <c r="J20" s="232">
        <v>0.18533880059620719</v>
      </c>
      <c r="K20" s="232">
        <v>0.19763387936463331</v>
      </c>
      <c r="L20" s="232">
        <v>0.15781480875324791</v>
      </c>
      <c r="M20" s="232">
        <v>7.6162441313167559E-2</v>
      </c>
      <c r="N20" s="232">
        <v>0.12679290573282759</v>
      </c>
      <c r="O20" s="232">
        <v>0.14999585350407901</v>
      </c>
      <c r="P20" s="232">
        <v>0.16129861656097391</v>
      </c>
      <c r="Q20" s="232">
        <v>0.10381581883487059</v>
      </c>
      <c r="R20" s="232">
        <v>0.1116065874599506</v>
      </c>
      <c r="S20" s="232">
        <v>0.1142748917845029</v>
      </c>
      <c r="T20" s="232">
        <v>0.1625950467278893</v>
      </c>
      <c r="U20" s="232">
        <v>8.0383491781972904E-2</v>
      </c>
      <c r="V20" s="232">
        <v>7.3680889836769042E-2</v>
      </c>
      <c r="W20" s="232">
        <v>6.9357397191572481E-2</v>
      </c>
      <c r="DA20" s="71" t="s">
        <v>2244</v>
      </c>
    </row>
    <row r="21" spans="1:105" ht="12" customHeight="1" x14ac:dyDescent="0.25">
      <c r="A21" s="59" t="s">
        <v>70</v>
      </c>
      <c r="B21" s="232">
        <v>1.3403344420047021</v>
      </c>
      <c r="C21" s="232">
        <v>0.87955067993297131</v>
      </c>
      <c r="D21" s="232">
        <v>0.84127274190465351</v>
      </c>
      <c r="E21" s="232">
        <v>0.47880831290139092</v>
      </c>
      <c r="F21" s="232">
        <v>0.3816327880779174</v>
      </c>
      <c r="G21" s="232">
        <v>0.3917511126267727</v>
      </c>
      <c r="H21" s="232">
        <v>0.41167580169423301</v>
      </c>
      <c r="I21" s="232">
        <v>0.30996007752271237</v>
      </c>
      <c r="J21" s="232">
        <v>0.1017178505291966</v>
      </c>
      <c r="K21" s="232">
        <v>0.21215258736099959</v>
      </c>
      <c r="L21" s="232">
        <v>0.24407631788655471</v>
      </c>
      <c r="M21" s="232">
        <v>0.1043308337453089</v>
      </c>
      <c r="N21" s="232">
        <v>0.19444509221439521</v>
      </c>
      <c r="O21" s="232">
        <v>6.8671579644110428E-2</v>
      </c>
      <c r="P21" s="232">
        <v>3.6995807289056742E-2</v>
      </c>
      <c r="Q21" s="232">
        <v>0</v>
      </c>
      <c r="R21" s="232">
        <v>0</v>
      </c>
      <c r="S21" s="232">
        <v>7.649640061241878E-3</v>
      </c>
      <c r="T21" s="232">
        <v>8.6360461357996923E-3</v>
      </c>
      <c r="U21" s="232">
        <v>3.9569310068350003E-2</v>
      </c>
      <c r="V21" s="232">
        <v>2.6008020864077691E-2</v>
      </c>
      <c r="W21" s="232">
        <v>9.6216095997331517E-3</v>
      </c>
      <c r="DA21" s="71" t="s">
        <v>2245</v>
      </c>
    </row>
    <row r="22" spans="1:105" ht="12" customHeight="1" x14ac:dyDescent="0.25">
      <c r="A22" s="59" t="s">
        <v>162</v>
      </c>
      <c r="B22" s="232">
        <v>2.0835317734164098</v>
      </c>
      <c r="C22" s="232">
        <v>2.510459376684425</v>
      </c>
      <c r="D22" s="232">
        <v>2.8602930488457128</v>
      </c>
      <c r="E22" s="232">
        <v>2.485999486998915</v>
      </c>
      <c r="F22" s="232">
        <v>3.133381790286569</v>
      </c>
      <c r="G22" s="232">
        <v>3.0898503315232868</v>
      </c>
      <c r="H22" s="232">
        <v>3.0428714400543808</v>
      </c>
      <c r="I22" s="232">
        <v>2.415139554139548</v>
      </c>
      <c r="J22" s="232">
        <v>1.892258666011517</v>
      </c>
      <c r="K22" s="232">
        <v>1.71528818229964</v>
      </c>
      <c r="L22" s="232">
        <v>1.658880998504501</v>
      </c>
      <c r="M22" s="232">
        <v>1.6312120374061441</v>
      </c>
      <c r="N22" s="232">
        <v>1.7732176364821881</v>
      </c>
      <c r="O22" s="232">
        <v>1.544034494046068</v>
      </c>
      <c r="P22" s="232">
        <v>1.6042344053060009</v>
      </c>
      <c r="Q22" s="232">
        <v>1.30753936960051</v>
      </c>
      <c r="R22" s="232">
        <v>1.260087937624683</v>
      </c>
      <c r="S22" s="232">
        <v>1.111911891007213</v>
      </c>
      <c r="T22" s="232">
        <v>1.31039753842218</v>
      </c>
      <c r="U22" s="232">
        <v>1.1996686161471</v>
      </c>
      <c r="V22" s="232">
        <v>1.3012587482123661</v>
      </c>
      <c r="W22" s="232">
        <v>1.250878896786376</v>
      </c>
      <c r="DA22" s="71" t="s">
        <v>2246</v>
      </c>
    </row>
    <row r="23" spans="1:105" ht="12" customHeight="1" x14ac:dyDescent="0.25">
      <c r="A23" s="60" t="s">
        <v>2157</v>
      </c>
      <c r="B23" s="331">
        <v>0.46896263480082062</v>
      </c>
      <c r="C23" s="331">
        <v>0.54257195649671341</v>
      </c>
      <c r="D23" s="331">
        <v>0.5054644436888267</v>
      </c>
      <c r="E23" s="331">
        <v>0.66234712547642771</v>
      </c>
      <c r="F23" s="331">
        <v>0.51731255374448248</v>
      </c>
      <c r="G23" s="331">
        <v>0.61750358600438959</v>
      </c>
      <c r="H23" s="331">
        <v>0.63618762905301707</v>
      </c>
      <c r="I23" s="331">
        <v>0.97353651315413581</v>
      </c>
      <c r="J23" s="331">
        <v>1.206632452438692</v>
      </c>
      <c r="K23" s="331">
        <v>0.83070813281507305</v>
      </c>
      <c r="L23" s="331">
        <v>0.9086931667604724</v>
      </c>
      <c r="M23" s="331">
        <v>1.0418340261194761</v>
      </c>
      <c r="N23" s="331">
        <v>0.72586748056714312</v>
      </c>
      <c r="O23" s="331">
        <v>1.1977894356035921</v>
      </c>
      <c r="P23" s="331">
        <v>0.94389060159742999</v>
      </c>
      <c r="Q23" s="331">
        <v>1.0905659737612809</v>
      </c>
      <c r="R23" s="331">
        <v>1.091334313155321</v>
      </c>
      <c r="S23" s="331">
        <v>1.2390507819636709</v>
      </c>
      <c r="T23" s="331">
        <v>1.1417775223302731</v>
      </c>
      <c r="U23" s="331">
        <v>1.183983063913264</v>
      </c>
      <c r="V23" s="331">
        <v>1.184495118338919</v>
      </c>
      <c r="W23" s="331">
        <v>1.3608372529202439</v>
      </c>
      <c r="DA23" s="72" t="s">
        <v>2247</v>
      </c>
    </row>
    <row r="24" spans="1:105" ht="12" customHeight="1" x14ac:dyDescent="0.25">
      <c r="A24" s="60" t="s">
        <v>2159</v>
      </c>
      <c r="B24" s="331">
        <v>7.4188170185902333E-2</v>
      </c>
      <c r="C24" s="331">
        <v>7.6448280796938189E-2</v>
      </c>
      <c r="D24" s="331">
        <v>7.606128315737283E-2</v>
      </c>
      <c r="E24" s="331">
        <v>7.5836791356582306E-2</v>
      </c>
      <c r="F24" s="331">
        <v>7.3414618567697987E-2</v>
      </c>
      <c r="G24" s="331">
        <v>7.7667731666607925E-2</v>
      </c>
      <c r="H24" s="331">
        <v>7.878555599172353E-2</v>
      </c>
      <c r="I24" s="331">
        <v>8.277193146579917E-2</v>
      </c>
      <c r="J24" s="331">
        <v>7.9217455698381123E-2</v>
      </c>
      <c r="K24" s="331">
        <v>6.6015242573381233E-2</v>
      </c>
      <c r="L24" s="331">
        <v>6.784269617678873E-2</v>
      </c>
      <c r="M24" s="331">
        <v>6.6859190620084524E-2</v>
      </c>
      <c r="N24" s="331">
        <v>6.0733447323080607E-2</v>
      </c>
      <c r="O24" s="331">
        <v>7.2393875658670892E-2</v>
      </c>
      <c r="P24" s="331">
        <v>6.440225405325356E-2</v>
      </c>
      <c r="Q24" s="331">
        <v>6.2453244408086181E-2</v>
      </c>
      <c r="R24" s="331">
        <v>6.212566064568506E-2</v>
      </c>
      <c r="S24" s="331">
        <v>6.3588717334523967E-2</v>
      </c>
      <c r="T24" s="331">
        <v>6.3549849230761249E-2</v>
      </c>
      <c r="U24" s="331">
        <v>6.1684176564425437E-2</v>
      </c>
      <c r="V24" s="331">
        <v>6.2277282782037223E-2</v>
      </c>
      <c r="W24" s="331">
        <v>6.6876346310348708E-2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2.1227950677372895</v>
      </c>
      <c r="C25" s="263">
        <f t="shared" si="1"/>
        <v>2.1357479020433683</v>
      </c>
      <c r="D25" s="263">
        <f t="shared" si="1"/>
        <v>2.2000712939355198</v>
      </c>
      <c r="E25" s="263">
        <f t="shared" si="1"/>
        <v>1.9314985262681028</v>
      </c>
      <c r="F25" s="263">
        <f t="shared" si="1"/>
        <v>2.1057810709060814</v>
      </c>
      <c r="G25" s="263">
        <f t="shared" si="1"/>
        <v>2.1354094108316222</v>
      </c>
      <c r="H25" s="263">
        <f t="shared" si="1"/>
        <v>2.1110733665572083</v>
      </c>
      <c r="I25" s="263">
        <f t="shared" si="1"/>
        <v>1.8918698011209076</v>
      </c>
      <c r="J25" s="263">
        <f t="shared" si="1"/>
        <v>1.6233457974013163</v>
      </c>
      <c r="K25" s="263">
        <f t="shared" si="1"/>
        <v>1.4340783417711573</v>
      </c>
      <c r="L25" s="263">
        <f t="shared" si="1"/>
        <v>1.440288850027164</v>
      </c>
      <c r="M25" s="263">
        <f t="shared" si="1"/>
        <v>1.3771207563385508</v>
      </c>
      <c r="N25" s="263">
        <f t="shared" si="1"/>
        <v>1.387360861232108</v>
      </c>
      <c r="O25" s="263">
        <f t="shared" si="1"/>
        <v>1.4661073016804811</v>
      </c>
      <c r="P25" s="263">
        <f t="shared" si="1"/>
        <v>1.37199160715702</v>
      </c>
      <c r="Q25" s="263">
        <f t="shared" si="1"/>
        <v>1.2280228054258566</v>
      </c>
      <c r="R25" s="263">
        <f t="shared" si="1"/>
        <v>1.2432161635174945</v>
      </c>
      <c r="S25" s="263">
        <f t="shared" si="1"/>
        <v>1.2485244374990967</v>
      </c>
      <c r="T25" s="263">
        <f t="shared" si="1"/>
        <v>1.3003437323962299</v>
      </c>
      <c r="U25" s="263">
        <f t="shared" si="1"/>
        <v>1.2353810306866368</v>
      </c>
      <c r="V25" s="263">
        <f t="shared" si="1"/>
        <v>1.2613914133435078</v>
      </c>
      <c r="W25" s="263">
        <f t="shared" si="1"/>
        <v>1.2911158539793122</v>
      </c>
      <c r="DA25" s="70"/>
    </row>
    <row r="26" spans="1:105" ht="12" customHeight="1" x14ac:dyDescent="0.25">
      <c r="A26" s="60" t="s">
        <v>2162</v>
      </c>
      <c r="B26" s="331">
        <v>1.8759083381978701</v>
      </c>
      <c r="C26" s="331">
        <v>1.85437506690989</v>
      </c>
      <c r="D26" s="331">
        <v>1.9357414180963379</v>
      </c>
      <c r="E26" s="331">
        <v>1.5959603822530981</v>
      </c>
      <c r="F26" s="331">
        <v>1.8372687198550901</v>
      </c>
      <c r="G26" s="331">
        <v>1.8194224482538961</v>
      </c>
      <c r="H26" s="331">
        <v>1.7860855551732351</v>
      </c>
      <c r="I26" s="331">
        <v>1.4117295990209371</v>
      </c>
      <c r="J26" s="331">
        <v>1.0388685664299191</v>
      </c>
      <c r="K26" s="331">
        <v>1.0264768075036781</v>
      </c>
      <c r="L26" s="331">
        <v>0.996408912328409</v>
      </c>
      <c r="M26" s="331">
        <v>0.87316929418420486</v>
      </c>
      <c r="N26" s="331">
        <v>1.02981498491837</v>
      </c>
      <c r="O26" s="331">
        <v>0.88875125110672548</v>
      </c>
      <c r="P26" s="331">
        <v>0.9136766727703457</v>
      </c>
      <c r="Q26" s="331">
        <v>0.70392316080341655</v>
      </c>
      <c r="R26" s="331">
        <v>0.71891617542612796</v>
      </c>
      <c r="S26" s="331">
        <v>0.65641557418173557</v>
      </c>
      <c r="T26" s="331">
        <v>0.75246765441394159</v>
      </c>
      <c r="U26" s="331">
        <v>0.66916864865132353</v>
      </c>
      <c r="V26" s="331">
        <v>0.69467668556125506</v>
      </c>
      <c r="W26" s="331">
        <v>0.64215512705631539</v>
      </c>
      <c r="DA26" s="72" t="s">
        <v>2249</v>
      </c>
    </row>
    <row r="27" spans="1:105" ht="12" customHeight="1" x14ac:dyDescent="0.25">
      <c r="A27" s="59" t="s">
        <v>30</v>
      </c>
      <c r="B27" s="232">
        <v>6.1645290953093269E-2</v>
      </c>
      <c r="C27" s="232">
        <v>6.3568687276409436E-2</v>
      </c>
      <c r="D27" s="232">
        <v>6.4033866288155536E-2</v>
      </c>
      <c r="E27" s="232">
        <v>6.8197315301555511E-2</v>
      </c>
      <c r="F27" s="232">
        <v>4.8141035427388922E-2</v>
      </c>
      <c r="G27" s="232">
        <v>6.2041046001321078E-2</v>
      </c>
      <c r="H27" s="232">
        <v>4.6992717156775887E-2</v>
      </c>
      <c r="I27" s="232">
        <v>3.2990988791445353E-2</v>
      </c>
      <c r="J27" s="232">
        <v>2.8870791276190001E-2</v>
      </c>
      <c r="K27" s="232">
        <v>2.0072067580269179E-2</v>
      </c>
      <c r="L27" s="232">
        <v>1.979371056897582E-2</v>
      </c>
      <c r="M27" s="232">
        <v>9.8703615110706175E-3</v>
      </c>
      <c r="N27" s="232">
        <v>1.1037316168933961E-2</v>
      </c>
      <c r="O27" s="232">
        <v>8.942047920537384E-3</v>
      </c>
      <c r="P27" s="232">
        <v>9.6766035033923423E-3</v>
      </c>
      <c r="Q27" s="232">
        <v>8.176336011283725E-3</v>
      </c>
      <c r="R27" s="232">
        <v>1.748686261260219E-2</v>
      </c>
      <c r="S27" s="232">
        <v>1.4713795503103019E-2</v>
      </c>
      <c r="T27" s="232">
        <v>6.8183843544964949E-3</v>
      </c>
      <c r="U27" s="232">
        <v>5.6223374573318571E-3</v>
      </c>
      <c r="V27" s="232">
        <v>6.7809365431871164E-3</v>
      </c>
      <c r="W27" s="232">
        <v>3.824011520903006E-3</v>
      </c>
      <c r="DA27" s="71" t="s">
        <v>2250</v>
      </c>
    </row>
    <row r="28" spans="1:105" ht="12" customHeight="1" x14ac:dyDescent="0.25">
      <c r="A28" s="59" t="s">
        <v>33</v>
      </c>
      <c r="B28" s="232">
        <v>0</v>
      </c>
      <c r="C28" s="232">
        <v>2.396412419385888E-2</v>
      </c>
      <c r="D28" s="232">
        <v>2.4067187564814341E-2</v>
      </c>
      <c r="E28" s="232">
        <v>2.2829735609768191E-2</v>
      </c>
      <c r="F28" s="232">
        <v>2.4261773678620129E-2</v>
      </c>
      <c r="G28" s="232">
        <v>2.490503208796057E-2</v>
      </c>
      <c r="H28" s="232">
        <v>4.7108996841328042E-2</v>
      </c>
      <c r="I28" s="232">
        <v>4.4336990996754887E-2</v>
      </c>
      <c r="J28" s="232">
        <v>1.939990372785589E-2</v>
      </c>
      <c r="K28" s="232">
        <v>4.0461717639194102E-2</v>
      </c>
      <c r="L28" s="232">
        <v>3.9900599421113098E-2</v>
      </c>
      <c r="M28" s="232">
        <v>3.9796517916488437E-2</v>
      </c>
      <c r="N28" s="232">
        <v>6.6752380372431308E-2</v>
      </c>
      <c r="O28" s="232">
        <v>7.8581054461525801E-2</v>
      </c>
      <c r="P28" s="232">
        <v>8.4668783286939039E-2</v>
      </c>
      <c r="Q28" s="232">
        <v>5.4221739139686753E-2</v>
      </c>
      <c r="R28" s="232">
        <v>7.7931801411419727E-2</v>
      </c>
      <c r="S28" s="232">
        <v>8.0867041018197722E-2</v>
      </c>
      <c r="T28" s="232">
        <v>7.2181710384050343E-2</v>
      </c>
      <c r="U28" s="232">
        <v>6.3718393922435737E-2</v>
      </c>
      <c r="V28" s="232">
        <v>5.1101358602971193E-2</v>
      </c>
      <c r="W28" s="232">
        <v>3.3850250272829778E-2</v>
      </c>
      <c r="DA28" s="71" t="s">
        <v>2251</v>
      </c>
    </row>
    <row r="29" spans="1:105" ht="12" customHeight="1" x14ac:dyDescent="0.25">
      <c r="A29" s="59" t="s">
        <v>160</v>
      </c>
      <c r="B29" s="232">
        <v>0.25796022205336211</v>
      </c>
      <c r="C29" s="232">
        <v>0.22592859334080581</v>
      </c>
      <c r="D29" s="232">
        <v>0.1651104593568386</v>
      </c>
      <c r="E29" s="232">
        <v>0.1572934222961809</v>
      </c>
      <c r="F29" s="232">
        <v>0.1671320114924964</v>
      </c>
      <c r="G29" s="232">
        <v>0.14993025918731531</v>
      </c>
      <c r="H29" s="232">
        <v>0.1217350949257613</v>
      </c>
      <c r="I29" s="232">
        <v>9.5719968477163464E-2</v>
      </c>
      <c r="J29" s="232">
        <v>8.4244909361912354E-2</v>
      </c>
      <c r="K29" s="232">
        <v>8.9833581529378759E-2</v>
      </c>
      <c r="L29" s="232">
        <v>7.1734003978749059E-2</v>
      </c>
      <c r="M29" s="232">
        <v>3.4619291505985257E-2</v>
      </c>
      <c r="N29" s="232">
        <v>5.7633138969467083E-2</v>
      </c>
      <c r="O29" s="232">
        <v>6.8179933410944971E-2</v>
      </c>
      <c r="P29" s="232">
        <v>7.331755298226085E-2</v>
      </c>
      <c r="Q29" s="232">
        <v>4.7189008561304847E-2</v>
      </c>
      <c r="R29" s="232">
        <v>5.0730267027250267E-2</v>
      </c>
      <c r="S29" s="232">
        <v>5.1943132629319481E-2</v>
      </c>
      <c r="T29" s="232">
        <v>7.3906839421767831E-2</v>
      </c>
      <c r="U29" s="232">
        <v>3.6537950809987667E-2</v>
      </c>
      <c r="V29" s="232">
        <v>3.3491313562167738E-2</v>
      </c>
      <c r="W29" s="232">
        <v>3.1526089632532943E-2</v>
      </c>
      <c r="DA29" s="71" t="s">
        <v>2252</v>
      </c>
    </row>
    <row r="30" spans="1:105" ht="12" customHeight="1" x14ac:dyDescent="0.25">
      <c r="A30" s="59" t="s">
        <v>70</v>
      </c>
      <c r="B30" s="232">
        <v>0.6092429281839552</v>
      </c>
      <c r="C30" s="232">
        <v>0.39979576360589603</v>
      </c>
      <c r="D30" s="232">
        <v>0.38239670086575173</v>
      </c>
      <c r="E30" s="232">
        <v>0.2176401422279049</v>
      </c>
      <c r="F30" s="232">
        <v>0.173469449126326</v>
      </c>
      <c r="G30" s="232">
        <v>0.17806868755762401</v>
      </c>
      <c r="H30" s="232">
        <v>0.1871253644064696</v>
      </c>
      <c r="I30" s="232">
        <v>0.14089094432850571</v>
      </c>
      <c r="J30" s="232">
        <v>4.6235386604180272E-2</v>
      </c>
      <c r="K30" s="232">
        <v>9.6432994254999807E-2</v>
      </c>
      <c r="L30" s="232">
        <v>0.1109437808575249</v>
      </c>
      <c r="M30" s="232">
        <v>4.742310624786767E-2</v>
      </c>
      <c r="N30" s="232">
        <v>8.8384132824725126E-2</v>
      </c>
      <c r="O30" s="232">
        <v>3.1214354383686561E-2</v>
      </c>
      <c r="P30" s="232">
        <v>1.6816276040480329E-2</v>
      </c>
      <c r="Q30" s="232">
        <v>0</v>
      </c>
      <c r="R30" s="232">
        <v>0</v>
      </c>
      <c r="S30" s="232">
        <v>3.4771091187463079E-3</v>
      </c>
      <c r="T30" s="232">
        <v>3.9254755162725884E-3</v>
      </c>
      <c r="U30" s="232">
        <v>1.7986050031068179E-2</v>
      </c>
      <c r="V30" s="232">
        <v>1.1821827665489859E-2</v>
      </c>
      <c r="W30" s="232">
        <v>4.3734589089696142E-3</v>
      </c>
      <c r="DA30" s="71" t="s">
        <v>2253</v>
      </c>
    </row>
    <row r="31" spans="1:105" ht="12" customHeight="1" x14ac:dyDescent="0.25">
      <c r="A31" s="59" t="s">
        <v>162</v>
      </c>
      <c r="B31" s="232">
        <v>0.94705989700745929</v>
      </c>
      <c r="C31" s="232">
        <v>1.14111789849292</v>
      </c>
      <c r="D31" s="232">
        <v>1.300133204020778</v>
      </c>
      <c r="E31" s="232">
        <v>1.129999766817688</v>
      </c>
      <c r="F31" s="232">
        <v>1.4242644501302579</v>
      </c>
      <c r="G31" s="232">
        <v>1.4044774234196751</v>
      </c>
      <c r="H31" s="232">
        <v>1.383123381842901</v>
      </c>
      <c r="I31" s="232">
        <v>1.0977907064270671</v>
      </c>
      <c r="J31" s="232">
        <v>0.86011757545978051</v>
      </c>
      <c r="K31" s="232">
        <v>0.77967644649983614</v>
      </c>
      <c r="L31" s="232">
        <v>0.75403681750204621</v>
      </c>
      <c r="M31" s="232">
        <v>0.74146001700279285</v>
      </c>
      <c r="N31" s="232">
        <v>0.80600801658281274</v>
      </c>
      <c r="O31" s="232">
        <v>0.70183386093003075</v>
      </c>
      <c r="P31" s="232">
        <v>0.72919745695727312</v>
      </c>
      <c r="Q31" s="232">
        <v>0.59433607709114122</v>
      </c>
      <c r="R31" s="232">
        <v>0.57276724437485571</v>
      </c>
      <c r="S31" s="232">
        <v>0.50541449591236909</v>
      </c>
      <c r="T31" s="232">
        <v>0.5956352447373543</v>
      </c>
      <c r="U31" s="232">
        <v>0.54530391643050002</v>
      </c>
      <c r="V31" s="232">
        <v>0.59148124918743916</v>
      </c>
      <c r="W31" s="232">
        <v>0.56858131672108003</v>
      </c>
      <c r="DA31" s="71" t="s">
        <v>2254</v>
      </c>
    </row>
    <row r="32" spans="1:105" ht="12" customHeight="1" x14ac:dyDescent="0.25">
      <c r="A32" s="60" t="s">
        <v>2169</v>
      </c>
      <c r="B32" s="331">
        <v>0.21316483400037289</v>
      </c>
      <c r="C32" s="331">
        <v>0.24662361658941531</v>
      </c>
      <c r="D32" s="331">
        <v>0.22975656531310309</v>
      </c>
      <c r="E32" s="331">
        <v>0.30106687521655812</v>
      </c>
      <c r="F32" s="331">
        <v>0.23514206988385569</v>
      </c>
      <c r="G32" s="331">
        <v>0.28068344818381341</v>
      </c>
      <c r="H32" s="331">
        <v>0.28917619502409869</v>
      </c>
      <c r="I32" s="331">
        <v>0.44251659688824357</v>
      </c>
      <c r="J32" s="331">
        <v>0.54846929656304211</v>
      </c>
      <c r="K32" s="331">
        <v>0.37759460582503329</v>
      </c>
      <c r="L32" s="331">
        <v>0.4130423485274875</v>
      </c>
      <c r="M32" s="331">
        <v>0.4735609209633983</v>
      </c>
      <c r="N32" s="331">
        <v>0.32993976389415591</v>
      </c>
      <c r="O32" s="331">
        <v>0.54444974345617803</v>
      </c>
      <c r="P32" s="331">
        <v>0.4290411825442863</v>
      </c>
      <c r="Q32" s="331">
        <v>0.49571180625512812</v>
      </c>
      <c r="R32" s="331">
        <v>0.4960610514342369</v>
      </c>
      <c r="S32" s="331">
        <v>0.56320490089257769</v>
      </c>
      <c r="T32" s="331">
        <v>0.51898978287739683</v>
      </c>
      <c r="U32" s="331">
        <v>0.53817411996057452</v>
      </c>
      <c r="V32" s="331">
        <v>0.5384068719722358</v>
      </c>
      <c r="W32" s="331">
        <v>0.61856238769102012</v>
      </c>
      <c r="DA32" s="72" t="s">
        <v>2255</v>
      </c>
    </row>
    <row r="33" spans="1:105" ht="12" customHeight="1" x14ac:dyDescent="0.25">
      <c r="A33" s="60" t="s">
        <v>2171</v>
      </c>
      <c r="B33" s="331">
        <v>3.3721895539046511E-2</v>
      </c>
      <c r="C33" s="331">
        <v>3.4749218544062807E-2</v>
      </c>
      <c r="D33" s="331">
        <v>3.4573310526078573E-2</v>
      </c>
      <c r="E33" s="331">
        <v>3.4471268798446489E-2</v>
      </c>
      <c r="F33" s="331">
        <v>3.3370281167135453E-2</v>
      </c>
      <c r="G33" s="331">
        <v>3.5303514393912688E-2</v>
      </c>
      <c r="H33" s="331">
        <v>3.5811616359874329E-2</v>
      </c>
      <c r="I33" s="331">
        <v>3.7623605211726877E-2</v>
      </c>
      <c r="J33" s="331">
        <v>3.6007934408355063E-2</v>
      </c>
      <c r="K33" s="331">
        <v>3.0006928442446019E-2</v>
      </c>
      <c r="L33" s="331">
        <v>3.0837589171267599E-2</v>
      </c>
      <c r="M33" s="331">
        <v>3.0390541190947511E-2</v>
      </c>
      <c r="N33" s="331">
        <v>2.760611241958209E-2</v>
      </c>
      <c r="O33" s="331">
        <v>3.2906307117577673E-2</v>
      </c>
      <c r="P33" s="331">
        <v>2.927375184238799E-2</v>
      </c>
      <c r="Q33" s="331">
        <v>2.8387838367311902E-2</v>
      </c>
      <c r="R33" s="331">
        <v>2.8238936657129558E-2</v>
      </c>
      <c r="S33" s="331">
        <v>2.8903962424783609E-2</v>
      </c>
      <c r="T33" s="331">
        <v>2.888629510489147E-2</v>
      </c>
      <c r="U33" s="331">
        <v>2.8038262074738831E-2</v>
      </c>
      <c r="V33" s="331">
        <v>2.8307855810016911E-2</v>
      </c>
      <c r="W33" s="331">
        <v>3.0398339231976691E-2</v>
      </c>
      <c r="DA33" s="72" t="s">
        <v>2256</v>
      </c>
    </row>
    <row r="34" spans="1:105" ht="12" customHeight="1" x14ac:dyDescent="0.25">
      <c r="A34" s="57" t="s">
        <v>2173</v>
      </c>
      <c r="B34" s="263">
        <v>36.835501436731427</v>
      </c>
      <c r="C34" s="263">
        <v>36.995050404154497</v>
      </c>
      <c r="D34" s="263">
        <v>38.086666005366382</v>
      </c>
      <c r="E34" s="263">
        <v>32.634342807392102</v>
      </c>
      <c r="F34" s="263">
        <v>36.280567377744987</v>
      </c>
      <c r="G34" s="263">
        <v>36.85527760670999</v>
      </c>
      <c r="H34" s="263">
        <v>36.038707351980513</v>
      </c>
      <c r="I34" s="263">
        <v>30.977485560564201</v>
      </c>
      <c r="J34" s="263">
        <v>24.864599255466519</v>
      </c>
      <c r="K34" s="263">
        <v>22.907877291105109</v>
      </c>
      <c r="L34" s="263">
        <v>22.780223818961591</v>
      </c>
      <c r="M34" s="263">
        <v>21.192069844655411</v>
      </c>
      <c r="N34" s="263">
        <v>22.805659696553569</v>
      </c>
      <c r="O34" s="263">
        <v>22.238990727489039</v>
      </c>
      <c r="P34" s="263">
        <v>21.75388447760713</v>
      </c>
      <c r="Q34" s="263">
        <v>18.10187156995563</v>
      </c>
      <c r="R34" s="263">
        <v>18.67564644223588</v>
      </c>
      <c r="S34" s="263">
        <v>18.297770283116499</v>
      </c>
      <c r="T34" s="263">
        <v>20.204958291823949</v>
      </c>
      <c r="U34" s="263">
        <v>18.590113132214409</v>
      </c>
      <c r="V34" s="263">
        <v>19.16664381528151</v>
      </c>
      <c r="W34" s="263">
        <v>18.435815822610792</v>
      </c>
      <c r="DA34" s="70" t="s">
        <v>2257</v>
      </c>
    </row>
    <row r="35" spans="1:105" ht="12" customHeight="1" x14ac:dyDescent="0.25">
      <c r="A35" s="64" t="s">
        <v>30</v>
      </c>
      <c r="B35" s="231">
        <v>0.93531451285867551</v>
      </c>
      <c r="C35" s="231">
        <v>0.92436873973631917</v>
      </c>
      <c r="D35" s="231">
        <v>0.92675088727739008</v>
      </c>
      <c r="E35" s="231">
        <v>1.0536900936204621</v>
      </c>
      <c r="F35" s="231">
        <v>0.68864294048652464</v>
      </c>
      <c r="G35" s="231">
        <v>0.85482251768697126</v>
      </c>
      <c r="H35" s="231">
        <v>0.69766877689548989</v>
      </c>
      <c r="I35" s="231">
        <v>0.52588103867745806</v>
      </c>
      <c r="J35" s="231">
        <v>0.54182755140418182</v>
      </c>
      <c r="K35" s="231">
        <v>0.35957332232038641</v>
      </c>
      <c r="L35" s="231">
        <v>0.36023805547061388</v>
      </c>
      <c r="M35" s="231">
        <v>0.17912852587374681</v>
      </c>
      <c r="N35" s="231">
        <v>0.1749887672390549</v>
      </c>
      <c r="O35" s="231">
        <v>0.16447900332599519</v>
      </c>
      <c r="P35" s="231">
        <v>0.16253617900592229</v>
      </c>
      <c r="Q35" s="231">
        <v>0.1667409979621555</v>
      </c>
      <c r="R35" s="231">
        <v>0.32400341783642878</v>
      </c>
      <c r="S35" s="231">
        <v>0.27436262085429802</v>
      </c>
      <c r="T35" s="231">
        <v>0.1110239707028893</v>
      </c>
      <c r="U35" s="231">
        <v>9.6285064168722651E-2</v>
      </c>
      <c r="V35" s="231">
        <v>0.11106185383758831</v>
      </c>
      <c r="W35" s="231">
        <v>7.7000085767238019E-2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0</v>
      </c>
      <c r="C37" s="231">
        <v>0.3519419332994822</v>
      </c>
      <c r="D37" s="231">
        <v>0.35179209396854538</v>
      </c>
      <c r="E37" s="231">
        <v>0.35624924077334041</v>
      </c>
      <c r="F37" s="231">
        <v>0.3505166616262958</v>
      </c>
      <c r="G37" s="231">
        <v>0.34657034195669778</v>
      </c>
      <c r="H37" s="231">
        <v>0.7063664007605932</v>
      </c>
      <c r="I37" s="231">
        <v>0.71378241161244527</v>
      </c>
      <c r="J37" s="231">
        <v>0.36771336849487413</v>
      </c>
      <c r="K37" s="231">
        <v>0.7320607359509721</v>
      </c>
      <c r="L37" s="231">
        <v>0.73341407617105892</v>
      </c>
      <c r="M37" s="231">
        <v>0.72943099509953591</v>
      </c>
      <c r="N37" s="231">
        <v>1.06886016615011</v>
      </c>
      <c r="O37" s="231">
        <v>1.4598181929637011</v>
      </c>
      <c r="P37" s="231">
        <v>1.4363420178903621</v>
      </c>
      <c r="Q37" s="231">
        <v>1.116772100558624</v>
      </c>
      <c r="R37" s="231">
        <v>1.4583435845867461</v>
      </c>
      <c r="S37" s="231">
        <v>1.5229274898681731</v>
      </c>
      <c r="T37" s="231">
        <v>1.1870524045848729</v>
      </c>
      <c r="U37" s="231">
        <v>1.102082947645439</v>
      </c>
      <c r="V37" s="231">
        <v>0.84530829670081153</v>
      </c>
      <c r="W37" s="231">
        <v>0.6884007703461188</v>
      </c>
      <c r="DA37" s="73" t="s">
        <v>2260</v>
      </c>
    </row>
    <row r="38" spans="1:105" ht="12" customHeight="1" x14ac:dyDescent="0.25">
      <c r="A38" s="64" t="s">
        <v>160</v>
      </c>
      <c r="B38" s="231">
        <v>4.0280914184389474</v>
      </c>
      <c r="C38" s="231">
        <v>3.3811311369297479</v>
      </c>
      <c r="D38" s="231">
        <v>2.4593292846423531</v>
      </c>
      <c r="E38" s="231">
        <v>2.5011802471764581</v>
      </c>
      <c r="F38" s="231">
        <v>2.460521264922757</v>
      </c>
      <c r="G38" s="231">
        <v>2.1260571969037811</v>
      </c>
      <c r="H38" s="231">
        <v>1.8600445185410941</v>
      </c>
      <c r="I38" s="231">
        <v>1.5703032755040769</v>
      </c>
      <c r="J38" s="231">
        <v>1.6271772924429651</v>
      </c>
      <c r="K38" s="231">
        <v>1.656238503967659</v>
      </c>
      <c r="L38" s="231">
        <v>1.343619371178562</v>
      </c>
      <c r="M38" s="231">
        <v>0.64660443345807739</v>
      </c>
      <c r="N38" s="231">
        <v>0.94038950172933833</v>
      </c>
      <c r="O38" s="231">
        <v>1.2906808170517761</v>
      </c>
      <c r="P38" s="231">
        <v>1.267429674585566</v>
      </c>
      <c r="Q38" s="231">
        <v>0.99040615008556576</v>
      </c>
      <c r="R38" s="231">
        <v>0.96737230926137974</v>
      </c>
      <c r="S38" s="231">
        <v>0.99682099096431875</v>
      </c>
      <c r="T38" s="231">
        <v>1.2385362346620179</v>
      </c>
      <c r="U38" s="231">
        <v>0.6439839032213357</v>
      </c>
      <c r="V38" s="231">
        <v>0.56454196344970509</v>
      </c>
      <c r="W38" s="231">
        <v>0.65332749053306982</v>
      </c>
      <c r="DA38" s="73" t="s">
        <v>2261</v>
      </c>
    </row>
    <row r="39" spans="1:105" ht="12" customHeight="1" x14ac:dyDescent="0.25">
      <c r="A39" s="64" t="s">
        <v>70</v>
      </c>
      <c r="B39" s="231">
        <v>9.2230478726344547</v>
      </c>
      <c r="C39" s="231">
        <v>5.8005128661985461</v>
      </c>
      <c r="D39" s="231">
        <v>5.5219646497425856</v>
      </c>
      <c r="E39" s="231">
        <v>3.355141334160419</v>
      </c>
      <c r="F39" s="231">
        <v>2.475870195164577</v>
      </c>
      <c r="G39" s="231">
        <v>2.4479954139624032</v>
      </c>
      <c r="H39" s="231">
        <v>2.7719001944900552</v>
      </c>
      <c r="I39" s="231">
        <v>2.2407915570560779</v>
      </c>
      <c r="J39" s="231">
        <v>0.86577111211943303</v>
      </c>
      <c r="K39" s="231">
        <v>1.7236425388843111</v>
      </c>
      <c r="L39" s="231">
        <v>2.014612553849306</v>
      </c>
      <c r="M39" s="231">
        <v>0.85871270662071764</v>
      </c>
      <c r="N39" s="231">
        <v>1.398128836650941</v>
      </c>
      <c r="O39" s="231">
        <v>0.57286729501327283</v>
      </c>
      <c r="P39" s="231">
        <v>0.28182734345578098</v>
      </c>
      <c r="Q39" s="231">
        <v>0</v>
      </c>
      <c r="R39" s="231">
        <v>0</v>
      </c>
      <c r="S39" s="231">
        <v>6.4691131384391323E-2</v>
      </c>
      <c r="T39" s="231">
        <v>6.3775481945828744E-2</v>
      </c>
      <c r="U39" s="231">
        <v>0.30732933212897462</v>
      </c>
      <c r="V39" s="231">
        <v>0.19319063140254489</v>
      </c>
      <c r="W39" s="231">
        <v>8.7866487764593756E-2</v>
      </c>
      <c r="DA39" s="73" t="s">
        <v>2262</v>
      </c>
    </row>
    <row r="40" spans="1:105" ht="12" customHeight="1" x14ac:dyDescent="0.25">
      <c r="A40" s="64" t="s">
        <v>34</v>
      </c>
      <c r="B40" s="231">
        <v>2.6416780178367931</v>
      </c>
      <c r="C40" s="231">
        <v>1.5108189539908481</v>
      </c>
      <c r="D40" s="231">
        <v>1.900794370627628</v>
      </c>
      <c r="E40" s="231">
        <v>1.4103320492861009</v>
      </c>
      <c r="F40" s="231">
        <v>1.705259456387938</v>
      </c>
      <c r="G40" s="231">
        <v>2.060114202368414</v>
      </c>
      <c r="H40" s="231">
        <v>2.1367561947018801</v>
      </c>
      <c r="I40" s="231">
        <v>1.78147031678435</v>
      </c>
      <c r="J40" s="231">
        <v>1.396568991378486</v>
      </c>
      <c r="K40" s="231">
        <v>0.36341105667184148</v>
      </c>
      <c r="L40" s="231">
        <v>0.7446643426296925</v>
      </c>
      <c r="M40" s="231">
        <v>1.2262718773048009</v>
      </c>
      <c r="N40" s="231">
        <v>0.60069944054819402</v>
      </c>
      <c r="O40" s="231">
        <v>0.65488940829817299</v>
      </c>
      <c r="P40" s="231">
        <v>0.6548894082979726</v>
      </c>
      <c r="Q40" s="231">
        <v>0.26925847500539613</v>
      </c>
      <c r="R40" s="231">
        <v>0.26925847500617489</v>
      </c>
      <c r="S40" s="231">
        <v>0.22979332101282821</v>
      </c>
      <c r="T40" s="231">
        <v>0.34583413934854218</v>
      </c>
      <c r="U40" s="231">
        <v>9.4185745660382875E-2</v>
      </c>
      <c r="V40" s="231">
        <v>9.7833785105567762E-3</v>
      </c>
      <c r="W40" s="231">
        <v>5.5715511519404178E-3</v>
      </c>
      <c r="DA40" s="73" t="s">
        <v>2263</v>
      </c>
    </row>
    <row r="41" spans="1:105" ht="12" customHeight="1" x14ac:dyDescent="0.25">
      <c r="A41" s="64" t="s">
        <v>162</v>
      </c>
      <c r="B41" s="231">
        <v>14.47764981427599</v>
      </c>
      <c r="C41" s="231">
        <v>16.718425669346551</v>
      </c>
      <c r="D41" s="231">
        <v>18.958500741087501</v>
      </c>
      <c r="E41" s="231">
        <v>17.590850064303019</v>
      </c>
      <c r="F41" s="231">
        <v>20.527315695097361</v>
      </c>
      <c r="G41" s="231">
        <v>19.4972993315792</v>
      </c>
      <c r="H41" s="231">
        <v>20.68914330161348</v>
      </c>
      <c r="I41" s="231">
        <v>17.630904133368439</v>
      </c>
      <c r="J41" s="231">
        <v>16.263839286433939</v>
      </c>
      <c r="K41" s="231">
        <v>14.072544196690989</v>
      </c>
      <c r="L41" s="231">
        <v>13.826675810920859</v>
      </c>
      <c r="M41" s="231">
        <v>13.557583367432001</v>
      </c>
      <c r="N41" s="231">
        <v>12.87504939879291</v>
      </c>
      <c r="O41" s="231">
        <v>13.006805458456141</v>
      </c>
      <c r="P41" s="231">
        <v>12.340566575556</v>
      </c>
      <c r="Q41" s="231">
        <v>12.211769925742081</v>
      </c>
      <c r="R41" s="231">
        <v>10.69248676269944</v>
      </c>
      <c r="S41" s="231">
        <v>9.495345576684409</v>
      </c>
      <c r="T41" s="231">
        <v>9.7718888563132378</v>
      </c>
      <c r="U41" s="231">
        <v>9.4090003909932971</v>
      </c>
      <c r="V41" s="231">
        <v>9.7606575051420101</v>
      </c>
      <c r="W41" s="231">
        <v>11.535261814640061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3.9660199711680519</v>
      </c>
      <c r="C43" s="231">
        <v>6.9830455165939416</v>
      </c>
      <c r="D43" s="231">
        <v>7.1531200143112432</v>
      </c>
      <c r="E43" s="231">
        <v>6.0519706324090752</v>
      </c>
      <c r="F43" s="231">
        <v>7.8335469226058487</v>
      </c>
      <c r="G43" s="231">
        <v>8.9794629289491024</v>
      </c>
      <c r="H43" s="231">
        <v>6.6338722916741348</v>
      </c>
      <c r="I43" s="231">
        <v>5.9713971542594004</v>
      </c>
      <c r="J43" s="231">
        <v>3.2587459798923248</v>
      </c>
      <c r="K43" s="231">
        <v>3.2945528335806351</v>
      </c>
      <c r="L43" s="231">
        <v>2.70369140358385</v>
      </c>
      <c r="M43" s="231">
        <v>3.017025545425648</v>
      </c>
      <c r="N43" s="231">
        <v>4.57476871330931</v>
      </c>
      <c r="O43" s="231">
        <v>3.84067986853205</v>
      </c>
      <c r="P43" s="231">
        <v>4.0465934493044458</v>
      </c>
      <c r="Q43" s="231">
        <v>2.1307172857129029</v>
      </c>
      <c r="R43" s="231">
        <v>3.2050195846537939</v>
      </c>
      <c r="S43" s="231">
        <v>3.33035968724541</v>
      </c>
      <c r="T43" s="231">
        <v>3.9937372476254742</v>
      </c>
      <c r="U43" s="231">
        <v>4.0311878002580501</v>
      </c>
      <c r="V43" s="231">
        <v>4.9269392716303502</v>
      </c>
      <c r="W43" s="231">
        <v>2.6397160620105469</v>
      </c>
      <c r="DA43" s="73" t="s">
        <v>2266</v>
      </c>
    </row>
    <row r="44" spans="1:105" ht="12" customHeight="1" x14ac:dyDescent="0.25">
      <c r="A44" s="64" t="s">
        <v>79</v>
      </c>
      <c r="B44" s="231">
        <v>1.563699829518516</v>
      </c>
      <c r="C44" s="231">
        <v>1.3248055880590699</v>
      </c>
      <c r="D44" s="231">
        <v>0.81441396370913111</v>
      </c>
      <c r="E44" s="231">
        <v>0.31492914566322627</v>
      </c>
      <c r="F44" s="231">
        <v>0.2388942414536909</v>
      </c>
      <c r="G44" s="231">
        <v>0.54295567330341632</v>
      </c>
      <c r="H44" s="231">
        <v>0.54295567330378125</v>
      </c>
      <c r="I44" s="231">
        <v>0.54295567330195904</v>
      </c>
      <c r="J44" s="231">
        <v>0.54295567330031158</v>
      </c>
      <c r="K44" s="231">
        <v>0.70585410303831742</v>
      </c>
      <c r="L44" s="231">
        <v>1.053308205157649</v>
      </c>
      <c r="M44" s="231">
        <v>0.97731239344087517</v>
      </c>
      <c r="N44" s="231">
        <v>1.172774872133705</v>
      </c>
      <c r="O44" s="231">
        <v>1.2487706838479291</v>
      </c>
      <c r="P44" s="231">
        <v>1.5636998295110791</v>
      </c>
      <c r="Q44" s="231">
        <v>1.2162066348889009</v>
      </c>
      <c r="R44" s="231">
        <v>1.759162308191923</v>
      </c>
      <c r="S44" s="231">
        <v>2.3834694651026709</v>
      </c>
      <c r="T44" s="231">
        <v>3.493109956641085</v>
      </c>
      <c r="U44" s="231">
        <v>2.9060579481382049</v>
      </c>
      <c r="V44" s="231">
        <v>2.7551609146079379</v>
      </c>
      <c r="W44" s="231">
        <v>2.7486715603972178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5.7879156299314332</v>
      </c>
      <c r="C45" s="263">
        <f t="shared" si="2"/>
        <v>5.833009927095838</v>
      </c>
      <c r="D45" s="263">
        <f t="shared" si="2"/>
        <v>5.9961022996896087</v>
      </c>
      <c r="E45" s="263">
        <f t="shared" si="2"/>
        <v>5.2350764792250981</v>
      </c>
      <c r="F45" s="263">
        <f t="shared" si="2"/>
        <v>5.7330544898788602</v>
      </c>
      <c r="G45" s="263">
        <f t="shared" si="2"/>
        <v>5.8356145351840292</v>
      </c>
      <c r="H45" s="263">
        <f t="shared" si="2"/>
        <v>5.7408503125628947</v>
      </c>
      <c r="I45" s="263">
        <f t="shared" si="2"/>
        <v>5.0566074698542725</v>
      </c>
      <c r="J45" s="263">
        <f t="shared" si="2"/>
        <v>4.167598252752712</v>
      </c>
      <c r="K45" s="263">
        <f t="shared" si="2"/>
        <v>3.7805204950782598</v>
      </c>
      <c r="L45" s="263">
        <f t="shared" si="2"/>
        <v>3.7720650528035744</v>
      </c>
      <c r="M45" s="263">
        <f t="shared" si="2"/>
        <v>3.5415209999232737</v>
      </c>
      <c r="N45" s="263">
        <f t="shared" si="2"/>
        <v>3.7139397179296596</v>
      </c>
      <c r="O45" s="263">
        <f t="shared" si="2"/>
        <v>3.7311258885281569</v>
      </c>
      <c r="P45" s="263">
        <f t="shared" si="2"/>
        <v>3.5916292560982144</v>
      </c>
      <c r="Q45" s="263">
        <f t="shared" si="2"/>
        <v>3.066338230566676</v>
      </c>
      <c r="R45" s="263">
        <f t="shared" si="2"/>
        <v>3.1359984820886271</v>
      </c>
      <c r="S45" s="263">
        <f t="shared" si="2"/>
        <v>3.084462758923578</v>
      </c>
      <c r="T45" s="263">
        <f t="shared" si="2"/>
        <v>3.3349636752769984</v>
      </c>
      <c r="U45" s="263">
        <f t="shared" si="2"/>
        <v>3.1017256134131133</v>
      </c>
      <c r="V45" s="263">
        <f t="shared" si="2"/>
        <v>3.1890292948125443</v>
      </c>
      <c r="W45" s="263">
        <f t="shared" si="2"/>
        <v>3.1318543780549213</v>
      </c>
      <c r="DA45" s="70"/>
    </row>
    <row r="46" spans="1:105" ht="12" customHeight="1" x14ac:dyDescent="0.25">
      <c r="A46" s="165" t="s">
        <v>2186</v>
      </c>
      <c r="B46" s="348">
        <v>2.6666104629406422</v>
      </c>
      <c r="C46" s="348">
        <v>2.682770261758864</v>
      </c>
      <c r="D46" s="348">
        <v>2.7739205149140331</v>
      </c>
      <c r="E46" s="348">
        <v>2.3893795214777751</v>
      </c>
      <c r="F46" s="348">
        <v>2.6560364464091308</v>
      </c>
      <c r="G46" s="348">
        <v>2.685284793780728</v>
      </c>
      <c r="H46" s="348">
        <v>2.6377500546820238</v>
      </c>
      <c r="I46" s="348">
        <v>2.2696343779165229</v>
      </c>
      <c r="J46" s="348">
        <v>1.82898208377653</v>
      </c>
      <c r="K46" s="348">
        <v>1.681345013383065</v>
      </c>
      <c r="L46" s="348">
        <v>1.667132475826727</v>
      </c>
      <c r="M46" s="348">
        <v>1.5535508169104251</v>
      </c>
      <c r="N46" s="348">
        <v>1.663783735039801</v>
      </c>
      <c r="O46" s="348">
        <v>1.6272026862724041</v>
      </c>
      <c r="P46" s="348">
        <v>1.584584246721412</v>
      </c>
      <c r="Q46" s="348">
        <v>1.325766746723342</v>
      </c>
      <c r="R46" s="348">
        <v>1.3586000481337941</v>
      </c>
      <c r="S46" s="348">
        <v>1.321400547510357</v>
      </c>
      <c r="T46" s="348">
        <v>1.441142845909797</v>
      </c>
      <c r="U46" s="348">
        <v>1.333715460783818</v>
      </c>
      <c r="V46" s="348">
        <v>1.376682529831845</v>
      </c>
      <c r="W46" s="348">
        <v>1.3331657961027421</v>
      </c>
      <c r="DA46" s="167" t="s">
        <v>2268</v>
      </c>
    </row>
    <row r="47" spans="1:105" ht="12" customHeight="1" x14ac:dyDescent="0.25">
      <c r="A47" s="59" t="s">
        <v>30</v>
      </c>
      <c r="B47" s="232">
        <v>8.7629003240348877E-2</v>
      </c>
      <c r="C47" s="232">
        <v>9.1966391722676941E-2</v>
      </c>
      <c r="D47" s="232">
        <v>9.1760631707027224E-2</v>
      </c>
      <c r="E47" s="232">
        <v>0.10210107369410761</v>
      </c>
      <c r="F47" s="232">
        <v>6.9594797582524098E-2</v>
      </c>
      <c r="G47" s="232">
        <v>9.1566352595837508E-2</v>
      </c>
      <c r="H47" s="232">
        <v>6.9400394561681525E-2</v>
      </c>
      <c r="I47" s="232">
        <v>5.3039535598355461E-2</v>
      </c>
      <c r="J47" s="232">
        <v>5.0828527972566567E-2</v>
      </c>
      <c r="K47" s="232">
        <v>3.2877577445170419E-2</v>
      </c>
      <c r="L47" s="232">
        <v>3.3117666149274853E-2</v>
      </c>
      <c r="M47" s="232">
        <v>1.7561437731329649E-2</v>
      </c>
      <c r="N47" s="232">
        <v>1.7832044968562728E-2</v>
      </c>
      <c r="O47" s="232">
        <v>1.637187500884622E-2</v>
      </c>
      <c r="P47" s="232">
        <v>1.6782078310867421E-2</v>
      </c>
      <c r="Q47" s="232">
        <v>1.5399286452550421E-2</v>
      </c>
      <c r="R47" s="232">
        <v>3.3046484693585253E-2</v>
      </c>
      <c r="S47" s="232">
        <v>2.961967722656866E-2</v>
      </c>
      <c r="T47" s="232">
        <v>1.3058721893898661E-2</v>
      </c>
      <c r="U47" s="232">
        <v>1.120584236529989E-2</v>
      </c>
      <c r="V47" s="232">
        <v>1.343818940369618E-2</v>
      </c>
      <c r="W47" s="232">
        <v>7.9389561007485801E-3</v>
      </c>
      <c r="DA47" s="71" t="s">
        <v>2269</v>
      </c>
    </row>
    <row r="48" spans="1:105" ht="12" customHeight="1" x14ac:dyDescent="0.25">
      <c r="A48" s="59" t="s">
        <v>33</v>
      </c>
      <c r="B48" s="232">
        <v>0</v>
      </c>
      <c r="C48" s="232">
        <v>3.4669491023470903E-2</v>
      </c>
      <c r="D48" s="232">
        <v>3.4488317860128473E-2</v>
      </c>
      <c r="E48" s="232">
        <v>3.4179358932282897E-2</v>
      </c>
      <c r="F48" s="232">
        <v>3.5073886823712652E-2</v>
      </c>
      <c r="G48" s="232">
        <v>3.6757325940769678E-2</v>
      </c>
      <c r="H48" s="232">
        <v>6.9572120234842827E-2</v>
      </c>
      <c r="I48" s="232">
        <v>7.1280476834514453E-2</v>
      </c>
      <c r="J48" s="232">
        <v>3.4154538400533577E-2</v>
      </c>
      <c r="K48" s="232">
        <v>6.6275347565832698E-2</v>
      </c>
      <c r="L48" s="232">
        <v>6.6759323684136646E-2</v>
      </c>
      <c r="M48" s="232">
        <v>7.0806329690182745E-2</v>
      </c>
      <c r="N48" s="232">
        <v>0.1078460950416688</v>
      </c>
      <c r="O48" s="232">
        <v>0.14387299342834681</v>
      </c>
      <c r="P48" s="232">
        <v>0.1468405883437448</v>
      </c>
      <c r="Q48" s="232">
        <v>0.1021210590923851</v>
      </c>
      <c r="R48" s="232">
        <v>0.14727467925721691</v>
      </c>
      <c r="S48" s="232">
        <v>0.16278978817678719</v>
      </c>
      <c r="T48" s="232">
        <v>0.13824402273679939</v>
      </c>
      <c r="U48" s="232">
        <v>0.12699669549962289</v>
      </c>
      <c r="V48" s="232">
        <v>0.1012706329456616</v>
      </c>
      <c r="W48" s="232">
        <v>7.0275847613526191E-2</v>
      </c>
      <c r="DA48" s="71" t="s">
        <v>2270</v>
      </c>
    </row>
    <row r="49" spans="1:105" ht="12" customHeight="1" x14ac:dyDescent="0.25">
      <c r="A49" s="59" t="s">
        <v>160</v>
      </c>
      <c r="B49" s="232">
        <v>0.3666913852575614</v>
      </c>
      <c r="C49" s="232">
        <v>0.32685648244060339</v>
      </c>
      <c r="D49" s="232">
        <v>0.2366035495005461</v>
      </c>
      <c r="E49" s="232">
        <v>0.2354906088377125</v>
      </c>
      <c r="F49" s="232">
        <v>0.24161338463366011</v>
      </c>
      <c r="G49" s="232">
        <v>0.2212820038082319</v>
      </c>
      <c r="H49" s="232">
        <v>0.17978240312570221</v>
      </c>
      <c r="I49" s="232">
        <v>0.15388876967623469</v>
      </c>
      <c r="J49" s="232">
        <v>0.14831753972672501</v>
      </c>
      <c r="K49" s="232">
        <v>0.147145306386497</v>
      </c>
      <c r="L49" s="232">
        <v>0.1200210939247803</v>
      </c>
      <c r="M49" s="232">
        <v>6.1594960975159332E-2</v>
      </c>
      <c r="N49" s="232">
        <v>9.3112918942705639E-2</v>
      </c>
      <c r="O49" s="232">
        <v>0.12482972109238789</v>
      </c>
      <c r="P49" s="232">
        <v>0.12715421431477711</v>
      </c>
      <c r="Q49" s="232">
        <v>8.8875635644687243E-2</v>
      </c>
      <c r="R49" s="232">
        <v>9.5869512442406477E-2</v>
      </c>
      <c r="S49" s="232">
        <v>0.104564374453405</v>
      </c>
      <c r="T49" s="232">
        <v>0.14154802837264849</v>
      </c>
      <c r="U49" s="232">
        <v>7.2823540072976506E-2</v>
      </c>
      <c r="V49" s="232">
        <v>6.6371748527741595E-2</v>
      </c>
      <c r="W49" s="232">
        <v>6.5450702816355899E-2</v>
      </c>
      <c r="DA49" s="71" t="s">
        <v>2271</v>
      </c>
    </row>
    <row r="50" spans="1:105" ht="12" customHeight="1" x14ac:dyDescent="0.25">
      <c r="A50" s="59" t="s">
        <v>70</v>
      </c>
      <c r="B50" s="232">
        <v>0.86604101793622135</v>
      </c>
      <c r="C50" s="232">
        <v>0.57839441681362602</v>
      </c>
      <c r="D50" s="232">
        <v>0.54797507737893647</v>
      </c>
      <c r="E50" s="232">
        <v>0.32583822548071079</v>
      </c>
      <c r="F50" s="232">
        <v>0.25077506313522618</v>
      </c>
      <c r="G50" s="232">
        <v>0.26281149790466468</v>
      </c>
      <c r="H50" s="232">
        <v>0.27635290972815951</v>
      </c>
      <c r="I50" s="232">
        <v>0.22651004201290911</v>
      </c>
      <c r="J50" s="232">
        <v>8.139980019429309E-2</v>
      </c>
      <c r="K50" s="232">
        <v>0.15795499014785169</v>
      </c>
      <c r="L50" s="232">
        <v>0.18562457417846001</v>
      </c>
      <c r="M50" s="232">
        <v>8.4375625600345838E-2</v>
      </c>
      <c r="N50" s="232">
        <v>0.1427946619372909</v>
      </c>
      <c r="O50" s="232">
        <v>5.7149940706293527E-2</v>
      </c>
      <c r="P50" s="232">
        <v>2.9164371704345299E-2</v>
      </c>
      <c r="Q50" s="232">
        <v>0</v>
      </c>
      <c r="R50" s="232">
        <v>0</v>
      </c>
      <c r="S50" s="232">
        <v>6.9996113346216032E-3</v>
      </c>
      <c r="T50" s="232">
        <v>7.518158320674111E-3</v>
      </c>
      <c r="U50" s="232">
        <v>3.5847873407121048E-2</v>
      </c>
      <c r="V50" s="232">
        <v>2.3428026240168931E-2</v>
      </c>
      <c r="W50" s="232">
        <v>9.0796531592401038E-3</v>
      </c>
      <c r="DA50" s="71" t="s">
        <v>2272</v>
      </c>
    </row>
    <row r="51" spans="1:105" ht="12" customHeight="1" x14ac:dyDescent="0.25">
      <c r="A51" s="59" t="s">
        <v>162</v>
      </c>
      <c r="B51" s="232">
        <v>1.3462490565065099</v>
      </c>
      <c r="C51" s="232">
        <v>1.6508834797584859</v>
      </c>
      <c r="D51" s="232">
        <v>1.8630929384673951</v>
      </c>
      <c r="E51" s="232">
        <v>1.6917702545329609</v>
      </c>
      <c r="F51" s="232">
        <v>2.058979314234008</v>
      </c>
      <c r="G51" s="232">
        <v>2.0728676135312241</v>
      </c>
      <c r="H51" s="232">
        <v>2.0426422270316378</v>
      </c>
      <c r="I51" s="232">
        <v>1.7649155537945089</v>
      </c>
      <c r="J51" s="232">
        <v>1.5142816774824119</v>
      </c>
      <c r="K51" s="232">
        <v>1.277091791837714</v>
      </c>
      <c r="L51" s="232">
        <v>1.261609817890075</v>
      </c>
      <c r="M51" s="232">
        <v>1.319212462913407</v>
      </c>
      <c r="N51" s="232">
        <v>1.302198014149573</v>
      </c>
      <c r="O51" s="232">
        <v>1.2849781560365301</v>
      </c>
      <c r="P51" s="232">
        <v>1.2646429940476771</v>
      </c>
      <c r="Q51" s="232">
        <v>1.1193707655337191</v>
      </c>
      <c r="R51" s="232">
        <v>1.0824093717405849</v>
      </c>
      <c r="S51" s="232">
        <v>1.017427096318974</v>
      </c>
      <c r="T51" s="232">
        <v>1.140773914585776</v>
      </c>
      <c r="U51" s="232">
        <v>1.086841509438798</v>
      </c>
      <c r="V51" s="232">
        <v>1.1721739327145759</v>
      </c>
      <c r="W51" s="232">
        <v>1.1804206364128711</v>
      </c>
      <c r="DA51" s="71" t="s">
        <v>2273</v>
      </c>
    </row>
    <row r="52" spans="1:105" ht="12" customHeight="1" x14ac:dyDescent="0.25">
      <c r="A52" s="165" t="s">
        <v>2193</v>
      </c>
      <c r="B52" s="348">
        <v>2.5314456086088741</v>
      </c>
      <c r="C52" s="348">
        <v>2.5424102898861189</v>
      </c>
      <c r="D52" s="348">
        <v>2.6174293723526101</v>
      </c>
      <c r="E52" s="348">
        <v>2.242729447609221</v>
      </c>
      <c r="F52" s="348">
        <v>2.4933088836588539</v>
      </c>
      <c r="G52" s="348">
        <v>2.5328046860394702</v>
      </c>
      <c r="H52" s="348">
        <v>2.47668754076303</v>
      </c>
      <c r="I52" s="348">
        <v>2.128865272072523</v>
      </c>
      <c r="J52" s="348">
        <v>1.7087694789001739</v>
      </c>
      <c r="K52" s="348">
        <v>1.574297704911729</v>
      </c>
      <c r="L52" s="348">
        <v>1.5655249772746029</v>
      </c>
      <c r="M52" s="348">
        <v>1.456382295697229</v>
      </c>
      <c r="N52" s="348">
        <v>1.567273006705991</v>
      </c>
      <c r="O52" s="348">
        <v>1.5283298237080021</v>
      </c>
      <c r="P52" s="348">
        <v>1.494991874227892</v>
      </c>
      <c r="Q52" s="348">
        <v>1.2440146463615549</v>
      </c>
      <c r="R52" s="348">
        <v>1.28344616823886</v>
      </c>
      <c r="S52" s="348">
        <v>1.2574773906658501</v>
      </c>
      <c r="T52" s="348">
        <v>1.388545043368405</v>
      </c>
      <c r="U52" s="348">
        <v>1.2775680638667619</v>
      </c>
      <c r="V52" s="348">
        <v>1.317188973287128</v>
      </c>
      <c r="W52" s="348">
        <v>1.2669642921904869</v>
      </c>
      <c r="DA52" s="167" t="s">
        <v>2274</v>
      </c>
    </row>
    <row r="53" spans="1:105" ht="12" customHeight="1" x14ac:dyDescent="0.25">
      <c r="A53" s="64" t="s">
        <v>30</v>
      </c>
      <c r="B53" s="231">
        <v>6.4277605133487722E-2</v>
      </c>
      <c r="C53" s="231">
        <v>6.3525378932603502E-2</v>
      </c>
      <c r="D53" s="231">
        <v>6.3689087222071478E-2</v>
      </c>
      <c r="E53" s="231">
        <v>7.2412728381386127E-2</v>
      </c>
      <c r="F53" s="231">
        <v>4.7325598392853108E-2</v>
      </c>
      <c r="G53" s="231">
        <v>5.874595496563112E-2</v>
      </c>
      <c r="H53" s="231">
        <v>4.7945880811995467E-2</v>
      </c>
      <c r="I53" s="231">
        <v>3.6140114674351798E-2</v>
      </c>
      <c r="J53" s="231">
        <v>3.7236006627499929E-2</v>
      </c>
      <c r="K53" s="231">
        <v>2.471095199624938E-2</v>
      </c>
      <c r="L53" s="231">
        <v>2.475663444248756E-2</v>
      </c>
      <c r="M53" s="231">
        <v>1.231024697677943E-2</v>
      </c>
      <c r="N53" s="231">
        <v>1.20257504066841E-2</v>
      </c>
      <c r="O53" s="231">
        <v>1.1303488060101761E-2</v>
      </c>
      <c r="P53" s="231">
        <v>1.116997137371175E-2</v>
      </c>
      <c r="Q53" s="231">
        <v>1.1458939083301209E-2</v>
      </c>
      <c r="R53" s="231">
        <v>2.2266481987901331E-2</v>
      </c>
      <c r="S53" s="231">
        <v>1.8855018247028999E-2</v>
      </c>
      <c r="T53" s="231">
        <v>7.6298986609122767E-3</v>
      </c>
      <c r="U53" s="231">
        <v>6.6169970098869024E-3</v>
      </c>
      <c r="V53" s="231">
        <v>7.6325021030057344E-3</v>
      </c>
      <c r="W53" s="231">
        <v>5.2916757306203134E-3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</v>
      </c>
      <c r="C55" s="231">
        <v>2.418650016388502E-2</v>
      </c>
      <c r="D55" s="231">
        <v>2.4176202757809299E-2</v>
      </c>
      <c r="E55" s="231">
        <v>2.448251119032251E-2</v>
      </c>
      <c r="F55" s="231">
        <v>2.4088551240226151E-2</v>
      </c>
      <c r="G55" s="231">
        <v>2.3817348373205888E-2</v>
      </c>
      <c r="H55" s="231">
        <v>4.8543607485445679E-2</v>
      </c>
      <c r="I55" s="231">
        <v>4.9053257887152847E-2</v>
      </c>
      <c r="J55" s="231">
        <v>2.5270360266493049E-2</v>
      </c>
      <c r="K55" s="231">
        <v>5.0309398894462523E-2</v>
      </c>
      <c r="L55" s="231">
        <v>5.040240447395699E-2</v>
      </c>
      <c r="M55" s="231">
        <v>5.0128675253667751E-2</v>
      </c>
      <c r="N55" s="231">
        <v>7.3455261046603562E-2</v>
      </c>
      <c r="O55" s="231">
        <v>0.1003230636154798</v>
      </c>
      <c r="P55" s="231">
        <v>9.8709710790667218E-2</v>
      </c>
      <c r="Q55" s="231">
        <v>7.6747912190954379E-2</v>
      </c>
      <c r="R55" s="231">
        <v>0.1002217241262733</v>
      </c>
      <c r="S55" s="231">
        <v>0.1046601228729903</v>
      </c>
      <c r="T55" s="231">
        <v>8.1577784462532443E-2</v>
      </c>
      <c r="U55" s="231">
        <v>7.5738429757271797E-2</v>
      </c>
      <c r="V55" s="231">
        <v>5.8092109300570301E-2</v>
      </c>
      <c r="W55" s="231">
        <v>4.7308955737953483E-2</v>
      </c>
      <c r="DA55" s="73" t="s">
        <v>2277</v>
      </c>
    </row>
    <row r="56" spans="1:105" ht="12" customHeight="1" x14ac:dyDescent="0.25">
      <c r="A56" s="64" t="s">
        <v>160</v>
      </c>
      <c r="B56" s="231">
        <v>0.27682246568019508</v>
      </c>
      <c r="C56" s="231">
        <v>0.232361424030367</v>
      </c>
      <c r="D56" s="231">
        <v>0.1690124492651271</v>
      </c>
      <c r="E56" s="231">
        <v>0.17188857233094129</v>
      </c>
      <c r="F56" s="231">
        <v>0.16909436570792499</v>
      </c>
      <c r="G56" s="231">
        <v>0.14610899661560131</v>
      </c>
      <c r="H56" s="231">
        <v>0.1278278113402459</v>
      </c>
      <c r="I56" s="231">
        <v>0.1079159282733428</v>
      </c>
      <c r="J56" s="231">
        <v>0.1118244804800009</v>
      </c>
      <c r="K56" s="231">
        <v>0.1138216536804635</v>
      </c>
      <c r="L56" s="231">
        <v>9.2337533741840019E-2</v>
      </c>
      <c r="M56" s="231">
        <v>4.4436586709588277E-2</v>
      </c>
      <c r="N56" s="231">
        <v>6.4626373516957242E-2</v>
      </c>
      <c r="O56" s="231">
        <v>8.869943828654861E-2</v>
      </c>
      <c r="P56" s="231">
        <v>8.7101550374195258E-2</v>
      </c>
      <c r="Q56" s="231">
        <v>6.8063666886132052E-2</v>
      </c>
      <c r="R56" s="231">
        <v>6.6480712591239874E-2</v>
      </c>
      <c r="S56" s="231">
        <v>6.8504513898906841E-2</v>
      </c>
      <c r="T56" s="231">
        <v>8.5115906938943095E-2</v>
      </c>
      <c r="U56" s="231">
        <v>4.4256496049727929E-2</v>
      </c>
      <c r="V56" s="231">
        <v>3.8797008823263028E-2</v>
      </c>
      <c r="W56" s="231">
        <v>4.4898615259359703E-2</v>
      </c>
      <c r="DA56" s="73" t="s">
        <v>2278</v>
      </c>
    </row>
    <row r="57" spans="1:105" ht="12" customHeight="1" x14ac:dyDescent="0.25">
      <c r="A57" s="64" t="s">
        <v>70</v>
      </c>
      <c r="B57" s="231">
        <v>0.63383537957998937</v>
      </c>
      <c r="C57" s="231">
        <v>0.39862855805121161</v>
      </c>
      <c r="D57" s="231">
        <v>0.37948589318089881</v>
      </c>
      <c r="E57" s="231">
        <v>0.23057532720738669</v>
      </c>
      <c r="F57" s="231">
        <v>0.17014919000899331</v>
      </c>
      <c r="G57" s="231">
        <v>0.168233551841657</v>
      </c>
      <c r="H57" s="231">
        <v>0.19049325517927779</v>
      </c>
      <c r="I57" s="231">
        <v>0.15399388431457681</v>
      </c>
      <c r="J57" s="231">
        <v>5.9498375055367092E-2</v>
      </c>
      <c r="K57" s="231">
        <v>0.11845386015348661</v>
      </c>
      <c r="L57" s="231">
        <v>0.13845018809502779</v>
      </c>
      <c r="M57" s="231">
        <v>5.9013300360939672E-2</v>
      </c>
      <c r="N57" s="231">
        <v>9.6083586913796468E-2</v>
      </c>
      <c r="O57" s="231">
        <v>3.9369150458500569E-2</v>
      </c>
      <c r="P57" s="231">
        <v>1.9368016265570009E-2</v>
      </c>
      <c r="Q57" s="231">
        <v>0</v>
      </c>
      <c r="R57" s="231">
        <v>0</v>
      </c>
      <c r="S57" s="231">
        <v>4.4457676445706727E-3</v>
      </c>
      <c r="T57" s="231">
        <v>4.3828414820408744E-3</v>
      </c>
      <c r="U57" s="231">
        <v>2.1120589047792931E-2</v>
      </c>
      <c r="V57" s="231">
        <v>1.3276636842540121E-2</v>
      </c>
      <c r="W57" s="231">
        <v>6.0384473108805172E-3</v>
      </c>
      <c r="DA57" s="73" t="s">
        <v>2279</v>
      </c>
    </row>
    <row r="58" spans="1:105" ht="12" customHeight="1" x14ac:dyDescent="0.25">
      <c r="A58" s="64" t="s">
        <v>34</v>
      </c>
      <c r="B58" s="231">
        <v>0.18154399850094549</v>
      </c>
      <c r="C58" s="231">
        <v>0.1038279881448671</v>
      </c>
      <c r="D58" s="231">
        <v>0.1306282628094107</v>
      </c>
      <c r="E58" s="231">
        <v>9.6922228111317676E-2</v>
      </c>
      <c r="F58" s="231">
        <v>0.1171905198528783</v>
      </c>
      <c r="G58" s="231">
        <v>0.14157719719862319</v>
      </c>
      <c r="H58" s="231">
        <v>0.14684426367960579</v>
      </c>
      <c r="I58" s="231">
        <v>0.1224279576602655</v>
      </c>
      <c r="J58" s="231">
        <v>9.5976389690708624E-2</v>
      </c>
      <c r="K58" s="231">
        <v>2.4974692556091759E-2</v>
      </c>
      <c r="L58" s="231">
        <v>5.1175556365788938E-2</v>
      </c>
      <c r="M58" s="231">
        <v>8.4273063693611913E-2</v>
      </c>
      <c r="N58" s="231">
        <v>4.1281858575520608E-2</v>
      </c>
      <c r="O58" s="231">
        <v>4.5005954910328473E-2</v>
      </c>
      <c r="P58" s="231">
        <v>4.500595491031472E-2</v>
      </c>
      <c r="Q58" s="231">
        <v>1.8504246108984549E-2</v>
      </c>
      <c r="R58" s="231">
        <v>1.8504246109038079E-2</v>
      </c>
      <c r="S58" s="231">
        <v>1.5792082927518061E-2</v>
      </c>
      <c r="T58" s="231">
        <v>2.3766754332490491E-2</v>
      </c>
      <c r="U58" s="231">
        <v>6.4727255757614354E-3</v>
      </c>
      <c r="V58" s="231">
        <v>6.7234297354267229E-4</v>
      </c>
      <c r="W58" s="231">
        <v>3.8289362562213053E-4</v>
      </c>
      <c r="DA58" s="73" t="s">
        <v>2280</v>
      </c>
    </row>
    <row r="59" spans="1:105" ht="12" customHeight="1" x14ac:dyDescent="0.25">
      <c r="A59" s="64" t="s">
        <v>162</v>
      </c>
      <c r="B59" s="231">
        <v>0.99494730941222376</v>
      </c>
      <c r="C59" s="231">
        <v>1.1489401146394871</v>
      </c>
      <c r="D59" s="231">
        <v>1.302884759944579</v>
      </c>
      <c r="E59" s="231">
        <v>1.2088957231507249</v>
      </c>
      <c r="F59" s="231">
        <v>1.410698406322366</v>
      </c>
      <c r="G59" s="231">
        <v>1.3399126073370631</v>
      </c>
      <c r="H59" s="231">
        <v>1.4218196824795679</v>
      </c>
      <c r="I59" s="231">
        <v>1.211648358333844</v>
      </c>
      <c r="J59" s="231">
        <v>1.117699581515917</v>
      </c>
      <c r="K59" s="231">
        <v>0.96710724217655064</v>
      </c>
      <c r="L59" s="231">
        <v>0.95021043281662942</v>
      </c>
      <c r="M59" s="231">
        <v>0.93171759688904765</v>
      </c>
      <c r="N59" s="231">
        <v>0.8848118252761521</v>
      </c>
      <c r="O59" s="231">
        <v>0.89386649497339943</v>
      </c>
      <c r="P59" s="231">
        <v>0.84808057029150408</v>
      </c>
      <c r="Q59" s="231">
        <v>0.83922928007260988</v>
      </c>
      <c r="R59" s="231">
        <v>0.73481960621698073</v>
      </c>
      <c r="S59" s="231">
        <v>0.65254849058067677</v>
      </c>
      <c r="T59" s="231">
        <v>0.67155337020771577</v>
      </c>
      <c r="U59" s="231">
        <v>0.64661459168920332</v>
      </c>
      <c r="V59" s="231">
        <v>0.67078151823089416</v>
      </c>
      <c r="W59" s="231">
        <v>0.79273762337617715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0.27255673054736967</v>
      </c>
      <c r="C61" s="231">
        <v>0.47989573151487958</v>
      </c>
      <c r="D61" s="231">
        <v>0.49158375865148052</v>
      </c>
      <c r="E61" s="231">
        <v>0.41590948631867608</v>
      </c>
      <c r="F61" s="231">
        <v>0.53834472678816225</v>
      </c>
      <c r="G61" s="231">
        <v>0.61709549517595508</v>
      </c>
      <c r="H61" s="231">
        <v>0.45589950525513251</v>
      </c>
      <c r="I61" s="231">
        <v>0.41037223639735571</v>
      </c>
      <c r="J61" s="231">
        <v>0.22395075073266729</v>
      </c>
      <c r="K61" s="231">
        <v>0.22641150459760551</v>
      </c>
      <c r="L61" s="231">
        <v>0.18580574347254539</v>
      </c>
      <c r="M61" s="231">
        <v>0.20733900096749319</v>
      </c>
      <c r="N61" s="231">
        <v>0.31439176115463607</v>
      </c>
      <c r="O61" s="231">
        <v>0.26394298456795168</v>
      </c>
      <c r="P61" s="231">
        <v>0.27809398046777739</v>
      </c>
      <c r="Q61" s="231">
        <v>0.14642925182841121</v>
      </c>
      <c r="R61" s="231">
        <v>0.22025851248455861</v>
      </c>
      <c r="S61" s="231">
        <v>0.22887225846092629</v>
      </c>
      <c r="T61" s="231">
        <v>0.27446154451851268</v>
      </c>
      <c r="U61" s="231">
        <v>0.27703525828115932</v>
      </c>
      <c r="V61" s="231">
        <v>0.33859397311242279</v>
      </c>
      <c r="W61" s="231">
        <v>0.18140916704034579</v>
      </c>
      <c r="DA61" s="73" t="s">
        <v>2283</v>
      </c>
    </row>
    <row r="62" spans="1:105" ht="12" customHeight="1" x14ac:dyDescent="0.25">
      <c r="A62" s="64" t="s">
        <v>79</v>
      </c>
      <c r="B62" s="231">
        <v>0.10746211975466299</v>
      </c>
      <c r="C62" s="231">
        <v>9.1044594408817583E-2</v>
      </c>
      <c r="D62" s="231">
        <v>5.596895852123264E-2</v>
      </c>
      <c r="E62" s="231">
        <v>2.1642870918465229E-2</v>
      </c>
      <c r="F62" s="231">
        <v>1.641752534544989E-2</v>
      </c>
      <c r="G62" s="231">
        <v>3.7313534531733798E-2</v>
      </c>
      <c r="H62" s="231">
        <v>3.7313534531758882E-2</v>
      </c>
      <c r="I62" s="231">
        <v>3.7313534531633642E-2</v>
      </c>
      <c r="J62" s="231">
        <v>3.731353453152042E-2</v>
      </c>
      <c r="K62" s="231">
        <v>4.8508400856819109E-2</v>
      </c>
      <c r="L62" s="231">
        <v>7.2386483866327039E-2</v>
      </c>
      <c r="M62" s="231">
        <v>6.7163824846101033E-2</v>
      </c>
      <c r="N62" s="231">
        <v>8.0596589815641134E-2</v>
      </c>
      <c r="O62" s="231">
        <v>8.5819248835691947E-2</v>
      </c>
      <c r="P62" s="231">
        <v>0.1074621197541519</v>
      </c>
      <c r="Q62" s="231">
        <v>8.3581350191161571E-2</v>
      </c>
      <c r="R62" s="231">
        <v>0.1208948847228683</v>
      </c>
      <c r="S62" s="231">
        <v>0.1637991360332324</v>
      </c>
      <c r="T62" s="231">
        <v>0.2400569427652578</v>
      </c>
      <c r="U62" s="231">
        <v>0.19971297645595859</v>
      </c>
      <c r="V62" s="231">
        <v>0.18934288190088919</v>
      </c>
      <c r="W62" s="231">
        <v>0.18889691410952769</v>
      </c>
      <c r="DA62" s="73" t="s">
        <v>2284</v>
      </c>
    </row>
    <row r="63" spans="1:105" ht="12" customHeight="1" x14ac:dyDescent="0.25">
      <c r="A63" s="166" t="s">
        <v>2205</v>
      </c>
      <c r="B63" s="349">
        <v>0.23086844901462231</v>
      </c>
      <c r="C63" s="349">
        <v>0.2379017567517431</v>
      </c>
      <c r="D63" s="349">
        <v>0.23669744689216721</v>
      </c>
      <c r="E63" s="349">
        <v>0.23599884395135959</v>
      </c>
      <c r="F63" s="349">
        <v>0.22846120993755559</v>
      </c>
      <c r="G63" s="349">
        <v>0.24169660342641791</v>
      </c>
      <c r="H63" s="349">
        <v>0.24517519533080881</v>
      </c>
      <c r="I63" s="349">
        <v>0.25758051979943491</v>
      </c>
      <c r="J63" s="349">
        <v>0.24651923731426861</v>
      </c>
      <c r="K63" s="349">
        <v>0.20543486415758419</v>
      </c>
      <c r="L63" s="349">
        <v>0.21112177324305781</v>
      </c>
      <c r="M63" s="349">
        <v>0.20806117204606669</v>
      </c>
      <c r="N63" s="349">
        <v>0.18899828303698099</v>
      </c>
      <c r="O63" s="349">
        <v>0.22528472867835669</v>
      </c>
      <c r="P63" s="349">
        <v>0.2004153555622499</v>
      </c>
      <c r="Q63" s="349">
        <v>0.19435017249105671</v>
      </c>
      <c r="R63" s="349">
        <v>0.19333075450354731</v>
      </c>
      <c r="S63" s="349">
        <v>0.1978836856208171</v>
      </c>
      <c r="T63" s="349">
        <v>0.19776273077303819</v>
      </c>
      <c r="U63" s="349">
        <v>0.19195688660992419</v>
      </c>
      <c r="V63" s="349">
        <v>0.19380259209393649</v>
      </c>
      <c r="W63" s="349">
        <v>0.20811455936635159</v>
      </c>
      <c r="DA63" s="168" t="s">
        <v>2285</v>
      </c>
    </row>
    <row r="64" spans="1:105" ht="12" customHeight="1" x14ac:dyDescent="0.25">
      <c r="A64" s="60" t="s">
        <v>2207</v>
      </c>
      <c r="B64" s="264">
        <v>0.26822300720802827</v>
      </c>
      <c r="C64" s="264">
        <v>0.27639430545134308</v>
      </c>
      <c r="D64" s="264">
        <v>0.27499513803143621</v>
      </c>
      <c r="E64" s="264">
        <v>0.27418350100425648</v>
      </c>
      <c r="F64" s="264">
        <v>0.26542627639844663</v>
      </c>
      <c r="G64" s="264">
        <v>0.28080315902713088</v>
      </c>
      <c r="H64" s="264">
        <v>0.28484458775170352</v>
      </c>
      <c r="I64" s="264">
        <v>0.29925709603756062</v>
      </c>
      <c r="J64" s="264">
        <v>0.28640609597925082</v>
      </c>
      <c r="K64" s="264">
        <v>0.23867426356829749</v>
      </c>
      <c r="L64" s="264">
        <v>0.24528131560652461</v>
      </c>
      <c r="M64" s="264">
        <v>0.24172550856391969</v>
      </c>
      <c r="N64" s="264">
        <v>0.21957824055084449</v>
      </c>
      <c r="O64" s="264">
        <v>0.26173583987791421</v>
      </c>
      <c r="P64" s="264">
        <v>0.2328425975442327</v>
      </c>
      <c r="Q64" s="264">
        <v>0.22579606671870781</v>
      </c>
      <c r="R64" s="264">
        <v>0.2246117067103186</v>
      </c>
      <c r="S64" s="264">
        <v>0.2299013029331779</v>
      </c>
      <c r="T64" s="264">
        <v>0.22976077756842531</v>
      </c>
      <c r="U64" s="264">
        <v>0.22301554673476989</v>
      </c>
      <c r="V64" s="264">
        <v>0.22515988771100609</v>
      </c>
      <c r="W64" s="264">
        <v>0.2417875339626033</v>
      </c>
      <c r="DA64" s="72" t="s">
        <v>2286</v>
      </c>
    </row>
    <row r="65" spans="1:105" ht="12" customHeight="1" x14ac:dyDescent="0.25">
      <c r="A65" s="101" t="s">
        <v>2209</v>
      </c>
      <c r="B65" s="280">
        <v>9.0768102159266881E-2</v>
      </c>
      <c r="C65" s="280">
        <v>9.353331324776909E-2</v>
      </c>
      <c r="D65" s="280">
        <v>9.3059827499361467E-2</v>
      </c>
      <c r="E65" s="280">
        <v>9.2785165182485155E-2</v>
      </c>
      <c r="F65" s="280">
        <v>8.9821673474872896E-2</v>
      </c>
      <c r="G65" s="280">
        <v>9.5025292910281653E-2</v>
      </c>
      <c r="H65" s="280">
        <v>9.6392934035328393E-2</v>
      </c>
      <c r="I65" s="280">
        <v>0.1012702040282316</v>
      </c>
      <c r="J65" s="280">
        <v>9.6921356782489004E-2</v>
      </c>
      <c r="K65" s="280">
        <v>8.0768649057583866E-2</v>
      </c>
      <c r="L65" s="280">
        <v>8.3004510852661972E-2</v>
      </c>
      <c r="M65" s="280">
        <v>8.1801206705633692E-2</v>
      </c>
      <c r="N65" s="280">
        <v>7.4306452596041808E-2</v>
      </c>
      <c r="O65" s="280">
        <v>8.8572809991479859E-2</v>
      </c>
      <c r="P65" s="280">
        <v>7.8795182042427664E-2</v>
      </c>
      <c r="Q65" s="280">
        <v>7.6410598272014532E-2</v>
      </c>
      <c r="R65" s="280">
        <v>7.6009804502107092E-2</v>
      </c>
      <c r="S65" s="280">
        <v>7.7799832193375884E-2</v>
      </c>
      <c r="T65" s="280">
        <v>7.7752277657332877E-2</v>
      </c>
      <c r="U65" s="280">
        <v>7.5469655417838691E-2</v>
      </c>
      <c r="V65" s="280">
        <v>7.6195311888628839E-2</v>
      </c>
      <c r="W65" s="280">
        <v>8.1822196432737276E-2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5.8859234388027168</v>
      </c>
      <c r="C66" s="263">
        <f t="shared" si="3"/>
        <v>6.0097197010143288</v>
      </c>
      <c r="D66" s="263">
        <f t="shared" si="3"/>
        <v>6.0408654281932943</v>
      </c>
      <c r="E66" s="263">
        <f t="shared" si="3"/>
        <v>5.7733210086981774</v>
      </c>
      <c r="F66" s="263">
        <f t="shared" si="3"/>
        <v>5.8005771971373967</v>
      </c>
      <c r="G66" s="263">
        <f t="shared" si="3"/>
        <v>6.0600449484662526</v>
      </c>
      <c r="H66" s="263">
        <f t="shared" si="3"/>
        <v>6.0887667332629096</v>
      </c>
      <c r="I66" s="263">
        <f t="shared" si="3"/>
        <v>6.074267835133611</v>
      </c>
      <c r="J66" s="263">
        <f t="shared" si="3"/>
        <v>5.5888970945990826</v>
      </c>
      <c r="K66" s="263">
        <f t="shared" si="3"/>
        <v>4.7619151681540011</v>
      </c>
      <c r="L66" s="263">
        <f t="shared" si="3"/>
        <v>4.8566208512436404</v>
      </c>
      <c r="M66" s="263">
        <f t="shared" si="3"/>
        <v>4.7213580925829746</v>
      </c>
      <c r="N66" s="263">
        <f t="shared" si="3"/>
        <v>4.453849613756919</v>
      </c>
      <c r="O66" s="263">
        <f t="shared" si="3"/>
        <v>5.0774341285065532</v>
      </c>
      <c r="P66" s="263">
        <f t="shared" si="3"/>
        <v>4.6039326894992607</v>
      </c>
      <c r="Q66" s="263">
        <f t="shared" si="3"/>
        <v>4.3279014452549376</v>
      </c>
      <c r="R66" s="263">
        <f t="shared" si="3"/>
        <v>4.3331341821730822</v>
      </c>
      <c r="S66" s="263">
        <f t="shared" si="3"/>
        <v>4.3932032568883912</v>
      </c>
      <c r="T66" s="263">
        <f t="shared" si="3"/>
        <v>4.4697451095423819</v>
      </c>
      <c r="U66" s="263">
        <f t="shared" si="3"/>
        <v>4.2955800335112047</v>
      </c>
      <c r="V66" s="263">
        <f t="shared" si="3"/>
        <v>4.3550168136507708</v>
      </c>
      <c r="W66" s="263">
        <f t="shared" si="3"/>
        <v>4.5817570356597015</v>
      </c>
      <c r="DA66" s="70"/>
    </row>
    <row r="67" spans="1:105" ht="12" customHeight="1" x14ac:dyDescent="0.25">
      <c r="A67" s="165" t="s">
        <v>2212</v>
      </c>
      <c r="B67" s="348">
        <v>1.265972507509203</v>
      </c>
      <c r="C67" s="348">
        <v>1.2614852333816089</v>
      </c>
      <c r="D67" s="348">
        <v>1.300112217543383</v>
      </c>
      <c r="E67" s="348">
        <v>1.1156853653605669</v>
      </c>
      <c r="F67" s="348">
        <v>1.231009688744479</v>
      </c>
      <c r="G67" s="348">
        <v>1.245518377293233</v>
      </c>
      <c r="H67" s="348">
        <v>1.222384672677038</v>
      </c>
      <c r="I67" s="348">
        <v>1.050780365274097</v>
      </c>
      <c r="J67" s="348">
        <v>0.84304454290907327</v>
      </c>
      <c r="K67" s="348">
        <v>0.7786834481292948</v>
      </c>
      <c r="L67" s="348">
        <v>0.77298561371653829</v>
      </c>
      <c r="M67" s="348">
        <v>0.71320645161971696</v>
      </c>
      <c r="N67" s="348">
        <v>0.76690831283978145</v>
      </c>
      <c r="O67" s="348">
        <v>0.74663995088248625</v>
      </c>
      <c r="P67" s="348">
        <v>0.72571844208019276</v>
      </c>
      <c r="Q67" s="348">
        <v>0.60580710510839886</v>
      </c>
      <c r="R67" s="348">
        <v>0.62190654485789321</v>
      </c>
      <c r="S67" s="348">
        <v>0.60516136211137228</v>
      </c>
      <c r="T67" s="348">
        <v>0.65918519967871037</v>
      </c>
      <c r="U67" s="348">
        <v>0.61011475498124279</v>
      </c>
      <c r="V67" s="348">
        <v>0.62896569906930078</v>
      </c>
      <c r="W67" s="348">
        <v>0.60832716332742576</v>
      </c>
      <c r="DA67" s="167" t="s">
        <v>2288</v>
      </c>
    </row>
    <row r="68" spans="1:105" ht="12" customHeight="1" x14ac:dyDescent="0.25">
      <c r="A68" s="165" t="s">
        <v>2214</v>
      </c>
      <c r="B68" s="348">
        <v>0.47683739995956642</v>
      </c>
      <c r="C68" s="348">
        <v>0.47890276928602787</v>
      </c>
      <c r="D68" s="348">
        <v>0.49303378758996541</v>
      </c>
      <c r="E68" s="348">
        <v>0.42245319234744322</v>
      </c>
      <c r="F68" s="348">
        <v>0.46965375093850992</v>
      </c>
      <c r="G68" s="348">
        <v>0.47709340346449841</v>
      </c>
      <c r="H68" s="348">
        <v>0.46652286086395017</v>
      </c>
      <c r="I68" s="348">
        <v>0.40100509280036439</v>
      </c>
      <c r="J68" s="348">
        <v>0.32187347524989451</v>
      </c>
      <c r="K68" s="348">
        <v>0.29654361200553347</v>
      </c>
      <c r="L68" s="348">
        <v>0.29489113145338802</v>
      </c>
      <c r="M68" s="348">
        <v>0.27433239918950569</v>
      </c>
      <c r="N68" s="348">
        <v>0.29522040015514522</v>
      </c>
      <c r="O68" s="348">
        <v>0.28788484213890347</v>
      </c>
      <c r="P68" s="348">
        <v>0.28160511758309331</v>
      </c>
      <c r="Q68" s="348">
        <v>0.2343296286775228</v>
      </c>
      <c r="R68" s="348">
        <v>0.24175717296466059</v>
      </c>
      <c r="S68" s="348">
        <v>0.2368655472722378</v>
      </c>
      <c r="T68" s="348">
        <v>0.26155419099460259</v>
      </c>
      <c r="U68" s="348">
        <v>0.24064994000814369</v>
      </c>
      <c r="V68" s="348">
        <v>0.2481131584031156</v>
      </c>
      <c r="W68" s="348">
        <v>0.2386525536536096</v>
      </c>
      <c r="DA68" s="167" t="s">
        <v>2289</v>
      </c>
    </row>
    <row r="69" spans="1:105" ht="12" customHeight="1" x14ac:dyDescent="0.25">
      <c r="A69" s="64" t="s">
        <v>30</v>
      </c>
      <c r="B69" s="231">
        <v>1.210769293373176E-2</v>
      </c>
      <c r="C69" s="231">
        <v>1.196599935572587E-2</v>
      </c>
      <c r="D69" s="231">
        <v>1.1996836374240609E-2</v>
      </c>
      <c r="E69" s="231">
        <v>1.3640070720039491E-2</v>
      </c>
      <c r="F69" s="231">
        <v>8.9145171487922791E-3</v>
      </c>
      <c r="G69" s="231">
        <v>1.106572004892774E-2</v>
      </c>
      <c r="H69" s="231">
        <v>9.0313570504589775E-3</v>
      </c>
      <c r="I69" s="231">
        <v>6.8075562267477102E-3</v>
      </c>
      <c r="J69" s="231">
        <v>7.0139846278947249E-3</v>
      </c>
      <c r="K69" s="231">
        <v>4.6546945588502977E-3</v>
      </c>
      <c r="L69" s="231">
        <v>4.6632995625738357E-3</v>
      </c>
      <c r="M69" s="231">
        <v>2.318827685376734E-3</v>
      </c>
      <c r="N69" s="231">
        <v>2.2652383037521299E-3</v>
      </c>
      <c r="O69" s="231">
        <v>2.1291888866673682E-3</v>
      </c>
      <c r="P69" s="231">
        <v>2.104038929120219E-3</v>
      </c>
      <c r="Q69" s="231">
        <v>2.1584705198462099E-3</v>
      </c>
      <c r="R69" s="231">
        <v>4.1942403744523278E-3</v>
      </c>
      <c r="S69" s="231">
        <v>3.551637786143967E-3</v>
      </c>
      <c r="T69" s="231">
        <v>1.43721082809428E-3</v>
      </c>
      <c r="U69" s="231">
        <v>1.246414949230774E-3</v>
      </c>
      <c r="V69" s="231">
        <v>1.4377012271589761E-3</v>
      </c>
      <c r="W69" s="231">
        <v>9.9676994371795361E-4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0</v>
      </c>
      <c r="C71" s="231">
        <v>4.5559058480448243E-3</v>
      </c>
      <c r="D71" s="231">
        <v>4.5539661704460709E-3</v>
      </c>
      <c r="E71" s="231">
        <v>4.6116641577338786E-3</v>
      </c>
      <c r="F71" s="231">
        <v>4.537455635278056E-3</v>
      </c>
      <c r="G71" s="231">
        <v>4.4863703306869812E-3</v>
      </c>
      <c r="H71" s="231">
        <v>9.143948224405278E-3</v>
      </c>
      <c r="I71" s="231">
        <v>9.2399488540897325E-3</v>
      </c>
      <c r="J71" s="231">
        <v>4.7600678618324862E-3</v>
      </c>
      <c r="K71" s="231">
        <v>9.4765626726411398E-3</v>
      </c>
      <c r="L71" s="231">
        <v>9.4940817291664179E-3</v>
      </c>
      <c r="M71" s="231">
        <v>9.4425205463972463E-3</v>
      </c>
      <c r="N71" s="231">
        <v>1.3836448064180169E-2</v>
      </c>
      <c r="O71" s="231">
        <v>1.8897419185187319E-2</v>
      </c>
      <c r="P71" s="231">
        <v>1.8593518930097981E-2</v>
      </c>
      <c r="Q71" s="231">
        <v>1.445667044040138E-2</v>
      </c>
      <c r="R71" s="231">
        <v>1.887833030633403E-2</v>
      </c>
      <c r="S71" s="231">
        <v>1.971437217552172E-2</v>
      </c>
      <c r="T71" s="231">
        <v>1.536645247493686E-2</v>
      </c>
      <c r="U71" s="231">
        <v>1.426651862463846E-2</v>
      </c>
      <c r="V71" s="231">
        <v>1.094255798459496E-2</v>
      </c>
      <c r="W71" s="231">
        <v>8.9113822442682435E-3</v>
      </c>
      <c r="DA71" s="73" t="s">
        <v>2292</v>
      </c>
    </row>
    <row r="72" spans="1:105" ht="12" customHeight="1" x14ac:dyDescent="0.25">
      <c r="A72" s="64" t="s">
        <v>160</v>
      </c>
      <c r="B72" s="231">
        <v>5.2143843950840089E-2</v>
      </c>
      <c r="C72" s="231">
        <v>4.376891089768685E-2</v>
      </c>
      <c r="D72" s="231">
        <v>3.1836140027780173E-2</v>
      </c>
      <c r="E72" s="231">
        <v>3.2377902821340732E-2</v>
      </c>
      <c r="F72" s="231">
        <v>3.1851570271852918E-2</v>
      </c>
      <c r="G72" s="231">
        <v>2.7521916260002451E-2</v>
      </c>
      <c r="H72" s="231">
        <v>2.4078368895115561E-2</v>
      </c>
      <c r="I72" s="231">
        <v>2.0327654079189229E-2</v>
      </c>
      <c r="J72" s="231">
        <v>2.106389105994478E-2</v>
      </c>
      <c r="K72" s="231">
        <v>2.1440089889948818E-2</v>
      </c>
      <c r="L72" s="231">
        <v>1.7393219652202561E-2</v>
      </c>
      <c r="M72" s="231">
        <v>8.3703265824155177E-3</v>
      </c>
      <c r="N72" s="231">
        <v>1.217338891732159E-2</v>
      </c>
      <c r="O72" s="231">
        <v>1.67079274334773E-2</v>
      </c>
      <c r="P72" s="231">
        <v>1.640694023669052E-2</v>
      </c>
      <c r="Q72" s="231">
        <v>1.282085692037944E-2</v>
      </c>
      <c r="R72" s="231">
        <v>1.252268270416707E-2</v>
      </c>
      <c r="S72" s="231">
        <v>1.2903897354918739E-2</v>
      </c>
      <c r="T72" s="231">
        <v>1.6032913218415872E-2</v>
      </c>
      <c r="U72" s="231">
        <v>8.3364036880373971E-3</v>
      </c>
      <c r="V72" s="231">
        <v>7.3080238226645054E-3</v>
      </c>
      <c r="W72" s="231">
        <v>8.4573568909597201E-3</v>
      </c>
      <c r="DA72" s="73" t="s">
        <v>2293</v>
      </c>
    </row>
    <row r="73" spans="1:105" ht="12" customHeight="1" x14ac:dyDescent="0.25">
      <c r="A73" s="64" t="s">
        <v>70</v>
      </c>
      <c r="B73" s="231">
        <v>0.11939281388210329</v>
      </c>
      <c r="C73" s="231">
        <v>7.5087927832361193E-2</v>
      </c>
      <c r="D73" s="231">
        <v>7.1482107302773198E-2</v>
      </c>
      <c r="E73" s="231">
        <v>4.3432471606931561E-2</v>
      </c>
      <c r="F73" s="231">
        <v>3.2050262937982132E-2</v>
      </c>
      <c r="G73" s="231">
        <v>3.1689422507569717E-2</v>
      </c>
      <c r="H73" s="231">
        <v>3.5882386017149277E-2</v>
      </c>
      <c r="I73" s="231">
        <v>2.900715826424162E-2</v>
      </c>
      <c r="J73" s="231">
        <v>1.120745014893341E-2</v>
      </c>
      <c r="K73" s="231">
        <v>2.231263847766507E-2</v>
      </c>
      <c r="L73" s="231">
        <v>2.6079259807373668E-2</v>
      </c>
      <c r="M73" s="231">
        <v>1.111607873834874E-2</v>
      </c>
      <c r="N73" s="231">
        <v>1.8098847396504601E-2</v>
      </c>
      <c r="O73" s="231">
        <v>7.4157956542327957E-3</v>
      </c>
      <c r="P73" s="231">
        <v>3.6482689918525238E-3</v>
      </c>
      <c r="Q73" s="231">
        <v>0</v>
      </c>
      <c r="R73" s="231">
        <v>0</v>
      </c>
      <c r="S73" s="231">
        <v>8.3742991642882507E-4</v>
      </c>
      <c r="T73" s="231">
        <v>8.255767888608851E-4</v>
      </c>
      <c r="U73" s="231">
        <v>3.9783935048474228E-3</v>
      </c>
      <c r="V73" s="231">
        <v>2.5008623415311028E-3</v>
      </c>
      <c r="W73" s="231">
        <v>1.137436058559211E-3</v>
      </c>
      <c r="DA73" s="73" t="s">
        <v>2294</v>
      </c>
    </row>
    <row r="74" spans="1:105" ht="12" customHeight="1" x14ac:dyDescent="0.25">
      <c r="A74" s="64" t="s">
        <v>34</v>
      </c>
      <c r="B74" s="231">
        <v>3.4196653457241807E-2</v>
      </c>
      <c r="C74" s="231">
        <v>1.9557626575764431E-2</v>
      </c>
      <c r="D74" s="231">
        <v>2.4605877759113381E-2</v>
      </c>
      <c r="E74" s="231">
        <v>1.825681859160555E-2</v>
      </c>
      <c r="F74" s="231">
        <v>2.207466855954494E-2</v>
      </c>
      <c r="G74" s="231">
        <v>2.666828091276003E-2</v>
      </c>
      <c r="H74" s="231">
        <v>2.7660415319150099E-2</v>
      </c>
      <c r="I74" s="231">
        <v>2.3061221941545841E-2</v>
      </c>
      <c r="J74" s="231">
        <v>1.8078655121795531E-2</v>
      </c>
      <c r="K74" s="231">
        <v>4.7043742210920768E-3</v>
      </c>
      <c r="L74" s="231">
        <v>9.6397169885696667E-3</v>
      </c>
      <c r="M74" s="231">
        <v>1.5874150501843789E-2</v>
      </c>
      <c r="N74" s="231">
        <v>7.7760841638099768E-3</v>
      </c>
      <c r="O74" s="231">
        <v>8.4775759941892979E-3</v>
      </c>
      <c r="P74" s="231">
        <v>8.4775759941867063E-3</v>
      </c>
      <c r="Q74" s="231">
        <v>3.4855643640192479E-3</v>
      </c>
      <c r="R74" s="231">
        <v>3.4855643640293319E-3</v>
      </c>
      <c r="S74" s="231">
        <v>2.9746859808067261E-3</v>
      </c>
      <c r="T74" s="231">
        <v>4.4768401512724487E-3</v>
      </c>
      <c r="U74" s="231">
        <v>1.219239166625422E-3</v>
      </c>
      <c r="V74" s="231">
        <v>1.2664632188615429E-4</v>
      </c>
      <c r="W74" s="231">
        <v>7.2124007042395749E-5</v>
      </c>
      <c r="DA74" s="73" t="s">
        <v>2295</v>
      </c>
    </row>
    <row r="75" spans="1:105" ht="12" customHeight="1" x14ac:dyDescent="0.25">
      <c r="A75" s="64" t="s">
        <v>162</v>
      </c>
      <c r="B75" s="231">
        <v>0.18741389761781499</v>
      </c>
      <c r="C75" s="231">
        <v>0.2164208526190724</v>
      </c>
      <c r="D75" s="231">
        <v>0.24541873594523941</v>
      </c>
      <c r="E75" s="231">
        <v>0.22771442984556589</v>
      </c>
      <c r="F75" s="231">
        <v>0.26572712362858969</v>
      </c>
      <c r="G75" s="231">
        <v>0.2523935105233247</v>
      </c>
      <c r="H75" s="231">
        <v>0.26782199005155288</v>
      </c>
      <c r="I75" s="231">
        <v>0.22823293176371581</v>
      </c>
      <c r="J75" s="231">
        <v>0.210536209260616</v>
      </c>
      <c r="K75" s="231">
        <v>0.18216978522993199</v>
      </c>
      <c r="L75" s="231">
        <v>0.17898700673554249</v>
      </c>
      <c r="M75" s="231">
        <v>0.17550359165777071</v>
      </c>
      <c r="N75" s="231">
        <v>0.16666815545367961</v>
      </c>
      <c r="O75" s="231">
        <v>0.16837374420551571</v>
      </c>
      <c r="P75" s="231">
        <v>0.1597492486975686</v>
      </c>
      <c r="Q75" s="231">
        <v>0.15808196965356641</v>
      </c>
      <c r="R75" s="231">
        <v>0.13841477347023459</v>
      </c>
      <c r="S75" s="231">
        <v>0.1229177212174128</v>
      </c>
      <c r="T75" s="231">
        <v>0.12649758773995759</v>
      </c>
      <c r="U75" s="231">
        <v>0.1217999784899331</v>
      </c>
      <c r="V75" s="231">
        <v>0.12635219733989139</v>
      </c>
      <c r="W75" s="231">
        <v>0.1493245384752909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5.1340325975681861E-2</v>
      </c>
      <c r="C77" s="231">
        <v>9.0395871864298649E-2</v>
      </c>
      <c r="D77" s="231">
        <v>9.2597494704434014E-2</v>
      </c>
      <c r="E77" s="231">
        <v>7.8343061134819869E-2</v>
      </c>
      <c r="F77" s="231">
        <v>0.10140565490746541</v>
      </c>
      <c r="G77" s="231">
        <v>0.1162395946591826</v>
      </c>
      <c r="H77" s="231">
        <v>8.587580708406925E-2</v>
      </c>
      <c r="I77" s="231">
        <v>7.7300033448809383E-2</v>
      </c>
      <c r="J77" s="231">
        <v>4.218462894687363E-2</v>
      </c>
      <c r="K77" s="231">
        <v>4.26481504505185E-2</v>
      </c>
      <c r="L77" s="231">
        <v>3.4999419823083369E-2</v>
      </c>
      <c r="M77" s="231">
        <v>3.9055545888613659E-2</v>
      </c>
      <c r="N77" s="231">
        <v>5.9220608749349743E-2</v>
      </c>
      <c r="O77" s="231">
        <v>4.9717792106982593E-2</v>
      </c>
      <c r="P77" s="231">
        <v>5.2383353661520402E-2</v>
      </c>
      <c r="Q77" s="231">
        <v>2.7582241341639779E-2</v>
      </c>
      <c r="R77" s="231">
        <v>4.1489138085734033E-2</v>
      </c>
      <c r="S77" s="231">
        <v>4.3111671953858698E-2</v>
      </c>
      <c r="T77" s="231">
        <v>5.1699127499332011E-2</v>
      </c>
      <c r="U77" s="231">
        <v>5.2183926767642198E-2</v>
      </c>
      <c r="V77" s="231">
        <v>6.3779474159680771E-2</v>
      </c>
      <c r="W77" s="231">
        <v>3.4171255841394778E-2</v>
      </c>
      <c r="DA77" s="73" t="s">
        <v>2298</v>
      </c>
    </row>
    <row r="78" spans="1:105" ht="12" customHeight="1" x14ac:dyDescent="0.25">
      <c r="A78" s="64" t="s">
        <v>79</v>
      </c>
      <c r="B78" s="231">
        <v>2.0242172142152591E-2</v>
      </c>
      <c r="C78" s="231">
        <v>1.714967429307367E-2</v>
      </c>
      <c r="D78" s="231">
        <v>1.054262930593856E-2</v>
      </c>
      <c r="E78" s="231">
        <v>4.0767734694061924E-3</v>
      </c>
      <c r="F78" s="231">
        <v>3.0924978490044111E-3</v>
      </c>
      <c r="G78" s="231">
        <v>7.0285882220440356E-3</v>
      </c>
      <c r="H78" s="231">
        <v>7.0285882220487619E-3</v>
      </c>
      <c r="I78" s="231">
        <v>7.0285882220251722E-3</v>
      </c>
      <c r="J78" s="231">
        <v>7.0285882220038473E-3</v>
      </c>
      <c r="K78" s="231">
        <v>9.1373165048855946E-3</v>
      </c>
      <c r="L78" s="231">
        <v>1.363512715487601E-2</v>
      </c>
      <c r="M78" s="231">
        <v>1.265135758873925E-2</v>
      </c>
      <c r="N78" s="231">
        <v>1.518162910654736E-2</v>
      </c>
      <c r="O78" s="231">
        <v>1.6165398672651109E-2</v>
      </c>
      <c r="P78" s="231">
        <v>2.024217214205631E-2</v>
      </c>
      <c r="Q78" s="231">
        <v>1.5743855437670321E-2</v>
      </c>
      <c r="R78" s="231">
        <v>2.2772443659709259E-2</v>
      </c>
      <c r="S78" s="231">
        <v>3.085413088714628E-2</v>
      </c>
      <c r="T78" s="231">
        <v>4.5218482293732758E-2</v>
      </c>
      <c r="U78" s="231">
        <v>3.761906481718888E-2</v>
      </c>
      <c r="V78" s="231">
        <v>3.5665695205707677E-2</v>
      </c>
      <c r="W78" s="231">
        <v>3.5581690192376413E-2</v>
      </c>
      <c r="DA78" s="73" t="s">
        <v>2299</v>
      </c>
    </row>
    <row r="79" spans="1:105" ht="12" customHeight="1" x14ac:dyDescent="0.25">
      <c r="A79" s="165" t="s">
        <v>2226</v>
      </c>
      <c r="B79" s="348">
        <v>4.143113531333948</v>
      </c>
      <c r="C79" s="348">
        <v>4.2693316983466918</v>
      </c>
      <c r="D79" s="348">
        <v>4.2477194230599462</v>
      </c>
      <c r="E79" s="348">
        <v>4.235182450990167</v>
      </c>
      <c r="F79" s="348">
        <v>4.0999137574544076</v>
      </c>
      <c r="G79" s="348">
        <v>4.3374331677085216</v>
      </c>
      <c r="H79" s="348">
        <v>4.3998591997219219</v>
      </c>
      <c r="I79" s="348">
        <v>4.6224823770591499</v>
      </c>
      <c r="J79" s="348">
        <v>4.4239790764401148</v>
      </c>
      <c r="K79" s="348">
        <v>3.6866881080191729</v>
      </c>
      <c r="L79" s="348">
        <v>3.7887441060737141</v>
      </c>
      <c r="M79" s="348">
        <v>3.7338192417737521</v>
      </c>
      <c r="N79" s="348">
        <v>3.3917209007619928</v>
      </c>
      <c r="O79" s="348">
        <v>4.0429093354851631</v>
      </c>
      <c r="P79" s="348">
        <v>3.5966091298359748</v>
      </c>
      <c r="Q79" s="348">
        <v>3.487764711469016</v>
      </c>
      <c r="R79" s="348">
        <v>3.4694704643505281</v>
      </c>
      <c r="S79" s="348">
        <v>3.5511763475047808</v>
      </c>
      <c r="T79" s="348">
        <v>3.5490057188690689</v>
      </c>
      <c r="U79" s="348">
        <v>3.4448153385218179</v>
      </c>
      <c r="V79" s="348">
        <v>3.4779379561783541</v>
      </c>
      <c r="W79" s="348">
        <v>3.7347773186786659</v>
      </c>
      <c r="DA79" s="167" t="s">
        <v>2300</v>
      </c>
    </row>
    <row r="80" spans="1:105" ht="12" customHeight="1" x14ac:dyDescent="0.25">
      <c r="A80" s="132" t="s">
        <v>2228</v>
      </c>
      <c r="B80" s="318">
        <v>4.0248557163943151</v>
      </c>
      <c r="C80" s="318">
        <v>4.1474712100736539</v>
      </c>
      <c r="D80" s="318">
        <v>4.1264758187877826</v>
      </c>
      <c r="E80" s="318">
        <v>4.1142966923120774</v>
      </c>
      <c r="F80" s="318">
        <v>3.9828890033098161</v>
      </c>
      <c r="G80" s="318">
        <v>4.2136288439841998</v>
      </c>
      <c r="H80" s="318">
        <v>4.2742730358222287</v>
      </c>
      <c r="I80" s="318">
        <v>4.4905418300831261</v>
      </c>
      <c r="J80" s="318">
        <v>4.2977044535117859</v>
      </c>
      <c r="K80" s="318">
        <v>3.5814581458853798</v>
      </c>
      <c r="L80" s="318">
        <v>3.6806011367920051</v>
      </c>
      <c r="M80" s="318">
        <v>3.627244005161891</v>
      </c>
      <c r="N80" s="318">
        <v>3.294910253509455</v>
      </c>
      <c r="O80" s="318">
        <v>3.9275116712894671</v>
      </c>
      <c r="P80" s="318">
        <v>3.4939503120967021</v>
      </c>
      <c r="Q80" s="318">
        <v>3.3882126642749149</v>
      </c>
      <c r="R80" s="318">
        <v>3.3704405939381719</v>
      </c>
      <c r="S80" s="318">
        <v>3.449814327819551</v>
      </c>
      <c r="T80" s="318">
        <v>3.447705655921824</v>
      </c>
      <c r="U80" s="318">
        <v>3.3464892048730119</v>
      </c>
      <c r="V80" s="318">
        <v>3.3786663962554391</v>
      </c>
      <c r="W80" s="318">
        <v>3.6281747354637091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0.99999999999999978</v>
      </c>
      <c r="C84" s="234">
        <f t="shared" si="4"/>
        <v>1</v>
      </c>
      <c r="D84" s="234">
        <f t="shared" si="4"/>
        <v>1</v>
      </c>
      <c r="E84" s="234">
        <f t="shared" si="4"/>
        <v>0.99999999999999989</v>
      </c>
      <c r="F84" s="234">
        <f t="shared" si="4"/>
        <v>1</v>
      </c>
      <c r="G84" s="234">
        <f t="shared" si="4"/>
        <v>1.0000000000000002</v>
      </c>
      <c r="H84" s="234">
        <f t="shared" si="4"/>
        <v>1.0000000000000002</v>
      </c>
      <c r="I84" s="234">
        <f t="shared" si="4"/>
        <v>0.99999999999999989</v>
      </c>
      <c r="J84" s="234">
        <f t="shared" si="4"/>
        <v>1.0000000000000002</v>
      </c>
      <c r="K84" s="234">
        <f t="shared" si="4"/>
        <v>0.99999999999999989</v>
      </c>
      <c r="L84" s="234">
        <f t="shared" si="4"/>
        <v>1</v>
      </c>
      <c r="M84" s="234">
        <f t="shared" si="4"/>
        <v>1.0000000000000002</v>
      </c>
      <c r="N84" s="234">
        <f t="shared" si="4"/>
        <v>1</v>
      </c>
      <c r="O84" s="234">
        <f t="shared" si="4"/>
        <v>1</v>
      </c>
      <c r="P84" s="234">
        <f t="shared" si="4"/>
        <v>1</v>
      </c>
      <c r="Q84" s="234">
        <f t="shared" si="4"/>
        <v>0.99999999999999989</v>
      </c>
      <c r="R84" s="234">
        <f t="shared" si="4"/>
        <v>0.99999999999999967</v>
      </c>
      <c r="S84" s="234">
        <f t="shared" si="4"/>
        <v>1</v>
      </c>
      <c r="T84" s="234">
        <f t="shared" si="4"/>
        <v>1</v>
      </c>
      <c r="U84" s="234">
        <f t="shared" si="4"/>
        <v>0.99999999999999967</v>
      </c>
      <c r="V84" s="234">
        <f t="shared" si="4"/>
        <v>0.99999999999999989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9.9362672325190009E-3</v>
      </c>
      <c r="C85" s="301">
        <f t="shared" si="5"/>
        <v>1.0139127412374577E-2</v>
      </c>
      <c r="D85" s="301">
        <f t="shared" si="5"/>
        <v>9.864194639317635E-3</v>
      </c>
      <c r="E85" s="301">
        <f t="shared" si="5"/>
        <v>1.107353185106315E-2</v>
      </c>
      <c r="F85" s="301">
        <f t="shared" si="5"/>
        <v>9.9616354507450888E-3</v>
      </c>
      <c r="G85" s="301">
        <f t="shared" si="5"/>
        <v>1.0292557330992075E-2</v>
      </c>
      <c r="H85" s="301">
        <f t="shared" si="5"/>
        <v>1.057600213975959E-2</v>
      </c>
      <c r="I85" s="301">
        <f t="shared" si="5"/>
        <v>1.2266661010986219E-2</v>
      </c>
      <c r="J85" s="301">
        <f t="shared" si="5"/>
        <v>1.3832607304328014E-2</v>
      </c>
      <c r="K85" s="301">
        <f t="shared" si="5"/>
        <v>1.2931143197293004E-2</v>
      </c>
      <c r="L85" s="301">
        <f t="shared" si="5"/>
        <v>1.3229959202164864E-2</v>
      </c>
      <c r="M85" s="301">
        <f t="shared" si="5"/>
        <v>1.3747360456355842E-2</v>
      </c>
      <c r="N85" s="301">
        <f t="shared" si="5"/>
        <v>1.2246928689349776E-2</v>
      </c>
      <c r="O85" s="301">
        <f t="shared" si="5"/>
        <v>1.4034142964492579E-2</v>
      </c>
      <c r="P85" s="301">
        <f t="shared" si="5"/>
        <v>1.3186725325022249E-2</v>
      </c>
      <c r="Q85" s="301">
        <f t="shared" si="5"/>
        <v>1.4569474529486207E-2</v>
      </c>
      <c r="R85" s="301">
        <f t="shared" si="5"/>
        <v>1.423851322193467E-2</v>
      </c>
      <c r="S85" s="301">
        <f t="shared" si="5"/>
        <v>1.463654596479279E-2</v>
      </c>
      <c r="T85" s="301">
        <f t="shared" si="5"/>
        <v>1.3754213821407743E-2</v>
      </c>
      <c r="U85" s="301">
        <f t="shared" si="5"/>
        <v>1.4223020814286927E-2</v>
      </c>
      <c r="V85" s="301">
        <f t="shared" si="5"/>
        <v>1.4031109163087065E-2</v>
      </c>
      <c r="W85" s="301">
        <f t="shared" si="5"/>
        <v>1.5030586760524977E-2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3.0042209577262466E-3</v>
      </c>
      <c r="C86" s="235">
        <f t="shared" si="6"/>
        <v>3.0655555403767305E-3</v>
      </c>
      <c r="D86" s="235">
        <f t="shared" si="6"/>
        <v>2.9824298776449289E-3</v>
      </c>
      <c r="E86" s="235">
        <f t="shared" si="6"/>
        <v>3.3480718346762142E-3</v>
      </c>
      <c r="F86" s="235">
        <f t="shared" si="6"/>
        <v>3.0118910144056369E-3</v>
      </c>
      <c r="G86" s="235">
        <f t="shared" si="6"/>
        <v>3.1119449305034761E-3</v>
      </c>
      <c r="H86" s="235">
        <f t="shared" si="6"/>
        <v>3.1976441991454501E-3</v>
      </c>
      <c r="I86" s="235">
        <f t="shared" si="6"/>
        <v>3.7088133026375661E-3</v>
      </c>
      <c r="J86" s="235">
        <f t="shared" si="6"/>
        <v>4.182275676690334E-3</v>
      </c>
      <c r="K86" s="235">
        <f t="shared" si="6"/>
        <v>3.9097188603710925E-3</v>
      </c>
      <c r="L86" s="235">
        <f t="shared" si="6"/>
        <v>4.0000655955516953E-3</v>
      </c>
      <c r="M86" s="235">
        <f t="shared" si="6"/>
        <v>4.15650137319536E-3</v>
      </c>
      <c r="N86" s="235">
        <f t="shared" si="6"/>
        <v>3.7028472539376309E-3</v>
      </c>
      <c r="O86" s="235">
        <f t="shared" si="6"/>
        <v>4.2432097920706109E-3</v>
      </c>
      <c r="P86" s="235">
        <f t="shared" si="6"/>
        <v>3.986993873872296E-3</v>
      </c>
      <c r="Q86" s="235">
        <f t="shared" si="6"/>
        <v>4.4050667821506299E-3</v>
      </c>
      <c r="R86" s="235">
        <f t="shared" si="6"/>
        <v>4.3050009452447174E-3</v>
      </c>
      <c r="S86" s="235">
        <f t="shared" si="6"/>
        <v>4.4253457668938512E-3</v>
      </c>
      <c r="T86" s="235">
        <f t="shared" si="6"/>
        <v>4.1585734816077117E-3</v>
      </c>
      <c r="U86" s="235">
        <f t="shared" si="6"/>
        <v>4.3003168305110993E-3</v>
      </c>
      <c r="V86" s="235">
        <f t="shared" si="6"/>
        <v>4.2422925250979364E-3</v>
      </c>
      <c r="W86" s="235">
        <f t="shared" si="6"/>
        <v>4.5444836271220385E-3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3.7525896345016241E-2</v>
      </c>
      <c r="C87" s="235">
        <f t="shared" si="7"/>
        <v>3.8292030135870604E-2</v>
      </c>
      <c r="D87" s="235">
        <f t="shared" si="7"/>
        <v>3.7253702713494409E-2</v>
      </c>
      <c r="E87" s="235">
        <f t="shared" si="7"/>
        <v>4.1820957376856344E-2</v>
      </c>
      <c r="F87" s="235">
        <f t="shared" si="7"/>
        <v>3.7621703463054941E-2</v>
      </c>
      <c r="G87" s="235">
        <f t="shared" si="7"/>
        <v>3.8871482669455976E-2</v>
      </c>
      <c r="H87" s="235">
        <f t="shared" si="7"/>
        <v>3.9941957150912359E-2</v>
      </c>
      <c r="I87" s="235">
        <f t="shared" si="7"/>
        <v>4.6326999750088561E-2</v>
      </c>
      <c r="J87" s="235">
        <f t="shared" si="7"/>
        <v>5.2241045428478509E-2</v>
      </c>
      <c r="K87" s="235">
        <f t="shared" si="7"/>
        <v>4.8836522598352056E-2</v>
      </c>
      <c r="L87" s="235">
        <f t="shared" si="7"/>
        <v>4.9965048850982907E-2</v>
      </c>
      <c r="M87" s="235">
        <f t="shared" si="7"/>
        <v>5.1919097124766056E-2</v>
      </c>
      <c r="N87" s="235">
        <f t="shared" si="7"/>
        <v>4.6252477493485773E-2</v>
      </c>
      <c r="O87" s="235">
        <f t="shared" si="7"/>
        <v>5.3002176959684622E-2</v>
      </c>
      <c r="P87" s="235">
        <f t="shared" si="7"/>
        <v>4.9801769225517788E-2</v>
      </c>
      <c r="Q87" s="235">
        <f t="shared" si="7"/>
        <v>5.5023941909043098E-2</v>
      </c>
      <c r="R87" s="235">
        <f t="shared" si="7"/>
        <v>5.3774013799144441E-2</v>
      </c>
      <c r="S87" s="235">
        <f t="shared" si="7"/>
        <v>5.5277247870942847E-2</v>
      </c>
      <c r="T87" s="235">
        <f t="shared" si="7"/>
        <v>5.1944979949828447E-2</v>
      </c>
      <c r="U87" s="235">
        <f t="shared" si="7"/>
        <v>5.3715504253263748E-2</v>
      </c>
      <c r="V87" s="235">
        <f t="shared" si="7"/>
        <v>5.2990719325302311E-2</v>
      </c>
      <c r="W87" s="235">
        <f t="shared" si="7"/>
        <v>5.6765405718384829E-2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1.9889808887252749E-2</v>
      </c>
      <c r="C88" s="235">
        <f t="shared" si="8"/>
        <v>2.0295881923911421E-2</v>
      </c>
      <c r="D88" s="235">
        <f t="shared" si="8"/>
        <v>1.9745538401039139E-2</v>
      </c>
      <c r="E88" s="235">
        <f t="shared" si="8"/>
        <v>2.2166315284247361E-2</v>
      </c>
      <c r="F88" s="235">
        <f t="shared" si="8"/>
        <v>1.9940589426918152E-2</v>
      </c>
      <c r="G88" s="235">
        <f t="shared" si="8"/>
        <v>2.0603008502482228E-2</v>
      </c>
      <c r="H88" s="235">
        <f t="shared" si="8"/>
        <v>2.1170390895139609E-2</v>
      </c>
      <c r="I88" s="235">
        <f t="shared" si="8"/>
        <v>2.4554647885751076E-2</v>
      </c>
      <c r="J88" s="235">
        <f t="shared" si="8"/>
        <v>2.7689262904994474E-2</v>
      </c>
      <c r="K88" s="235">
        <f t="shared" si="8"/>
        <v>2.5884767475466981E-2</v>
      </c>
      <c r="L88" s="235">
        <f t="shared" si="8"/>
        <v>2.6482918983500355E-2</v>
      </c>
      <c r="M88" s="235">
        <f t="shared" si="8"/>
        <v>2.7518621005503473E-2</v>
      </c>
      <c r="N88" s="235">
        <f t="shared" si="8"/>
        <v>2.45151489373969E-2</v>
      </c>
      <c r="O88" s="235">
        <f t="shared" si="8"/>
        <v>2.809268459956411E-2</v>
      </c>
      <c r="P88" s="235">
        <f t="shared" si="8"/>
        <v>2.6396376066155355E-2</v>
      </c>
      <c r="Q88" s="235">
        <f t="shared" si="8"/>
        <v>2.9164278415417813E-2</v>
      </c>
      <c r="R88" s="235">
        <f t="shared" si="8"/>
        <v>2.8501780416699402E-2</v>
      </c>
      <c r="S88" s="235">
        <f t="shared" si="8"/>
        <v>2.9298537891217325E-2</v>
      </c>
      <c r="T88" s="235">
        <f t="shared" si="8"/>
        <v>2.7532339650335302E-2</v>
      </c>
      <c r="U88" s="235">
        <f t="shared" si="8"/>
        <v>2.8470768667507623E-2</v>
      </c>
      <c r="V88" s="235">
        <f t="shared" si="8"/>
        <v>2.8086611722421669E-2</v>
      </c>
      <c r="W88" s="235">
        <f t="shared" si="8"/>
        <v>3.0087304531394247E-2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2.9390138134895032E-2</v>
      </c>
      <c r="C89" s="302">
        <f t="shared" si="9"/>
        <v>2.9331859036179755E-2</v>
      </c>
      <c r="D89" s="302">
        <f t="shared" si="9"/>
        <v>2.9593664150001534E-2</v>
      </c>
      <c r="E89" s="302">
        <f t="shared" si="9"/>
        <v>2.9267115260316629E-2</v>
      </c>
      <c r="F89" s="302">
        <f t="shared" si="9"/>
        <v>2.9571002463610108E-2</v>
      </c>
      <c r="G89" s="302">
        <f t="shared" si="9"/>
        <v>2.929679647469173E-2</v>
      </c>
      <c r="H89" s="302">
        <f t="shared" si="9"/>
        <v>2.9339720151869E-2</v>
      </c>
      <c r="I89" s="302">
        <f t="shared" si="9"/>
        <v>2.9069453897370003E-2</v>
      </c>
      <c r="J89" s="302">
        <f t="shared" si="9"/>
        <v>2.9329420516711398E-2</v>
      </c>
      <c r="K89" s="302">
        <f t="shared" si="9"/>
        <v>2.9133831206695222E-2</v>
      </c>
      <c r="L89" s="302">
        <f t="shared" si="9"/>
        <v>2.921683067453202E-2</v>
      </c>
      <c r="M89" s="302">
        <f t="shared" si="9"/>
        <v>2.9315704205119603E-2</v>
      </c>
      <c r="N89" s="302">
        <f t="shared" si="9"/>
        <v>2.8937232223863924E-2</v>
      </c>
      <c r="O89" s="302">
        <f t="shared" si="9"/>
        <v>2.9399455626344936E-2</v>
      </c>
      <c r="P89" s="302">
        <f t="shared" si="9"/>
        <v>2.8943712823115055E-2</v>
      </c>
      <c r="Q89" s="302">
        <f t="shared" si="9"/>
        <v>2.9534142325998582E-2</v>
      </c>
      <c r="R89" s="302">
        <f t="shared" si="9"/>
        <v>2.946524406085203E-2</v>
      </c>
      <c r="S89" s="302">
        <f t="shared" si="9"/>
        <v>3.0023138095725932E-2</v>
      </c>
      <c r="T89" s="302">
        <f t="shared" si="9"/>
        <v>2.9197358816858712E-2</v>
      </c>
      <c r="U89" s="302">
        <f t="shared" si="9"/>
        <v>2.969491513199337E-2</v>
      </c>
      <c r="V89" s="302">
        <f t="shared" si="9"/>
        <v>2.9548930149698036E-2</v>
      </c>
      <c r="W89" s="302">
        <f t="shared" si="9"/>
        <v>3.0109738768493752E-2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7.0866704049742366E-2</v>
      </c>
      <c r="C90" s="303">
        <f t="shared" si="10"/>
        <v>7.0603853775509692E-2</v>
      </c>
      <c r="D90" s="303">
        <f t="shared" si="10"/>
        <v>7.111812546403791E-2</v>
      </c>
      <c r="E90" s="303">
        <f t="shared" si="10"/>
        <v>7.0298515087937538E-2</v>
      </c>
      <c r="F90" s="303">
        <f t="shared" si="10"/>
        <v>7.1220804700247956E-2</v>
      </c>
      <c r="G90" s="303">
        <f t="shared" si="10"/>
        <v>7.0535765936723144E-2</v>
      </c>
      <c r="H90" s="303">
        <f t="shared" si="10"/>
        <v>7.0635628465136546E-2</v>
      </c>
      <c r="I90" s="303">
        <f t="shared" si="10"/>
        <v>6.9884374139433603E-2</v>
      </c>
      <c r="J90" s="303">
        <f t="shared" si="10"/>
        <v>7.0654489087035977E-2</v>
      </c>
      <c r="K90" s="303">
        <f t="shared" si="10"/>
        <v>7.0018231219712027E-2</v>
      </c>
      <c r="L90" s="303">
        <f t="shared" si="10"/>
        <v>7.0008466612088316E-2</v>
      </c>
      <c r="M90" s="303">
        <f t="shared" si="10"/>
        <v>7.0579047069522491E-2</v>
      </c>
      <c r="N90" s="303">
        <f t="shared" si="10"/>
        <v>6.9732342653937712E-2</v>
      </c>
      <c r="O90" s="303">
        <f t="shared" si="10"/>
        <v>7.0842745935565568E-2</v>
      </c>
      <c r="P90" s="303">
        <f t="shared" si="10"/>
        <v>7.0021741533454473E-2</v>
      </c>
      <c r="Q90" s="303">
        <f t="shared" si="10"/>
        <v>7.1407014713006756E-2</v>
      </c>
      <c r="R90" s="303">
        <f t="shared" si="10"/>
        <v>7.1020844438996894E-2</v>
      </c>
      <c r="S90" s="303">
        <f t="shared" si="10"/>
        <v>7.1631021492439967E-2</v>
      </c>
      <c r="T90" s="303">
        <f t="shared" si="10"/>
        <v>7.0149564108379137E-2</v>
      </c>
      <c r="U90" s="303">
        <f t="shared" si="10"/>
        <v>7.1001016016674287E-2</v>
      </c>
      <c r="V90" s="303">
        <f t="shared" si="10"/>
        <v>7.0836611639461533E-2</v>
      </c>
      <c r="W90" s="303">
        <f t="shared" si="10"/>
        <v>7.232928496948457E-2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6.2624717311602809E-2</v>
      </c>
      <c r="C91" s="304">
        <f t="shared" si="11"/>
        <v>6.1302191117122928E-2</v>
      </c>
      <c r="D91" s="304">
        <f t="shared" si="11"/>
        <v>6.2573563601137E-2</v>
      </c>
      <c r="E91" s="304">
        <f t="shared" si="11"/>
        <v>5.8086321830305584E-2</v>
      </c>
      <c r="F91" s="304">
        <f t="shared" si="11"/>
        <v>6.2139297615763395E-2</v>
      </c>
      <c r="G91" s="304">
        <f t="shared" si="11"/>
        <v>6.0098244064625314E-2</v>
      </c>
      <c r="H91" s="304">
        <f t="shared" si="11"/>
        <v>5.9761672749398941E-2</v>
      </c>
      <c r="I91" s="304">
        <f t="shared" si="11"/>
        <v>5.2148324067141566E-2</v>
      </c>
      <c r="J91" s="304">
        <f t="shared" si="11"/>
        <v>4.5215706910498525E-2</v>
      </c>
      <c r="K91" s="304">
        <f t="shared" si="11"/>
        <v>5.0117269298341677E-2</v>
      </c>
      <c r="L91" s="304">
        <f t="shared" si="11"/>
        <v>4.8432687699703443E-2</v>
      </c>
      <c r="M91" s="304">
        <f t="shared" si="11"/>
        <v>4.4750946080968274E-2</v>
      </c>
      <c r="N91" s="304">
        <f t="shared" si="11"/>
        <v>5.1761162798489309E-2</v>
      </c>
      <c r="O91" s="304">
        <f t="shared" si="11"/>
        <v>4.2944727858528486E-2</v>
      </c>
      <c r="P91" s="304">
        <f t="shared" si="11"/>
        <v>4.6630920693780775E-2</v>
      </c>
      <c r="Q91" s="304">
        <f t="shared" si="11"/>
        <v>4.0931692211436388E-2</v>
      </c>
      <c r="R91" s="304">
        <f t="shared" si="11"/>
        <v>4.1069313091262057E-2</v>
      </c>
      <c r="S91" s="304">
        <f t="shared" si="11"/>
        <v>3.7660230500869349E-2</v>
      </c>
      <c r="T91" s="304">
        <f t="shared" si="11"/>
        <v>4.0593326708716883E-2</v>
      </c>
      <c r="U91" s="304">
        <f t="shared" si="11"/>
        <v>3.8459109182161777E-2</v>
      </c>
      <c r="V91" s="304">
        <f t="shared" si="11"/>
        <v>3.9011318825816571E-2</v>
      </c>
      <c r="W91" s="304">
        <f t="shared" si="11"/>
        <v>3.5974015063264836E-2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7.1162258828021746E-3</v>
      </c>
      <c r="C92" s="304">
        <f t="shared" si="12"/>
        <v>8.1529181166967411E-3</v>
      </c>
      <c r="D92" s="304">
        <f t="shared" si="12"/>
        <v>7.4269667001993821E-3</v>
      </c>
      <c r="E92" s="304">
        <f t="shared" si="12"/>
        <v>1.095758240664153E-2</v>
      </c>
      <c r="F92" s="304">
        <f t="shared" si="12"/>
        <v>7.9528720565448865E-3</v>
      </c>
      <c r="G92" s="304">
        <f t="shared" si="12"/>
        <v>9.2713940020033529E-3</v>
      </c>
      <c r="H92" s="304">
        <f t="shared" si="12"/>
        <v>9.6757140686188348E-3</v>
      </c>
      <c r="I92" s="304">
        <f t="shared" si="12"/>
        <v>1.6346259875560307E-2</v>
      </c>
      <c r="J92" s="304">
        <f t="shared" si="12"/>
        <v>2.3871573136556874E-2</v>
      </c>
      <c r="K92" s="304">
        <f t="shared" si="12"/>
        <v>1.8435887111523025E-2</v>
      </c>
      <c r="L92" s="304">
        <f t="shared" si="12"/>
        <v>2.0076848797183834E-2</v>
      </c>
      <c r="M92" s="304">
        <f t="shared" si="12"/>
        <v>2.427055026011481E-2</v>
      </c>
      <c r="N92" s="304">
        <f t="shared" si="12"/>
        <v>1.6583625294571001E-2</v>
      </c>
      <c r="O92" s="304">
        <f t="shared" si="12"/>
        <v>2.6307975416355822E-2</v>
      </c>
      <c r="P92" s="304">
        <f t="shared" si="12"/>
        <v>2.189678904346639E-2</v>
      </c>
      <c r="Q92" s="304">
        <f t="shared" si="12"/>
        <v>2.8824627756319166E-2</v>
      </c>
      <c r="R92" s="304">
        <f t="shared" si="12"/>
        <v>2.8338333911679722E-2</v>
      </c>
      <c r="S92" s="304">
        <f t="shared" si="12"/>
        <v>3.23124971757014E-2</v>
      </c>
      <c r="T92" s="304">
        <f t="shared" si="12"/>
        <v>2.7997910197530833E-2</v>
      </c>
      <c r="U92" s="304">
        <f t="shared" si="12"/>
        <v>3.0930464659832395E-2</v>
      </c>
      <c r="V92" s="304">
        <f t="shared" si="12"/>
        <v>3.0235593877099277E-2</v>
      </c>
      <c r="W92" s="304">
        <f t="shared" si="12"/>
        <v>3.4652331990824937E-2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1.1257608553373961E-3</v>
      </c>
      <c r="C93" s="304">
        <f t="shared" si="13"/>
        <v>1.1487445416900244E-3</v>
      </c>
      <c r="D93" s="304">
        <f t="shared" si="13"/>
        <v>1.1175951627015132E-3</v>
      </c>
      <c r="E93" s="304">
        <f t="shared" si="13"/>
        <v>1.2546108509904068E-3</v>
      </c>
      <c r="F93" s="304">
        <f t="shared" si="13"/>
        <v>1.1286350279396712E-3</v>
      </c>
      <c r="G93" s="304">
        <f t="shared" si="13"/>
        <v>1.1661278700944673E-3</v>
      </c>
      <c r="H93" s="304">
        <f t="shared" si="13"/>
        <v>1.1982416471187764E-3</v>
      </c>
      <c r="I93" s="304">
        <f t="shared" si="13"/>
        <v>1.3897901967317421E-3</v>
      </c>
      <c r="J93" s="304">
        <f t="shared" si="13"/>
        <v>1.567209039980583E-3</v>
      </c>
      <c r="K93" s="304">
        <f t="shared" si="13"/>
        <v>1.4650748098473199E-3</v>
      </c>
      <c r="L93" s="304">
        <f t="shared" si="13"/>
        <v>1.4989301152010361E-3</v>
      </c>
      <c r="M93" s="304">
        <f t="shared" si="13"/>
        <v>1.5575507284394147E-3</v>
      </c>
      <c r="N93" s="304">
        <f t="shared" si="13"/>
        <v>1.387554560877411E-3</v>
      </c>
      <c r="O93" s="304">
        <f t="shared" si="13"/>
        <v>1.5900426606812548E-3</v>
      </c>
      <c r="P93" s="304">
        <f t="shared" si="13"/>
        <v>1.4940317962073256E-3</v>
      </c>
      <c r="Q93" s="304">
        <f t="shared" si="13"/>
        <v>1.6506947452512011E-3</v>
      </c>
      <c r="R93" s="304">
        <f t="shared" si="13"/>
        <v>1.6131974360551052E-3</v>
      </c>
      <c r="S93" s="304">
        <f t="shared" si="13"/>
        <v>1.658293815869223E-3</v>
      </c>
      <c r="T93" s="304">
        <f t="shared" si="13"/>
        <v>1.5583272021314184E-3</v>
      </c>
      <c r="U93" s="304">
        <f t="shared" si="13"/>
        <v>1.6114421746801209E-3</v>
      </c>
      <c r="V93" s="304">
        <f t="shared" si="13"/>
        <v>1.5896989365456935E-3</v>
      </c>
      <c r="W93" s="304">
        <f t="shared" si="13"/>
        <v>1.7029379153947982E-3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3.2212138204428351E-2</v>
      </c>
      <c r="C94" s="303">
        <f t="shared" si="14"/>
        <v>3.2092660807049853E-2</v>
      </c>
      <c r="D94" s="303">
        <f t="shared" si="14"/>
        <v>3.2326420665471756E-2</v>
      </c>
      <c r="E94" s="303">
        <f t="shared" si="14"/>
        <v>3.1953870494517048E-2</v>
      </c>
      <c r="F94" s="303">
        <f t="shared" si="14"/>
        <v>3.237309304556725E-2</v>
      </c>
      <c r="G94" s="303">
        <f t="shared" si="14"/>
        <v>3.2061711789419592E-2</v>
      </c>
      <c r="H94" s="303">
        <f t="shared" si="14"/>
        <v>3.2107103847789351E-2</v>
      </c>
      <c r="I94" s="303">
        <f t="shared" si="14"/>
        <v>3.1765624608833476E-2</v>
      </c>
      <c r="J94" s="303">
        <f t="shared" si="14"/>
        <v>3.2115676857743643E-2</v>
      </c>
      <c r="K94" s="303">
        <f t="shared" si="14"/>
        <v>3.1826468736232738E-2</v>
      </c>
      <c r="L94" s="303">
        <f t="shared" si="14"/>
        <v>3.1822030278221967E-2</v>
      </c>
      <c r="M94" s="303">
        <f t="shared" si="14"/>
        <v>3.2081385031601142E-2</v>
      </c>
      <c r="N94" s="303">
        <f t="shared" si="14"/>
        <v>3.1696519388153509E-2</v>
      </c>
      <c r="O94" s="303">
        <f t="shared" si="14"/>
        <v>3.2201248152529789E-2</v>
      </c>
      <c r="P94" s="303">
        <f t="shared" si="14"/>
        <v>3.1828064333388396E-2</v>
      </c>
      <c r="Q94" s="303">
        <f t="shared" si="14"/>
        <v>3.2457733960457633E-2</v>
      </c>
      <c r="R94" s="303">
        <f t="shared" si="14"/>
        <v>3.2282202017725865E-2</v>
      </c>
      <c r="S94" s="303">
        <f t="shared" si="14"/>
        <v>3.2559555223836342E-2</v>
      </c>
      <c r="T94" s="303">
        <f t="shared" si="14"/>
        <v>3.188616550380869E-2</v>
      </c>
      <c r="U94" s="303">
        <f t="shared" si="14"/>
        <v>3.2273189098488309E-2</v>
      </c>
      <c r="V94" s="303">
        <f t="shared" si="14"/>
        <v>3.2198459836118881E-2</v>
      </c>
      <c r="W94" s="303">
        <f t="shared" si="14"/>
        <v>3.2876947713402077E-2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2.8465780596183092E-2</v>
      </c>
      <c r="C95" s="304">
        <f t="shared" si="15"/>
        <v>2.7864632325964957E-2</v>
      </c>
      <c r="D95" s="304">
        <f t="shared" si="15"/>
        <v>2.844252890960771E-2</v>
      </c>
      <c r="E95" s="304">
        <f t="shared" si="15"/>
        <v>2.6402873559229805E-2</v>
      </c>
      <c r="F95" s="304">
        <f t="shared" si="15"/>
        <v>2.8245135279892451E-2</v>
      </c>
      <c r="G95" s="304">
        <f t="shared" si="15"/>
        <v>2.7317383665738767E-2</v>
      </c>
      <c r="H95" s="304">
        <f t="shared" si="15"/>
        <v>2.7164396704272249E-2</v>
      </c>
      <c r="I95" s="304">
        <f t="shared" si="15"/>
        <v>2.3703783666882541E-2</v>
      </c>
      <c r="J95" s="304">
        <f t="shared" si="15"/>
        <v>2.0552594050226611E-2</v>
      </c>
      <c r="K95" s="304">
        <f t="shared" si="15"/>
        <v>2.2780576953791667E-2</v>
      </c>
      <c r="L95" s="304">
        <f t="shared" si="15"/>
        <v>2.2014858045319753E-2</v>
      </c>
      <c r="M95" s="304">
        <f t="shared" si="15"/>
        <v>2.0341339127712858E-2</v>
      </c>
      <c r="N95" s="304">
        <f t="shared" si="15"/>
        <v>2.3527801272040596E-2</v>
      </c>
      <c r="O95" s="304">
        <f t="shared" si="15"/>
        <v>1.9520330844785667E-2</v>
      </c>
      <c r="P95" s="304">
        <f t="shared" si="15"/>
        <v>2.1195873042627617E-2</v>
      </c>
      <c r="Q95" s="304">
        <f t="shared" si="15"/>
        <v>1.8605314641561999E-2</v>
      </c>
      <c r="R95" s="304">
        <f t="shared" si="15"/>
        <v>1.8667869586937304E-2</v>
      </c>
      <c r="S95" s="304">
        <f t="shared" si="15"/>
        <v>1.7118286591304242E-2</v>
      </c>
      <c r="T95" s="304">
        <f t="shared" si="15"/>
        <v>1.8451512140325848E-2</v>
      </c>
      <c r="U95" s="304">
        <f t="shared" si="15"/>
        <v>1.7481413264618988E-2</v>
      </c>
      <c r="V95" s="304">
        <f t="shared" si="15"/>
        <v>1.7732417648098443E-2</v>
      </c>
      <c r="W95" s="304">
        <f t="shared" si="15"/>
        <v>1.635182502875674E-2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3.234648128546441E-3</v>
      </c>
      <c r="C96" s="304">
        <f t="shared" si="16"/>
        <v>3.7058718712257932E-3</v>
      </c>
      <c r="D96" s="304">
        <f t="shared" si="16"/>
        <v>3.3758939546360833E-3</v>
      </c>
      <c r="E96" s="304">
        <f t="shared" si="16"/>
        <v>4.9807192757461505E-3</v>
      </c>
      <c r="F96" s="304">
        <f t="shared" si="16"/>
        <v>3.6149418438840395E-3</v>
      </c>
      <c r="G96" s="304">
        <f t="shared" si="16"/>
        <v>4.2142700009106136E-3</v>
      </c>
      <c r="H96" s="304">
        <f t="shared" si="16"/>
        <v>4.3980518493721976E-3</v>
      </c>
      <c r="I96" s="304">
        <f t="shared" si="16"/>
        <v>7.4301181252546854E-3</v>
      </c>
      <c r="J96" s="304">
        <f t="shared" si="16"/>
        <v>1.0850715062071312E-2</v>
      </c>
      <c r="K96" s="304">
        <f t="shared" si="16"/>
        <v>8.3799486870559225E-3</v>
      </c>
      <c r="L96" s="304">
        <f t="shared" si="16"/>
        <v>9.1258403623562887E-3</v>
      </c>
      <c r="M96" s="304">
        <f t="shared" si="16"/>
        <v>1.1032068300052187E-2</v>
      </c>
      <c r="N96" s="304">
        <f t="shared" si="16"/>
        <v>7.5380114975322713E-3</v>
      </c>
      <c r="O96" s="304">
        <f t="shared" si="16"/>
        <v>1.1958170643798097E-2</v>
      </c>
      <c r="P96" s="304">
        <f t="shared" si="16"/>
        <v>9.953085928848358E-3</v>
      </c>
      <c r="Q96" s="304">
        <f t="shared" si="16"/>
        <v>1.3102103525599632E-2</v>
      </c>
      <c r="R96" s="304">
        <f t="shared" si="16"/>
        <v>1.288106086894533E-2</v>
      </c>
      <c r="S96" s="304">
        <f t="shared" si="16"/>
        <v>1.4687498716227909E-2</v>
      </c>
      <c r="T96" s="304">
        <f t="shared" si="16"/>
        <v>1.2726322817059469E-2</v>
      </c>
      <c r="U96" s="304">
        <f t="shared" si="16"/>
        <v>1.4059302118105634E-2</v>
      </c>
      <c r="V96" s="304">
        <f t="shared" si="16"/>
        <v>1.374345176231785E-2</v>
      </c>
      <c r="W96" s="304">
        <f t="shared" si="16"/>
        <v>1.5751059995829521E-2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5.1170947969881642E-4</v>
      </c>
      <c r="C97" s="304">
        <f t="shared" si="17"/>
        <v>5.2215660985910188E-4</v>
      </c>
      <c r="D97" s="304">
        <f t="shared" si="17"/>
        <v>5.0799780122796076E-4</v>
      </c>
      <c r="E97" s="304">
        <f t="shared" si="17"/>
        <v>5.7027765954109372E-4</v>
      </c>
      <c r="F97" s="304">
        <f t="shared" si="17"/>
        <v>5.1301592179075974E-4</v>
      </c>
      <c r="G97" s="304">
        <f t="shared" si="17"/>
        <v>5.3005812277021232E-4</v>
      </c>
      <c r="H97" s="304">
        <f t="shared" si="17"/>
        <v>5.4465529414489833E-4</v>
      </c>
      <c r="I97" s="304">
        <f t="shared" si="17"/>
        <v>6.3172281669624604E-4</v>
      </c>
      <c r="J97" s="304">
        <f t="shared" si="17"/>
        <v>7.1236774544571968E-4</v>
      </c>
      <c r="K97" s="304">
        <f t="shared" si="17"/>
        <v>6.6594309538514542E-4</v>
      </c>
      <c r="L97" s="304">
        <f t="shared" si="17"/>
        <v>6.8133187054592536E-4</v>
      </c>
      <c r="M97" s="304">
        <f t="shared" si="17"/>
        <v>7.0797760383609759E-4</v>
      </c>
      <c r="N97" s="304">
        <f t="shared" si="17"/>
        <v>6.3070661858064122E-4</v>
      </c>
      <c r="O97" s="304">
        <f t="shared" si="17"/>
        <v>7.2274666394602481E-4</v>
      </c>
      <c r="P97" s="304">
        <f t="shared" si="17"/>
        <v>6.7910536191242087E-4</v>
      </c>
      <c r="Q97" s="304">
        <f t="shared" si="17"/>
        <v>7.5031579329600049E-4</v>
      </c>
      <c r="R97" s="304">
        <f t="shared" si="17"/>
        <v>7.3327156184322935E-4</v>
      </c>
      <c r="S97" s="304">
        <f t="shared" si="17"/>
        <v>7.5376991630419197E-4</v>
      </c>
      <c r="T97" s="304">
        <f t="shared" si="17"/>
        <v>7.0833054642337179E-4</v>
      </c>
      <c r="U97" s="304">
        <f t="shared" si="17"/>
        <v>7.3247371576369113E-4</v>
      </c>
      <c r="V97" s="304">
        <f t="shared" si="17"/>
        <v>7.2259042570258772E-4</v>
      </c>
      <c r="W97" s="304">
        <f t="shared" si="17"/>
        <v>7.7406268881581748E-4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0.55895657623426109</v>
      </c>
      <c r="C98" s="303">
        <f t="shared" si="18"/>
        <v>0.55590343927030317</v>
      </c>
      <c r="D98" s="303">
        <f t="shared" si="18"/>
        <v>0.55962076793993243</v>
      </c>
      <c r="E98" s="303">
        <f t="shared" si="18"/>
        <v>0.53988835588494544</v>
      </c>
      <c r="F98" s="303">
        <f t="shared" si="18"/>
        <v>0.55775702407674177</v>
      </c>
      <c r="G98" s="303">
        <f t="shared" si="18"/>
        <v>0.55335678608122363</v>
      </c>
      <c r="H98" s="303">
        <f t="shared" si="18"/>
        <v>0.54810909834799026</v>
      </c>
      <c r="I98" s="303">
        <f t="shared" si="18"/>
        <v>0.52013049579808479</v>
      </c>
      <c r="J98" s="303">
        <f t="shared" si="18"/>
        <v>0.49191209671049746</v>
      </c>
      <c r="K98" s="303">
        <f t="shared" si="18"/>
        <v>0.50839401110985805</v>
      </c>
      <c r="L98" s="303">
        <f t="shared" si="18"/>
        <v>0.50331082692058404</v>
      </c>
      <c r="M98" s="303">
        <f t="shared" si="18"/>
        <v>0.49369014966457664</v>
      </c>
      <c r="N98" s="303">
        <f t="shared" si="18"/>
        <v>0.52103245444697999</v>
      </c>
      <c r="O98" s="303">
        <f t="shared" si="18"/>
        <v>0.48845214689050992</v>
      </c>
      <c r="P98" s="303">
        <f t="shared" si="18"/>
        <v>0.50465617358192616</v>
      </c>
      <c r="Q98" s="303">
        <f t="shared" si="18"/>
        <v>0.47844855079889248</v>
      </c>
      <c r="R98" s="303">
        <f t="shared" si="18"/>
        <v>0.48494462101754854</v>
      </c>
      <c r="S98" s="303">
        <f t="shared" si="18"/>
        <v>0.47717709330509933</v>
      </c>
      <c r="T98" s="303">
        <f t="shared" si="18"/>
        <v>0.49545256999349852</v>
      </c>
      <c r="U98" s="303">
        <f t="shared" si="18"/>
        <v>0.48564954582861092</v>
      </c>
      <c r="V98" s="303">
        <f t="shared" si="18"/>
        <v>0.48925052489752185</v>
      </c>
      <c r="W98" s="303">
        <f t="shared" si="18"/>
        <v>0.46944923725148341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8.782813801506141E-2</v>
      </c>
      <c r="C99" s="303">
        <f t="shared" si="19"/>
        <v>8.7649300226558355E-2</v>
      </c>
      <c r="D99" s="303">
        <f t="shared" si="19"/>
        <v>8.8102838224955168E-2</v>
      </c>
      <c r="E99" s="303">
        <f t="shared" si="19"/>
        <v>8.6606825514518426E-2</v>
      </c>
      <c r="F99" s="303">
        <f t="shared" si="19"/>
        <v>8.8136753150837452E-2</v>
      </c>
      <c r="G99" s="303">
        <f t="shared" si="19"/>
        <v>8.7617760974628867E-2</v>
      </c>
      <c r="H99" s="303">
        <f t="shared" si="19"/>
        <v>8.7312018653651957E-2</v>
      </c>
      <c r="I99" s="303">
        <f t="shared" si="19"/>
        <v>8.4903461425540547E-2</v>
      </c>
      <c r="J99" s="303">
        <f t="shared" si="19"/>
        <v>8.2450232706158588E-2</v>
      </c>
      <c r="K99" s="303">
        <f t="shared" si="19"/>
        <v>8.3901007245317891E-2</v>
      </c>
      <c r="L99" s="303">
        <f t="shared" si="19"/>
        <v>8.3340760653305354E-2</v>
      </c>
      <c r="M99" s="303">
        <f t="shared" si="19"/>
        <v>8.2503221502608817E-2</v>
      </c>
      <c r="N99" s="303">
        <f t="shared" si="19"/>
        <v>8.4851004208988015E-2</v>
      </c>
      <c r="O99" s="303">
        <f t="shared" si="19"/>
        <v>8.1949602520298898E-2</v>
      </c>
      <c r="P99" s="303">
        <f t="shared" si="19"/>
        <v>8.3320194109387832E-2</v>
      </c>
      <c r="Q99" s="303">
        <f t="shared" si="19"/>
        <v>8.1046044162021547E-2</v>
      </c>
      <c r="R99" s="303">
        <f t="shared" si="19"/>
        <v>8.1431483515812669E-2</v>
      </c>
      <c r="S99" s="303">
        <f t="shared" si="19"/>
        <v>8.0437941396010113E-2</v>
      </c>
      <c r="T99" s="303">
        <f t="shared" si="19"/>
        <v>8.1777764640057246E-2</v>
      </c>
      <c r="U99" s="303">
        <f t="shared" si="19"/>
        <v>8.102971857813622E-2</v>
      </c>
      <c r="V99" s="303">
        <f t="shared" si="19"/>
        <v>8.1403623474060743E-2</v>
      </c>
      <c r="W99" s="303">
        <f t="shared" si="19"/>
        <v>7.9749475863031952E-2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4.0464209699326945E-2</v>
      </c>
      <c r="C100" s="304">
        <f t="shared" si="20"/>
        <v>4.0312452584639967E-2</v>
      </c>
      <c r="D100" s="304">
        <f t="shared" si="20"/>
        <v>4.0758188929999807E-2</v>
      </c>
      <c r="E100" s="304">
        <f t="shared" si="20"/>
        <v>3.9528854282415406E-2</v>
      </c>
      <c r="F100" s="304">
        <f t="shared" si="20"/>
        <v>4.0832409503530724E-2</v>
      </c>
      <c r="G100" s="304">
        <f t="shared" si="20"/>
        <v>4.0317714576887445E-2</v>
      </c>
      <c r="H100" s="304">
        <f t="shared" si="20"/>
        <v>4.0117276960536526E-2</v>
      </c>
      <c r="I100" s="304">
        <f t="shared" si="20"/>
        <v>3.8108517618645546E-2</v>
      </c>
      <c r="J100" s="304">
        <f t="shared" si="20"/>
        <v>3.6183909599051656E-2</v>
      </c>
      <c r="K100" s="304">
        <f t="shared" si="20"/>
        <v>3.7314052478589051E-2</v>
      </c>
      <c r="L100" s="304">
        <f t="shared" si="20"/>
        <v>3.68339587733146E-2</v>
      </c>
      <c r="M100" s="304">
        <f t="shared" si="20"/>
        <v>3.6191497146535773E-2</v>
      </c>
      <c r="N100" s="304">
        <f t="shared" si="20"/>
        <v>3.801185033326427E-2</v>
      </c>
      <c r="O100" s="304">
        <f t="shared" si="20"/>
        <v>3.5739510631357739E-2</v>
      </c>
      <c r="P100" s="304">
        <f t="shared" si="20"/>
        <v>3.6759881826704831E-2</v>
      </c>
      <c r="Q100" s="304">
        <f t="shared" si="20"/>
        <v>3.5041193183578651E-2</v>
      </c>
      <c r="R100" s="304">
        <f t="shared" si="20"/>
        <v>3.5278338958412397E-2</v>
      </c>
      <c r="S100" s="304">
        <f t="shared" si="20"/>
        <v>3.4460049645205416E-2</v>
      </c>
      <c r="T100" s="304">
        <f t="shared" si="20"/>
        <v>3.533874786678895E-2</v>
      </c>
      <c r="U100" s="304">
        <f t="shared" si="20"/>
        <v>3.4842085316406202E-2</v>
      </c>
      <c r="V100" s="304">
        <f t="shared" si="20"/>
        <v>3.5141397566978566E-2</v>
      </c>
      <c r="W100" s="304">
        <f t="shared" si="20"/>
        <v>3.3947706580069778E-2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3.8413164342057833E-2</v>
      </c>
      <c r="C101" s="304">
        <f t="shared" si="21"/>
        <v>3.8203343656620245E-2</v>
      </c>
      <c r="D101" s="304">
        <f t="shared" si="21"/>
        <v>3.8458809578609962E-2</v>
      </c>
      <c r="E101" s="304">
        <f t="shared" si="21"/>
        <v>3.7102739323134987E-2</v>
      </c>
      <c r="F101" s="304">
        <f t="shared" si="21"/>
        <v>3.8330727537263277E-2</v>
      </c>
      <c r="G101" s="304">
        <f t="shared" si="21"/>
        <v>3.8028330047990035E-2</v>
      </c>
      <c r="H101" s="304">
        <f t="shared" si="21"/>
        <v>3.7667693283197752E-2</v>
      </c>
      <c r="I101" s="304">
        <f t="shared" si="21"/>
        <v>3.5744920202950094E-2</v>
      </c>
      <c r="J101" s="304">
        <f t="shared" si="21"/>
        <v>3.3805667588866904E-2</v>
      </c>
      <c r="K101" s="304">
        <f t="shared" si="21"/>
        <v>3.4938353943073132E-2</v>
      </c>
      <c r="L101" s="304">
        <f t="shared" si="21"/>
        <v>3.4589022352846513E-2</v>
      </c>
      <c r="M101" s="304">
        <f t="shared" si="21"/>
        <v>3.3927860695161648E-2</v>
      </c>
      <c r="N101" s="304">
        <f t="shared" si="21"/>
        <v>3.5806905493548459E-2</v>
      </c>
      <c r="O101" s="304">
        <f t="shared" si="21"/>
        <v>3.3567889509671815E-2</v>
      </c>
      <c r="P101" s="304">
        <f t="shared" si="21"/>
        <v>3.4681478591124179E-2</v>
      </c>
      <c r="Q101" s="304">
        <f t="shared" si="21"/>
        <v>3.2880412526633651E-2</v>
      </c>
      <c r="R101" s="304">
        <f t="shared" si="21"/>
        <v>3.3326841862107132E-2</v>
      </c>
      <c r="S101" s="304">
        <f t="shared" si="21"/>
        <v>3.2793034172500922E-2</v>
      </c>
      <c r="T101" s="304">
        <f t="shared" si="21"/>
        <v>3.4048979480793891E-2</v>
      </c>
      <c r="U101" s="304">
        <f t="shared" si="21"/>
        <v>3.3375286399245502E-2</v>
      </c>
      <c r="V101" s="304">
        <f t="shared" si="21"/>
        <v>3.3622756429383255E-2</v>
      </c>
      <c r="W101" s="304">
        <f t="shared" si="21"/>
        <v>3.2261952837705256E-2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3.5032898369355856E-3</v>
      </c>
      <c r="C102" s="304">
        <f t="shared" si="22"/>
        <v>3.5748134775318349E-3</v>
      </c>
      <c r="D102" s="304">
        <f t="shared" si="22"/>
        <v>3.4778787668249137E-3</v>
      </c>
      <c r="E102" s="304">
        <f t="shared" si="22"/>
        <v>3.90426210215536E-3</v>
      </c>
      <c r="F102" s="304">
        <f t="shared" si="22"/>
        <v>3.5122340630733234E-3</v>
      </c>
      <c r="G102" s="304">
        <f t="shared" si="22"/>
        <v>3.6289091919481493E-3</v>
      </c>
      <c r="H102" s="304">
        <f t="shared" si="22"/>
        <v>3.7288450425699573E-3</v>
      </c>
      <c r="I102" s="304">
        <f t="shared" si="22"/>
        <v>4.3249308666215821E-3</v>
      </c>
      <c r="J102" s="304">
        <f t="shared" si="22"/>
        <v>4.8770460227736869E-3</v>
      </c>
      <c r="K102" s="304">
        <f t="shared" si="22"/>
        <v>4.5592113701183792E-3</v>
      </c>
      <c r="L102" s="304">
        <f t="shared" si="22"/>
        <v>4.6645667363222239E-3</v>
      </c>
      <c r="M102" s="304">
        <f t="shared" si="22"/>
        <v>4.8469900259749789E-3</v>
      </c>
      <c r="N102" s="304">
        <f t="shared" si="22"/>
        <v>4.3179737226327567E-3</v>
      </c>
      <c r="O102" s="304">
        <f t="shared" si="22"/>
        <v>4.948102669451216E-3</v>
      </c>
      <c r="P102" s="304">
        <f t="shared" si="22"/>
        <v>4.6493235067611924E-3</v>
      </c>
      <c r="Q102" s="304">
        <f t="shared" si="22"/>
        <v>5.1368477572337999E-3</v>
      </c>
      <c r="R102" s="304">
        <f t="shared" si="22"/>
        <v>5.0201587272357354E-3</v>
      </c>
      <c r="S102" s="304">
        <f t="shared" si="22"/>
        <v>5.1604955388563824E-3</v>
      </c>
      <c r="T102" s="304">
        <f t="shared" si="22"/>
        <v>4.849406358343392E-3</v>
      </c>
      <c r="U102" s="304">
        <f t="shared" si="22"/>
        <v>5.0146964753667025E-3</v>
      </c>
      <c r="V102" s="304">
        <f t="shared" si="22"/>
        <v>4.9470330237399518E-3</v>
      </c>
      <c r="W102" s="304">
        <f t="shared" si="22"/>
        <v>5.299424885533849E-3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4.0701227872184092E-3</v>
      </c>
      <c r="C103" s="304">
        <f t="shared" si="23"/>
        <v>4.1532189662288922E-3</v>
      </c>
      <c r="D103" s="304">
        <f t="shared" si="23"/>
        <v>4.0406002012152139E-3</v>
      </c>
      <c r="E103" s="304">
        <f t="shared" si="23"/>
        <v>4.5359724398812149E-3</v>
      </c>
      <c r="F103" s="304">
        <f t="shared" si="23"/>
        <v>4.080514190816658E-3</v>
      </c>
      <c r="G103" s="304">
        <f t="shared" si="23"/>
        <v>4.2160673773467411E-3</v>
      </c>
      <c r="H103" s="304">
        <f t="shared" si="23"/>
        <v>4.3321728672743665E-3</v>
      </c>
      <c r="I103" s="304">
        <f t="shared" si="23"/>
        <v>5.0247054890492715E-3</v>
      </c>
      <c r="J103" s="304">
        <f t="shared" si="23"/>
        <v>5.6661529806416285E-3</v>
      </c>
      <c r="K103" s="304">
        <f t="shared" si="23"/>
        <v>5.2968926217923087E-3</v>
      </c>
      <c r="L103" s="304">
        <f t="shared" si="23"/>
        <v>5.4192945059358989E-3</v>
      </c>
      <c r="M103" s="304">
        <f t="shared" si="23"/>
        <v>5.631233917944266E-3</v>
      </c>
      <c r="N103" s="304">
        <f t="shared" si="23"/>
        <v>5.0166226778629577E-3</v>
      </c>
      <c r="O103" s="304">
        <f t="shared" si="23"/>
        <v>5.7487066060300804E-3</v>
      </c>
      <c r="P103" s="304">
        <f t="shared" si="23"/>
        <v>5.40158491898336E-3</v>
      </c>
      <c r="Q103" s="304">
        <f t="shared" si="23"/>
        <v>5.9679906842870492E-3</v>
      </c>
      <c r="R103" s="304">
        <f t="shared" si="23"/>
        <v>5.8324213474293864E-3</v>
      </c>
      <c r="S103" s="304">
        <f t="shared" si="23"/>
        <v>5.9954646813952725E-3</v>
      </c>
      <c r="T103" s="304">
        <f t="shared" si="23"/>
        <v>5.6340412133414342E-3</v>
      </c>
      <c r="U103" s="304">
        <f t="shared" si="23"/>
        <v>5.8260753021872032E-3</v>
      </c>
      <c r="V103" s="304">
        <f t="shared" si="23"/>
        <v>5.7474638914428453E-3</v>
      </c>
      <c r="W103" s="304">
        <f t="shared" si="23"/>
        <v>6.1568728223271516E-3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1.3773513495226478E-3</v>
      </c>
      <c r="C104" s="304">
        <f t="shared" si="24"/>
        <v>1.4054715415374166E-3</v>
      </c>
      <c r="D104" s="304">
        <f t="shared" si="24"/>
        <v>1.3673607483052606E-3</v>
      </c>
      <c r="E104" s="304">
        <f t="shared" si="24"/>
        <v>1.5349973669314444E-3</v>
      </c>
      <c r="F104" s="304">
        <f t="shared" si="24"/>
        <v>1.3808678561534611E-3</v>
      </c>
      <c r="G104" s="304">
        <f t="shared" si="24"/>
        <v>1.4267397804564883E-3</v>
      </c>
      <c r="H104" s="304">
        <f t="shared" si="24"/>
        <v>1.4660305000733511E-3</v>
      </c>
      <c r="I104" s="304">
        <f t="shared" si="24"/>
        <v>1.7003872482740639E-3</v>
      </c>
      <c r="J104" s="304">
        <f t="shared" si="24"/>
        <v>1.9174565148247281E-3</v>
      </c>
      <c r="K104" s="304">
        <f t="shared" si="24"/>
        <v>1.7924968317450164E-3</v>
      </c>
      <c r="L104" s="304">
        <f t="shared" si="24"/>
        <v>1.8339182848861161E-3</v>
      </c>
      <c r="M104" s="304">
        <f t="shared" si="24"/>
        <v>1.905639716992162E-3</v>
      </c>
      <c r="N104" s="304">
        <f t="shared" si="24"/>
        <v>1.6976519816795598E-3</v>
      </c>
      <c r="O104" s="304">
        <f t="shared" si="24"/>
        <v>1.945393103788049E-3</v>
      </c>
      <c r="P104" s="304">
        <f t="shared" si="24"/>
        <v>1.827925265814266E-3</v>
      </c>
      <c r="Q104" s="304">
        <f t="shared" si="24"/>
        <v>2.0196000102884015E-3</v>
      </c>
      <c r="R104" s="304">
        <f t="shared" si="24"/>
        <v>1.9737226206280262E-3</v>
      </c>
      <c r="S104" s="304">
        <f t="shared" si="24"/>
        <v>2.0288973580521166E-3</v>
      </c>
      <c r="T104" s="304">
        <f t="shared" si="24"/>
        <v>1.9065897207895758E-3</v>
      </c>
      <c r="U104" s="304">
        <f t="shared" si="24"/>
        <v>1.9715750849306022E-3</v>
      </c>
      <c r="V104" s="304">
        <f t="shared" si="24"/>
        <v>1.9449725625161317E-3</v>
      </c>
      <c r="W104" s="304">
        <f t="shared" si="24"/>
        <v>2.0835187373959094E-3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8.9315347558957758E-2</v>
      </c>
      <c r="C105" s="303">
        <f t="shared" si="25"/>
        <v>9.0304616816232072E-2</v>
      </c>
      <c r="D105" s="303">
        <f t="shared" si="25"/>
        <v>8.8760558602609035E-2</v>
      </c>
      <c r="E105" s="303">
        <f t="shared" si="25"/>
        <v>9.5511308616763213E-2</v>
      </c>
      <c r="F105" s="303">
        <f t="shared" si="25"/>
        <v>8.9174809250291628E-2</v>
      </c>
      <c r="G105" s="303">
        <f t="shared" si="25"/>
        <v>9.0987430130780381E-2</v>
      </c>
      <c r="H105" s="303">
        <f t="shared" si="25"/>
        <v>9.2603444724733419E-2</v>
      </c>
      <c r="I105" s="303">
        <f t="shared" si="25"/>
        <v>0.10199058714825082</v>
      </c>
      <c r="J105" s="303">
        <f t="shared" si="25"/>
        <v>0.11056868682486472</v>
      </c>
      <c r="K105" s="303">
        <f t="shared" si="25"/>
        <v>0.10568107739265342</v>
      </c>
      <c r="L105" s="303">
        <f t="shared" si="25"/>
        <v>0.10730315365227223</v>
      </c>
      <c r="M105" s="303">
        <f t="shared" si="25"/>
        <v>0.10998868918578961</v>
      </c>
      <c r="N105" s="303">
        <f t="shared" si="25"/>
        <v>0.10175545136035659</v>
      </c>
      <c r="O105" s="303">
        <f t="shared" si="25"/>
        <v>0.11151961126089252</v>
      </c>
      <c r="P105" s="303">
        <f t="shared" si="25"/>
        <v>0.10680405409448103</v>
      </c>
      <c r="Q105" s="303">
        <f t="shared" si="25"/>
        <v>0.11439028094307337</v>
      </c>
      <c r="R105" s="303">
        <f t="shared" si="25"/>
        <v>0.11251712867297865</v>
      </c>
      <c r="S105" s="303">
        <f t="shared" si="25"/>
        <v>0.11456783684484248</v>
      </c>
      <c r="T105" s="303">
        <f t="shared" si="25"/>
        <v>0.10960412141186025</v>
      </c>
      <c r="U105" s="303">
        <f t="shared" si="25"/>
        <v>0.11221806330646408</v>
      </c>
      <c r="V105" s="303">
        <f t="shared" si="25"/>
        <v>0.11116678968685045</v>
      </c>
      <c r="W105" s="303">
        <f t="shared" si="25"/>
        <v>0.11666976749811467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1.9210371266954497E-2</v>
      </c>
      <c r="C106" s="304">
        <f t="shared" si="26"/>
        <v>1.895561628284162E-2</v>
      </c>
      <c r="D106" s="304">
        <f t="shared" si="26"/>
        <v>1.9103005694622956E-2</v>
      </c>
      <c r="E106" s="304">
        <f t="shared" si="26"/>
        <v>1.8457412828701798E-2</v>
      </c>
      <c r="F106" s="304">
        <f t="shared" si="26"/>
        <v>1.8924850139607506E-2</v>
      </c>
      <c r="G106" s="304">
        <f t="shared" si="26"/>
        <v>1.8700606562209246E-2</v>
      </c>
      <c r="H106" s="304">
        <f t="shared" si="26"/>
        <v>1.8591126319590222E-2</v>
      </c>
      <c r="I106" s="304">
        <f t="shared" si="26"/>
        <v>1.7643230316300548E-2</v>
      </c>
      <c r="J106" s="304">
        <f t="shared" si="26"/>
        <v>1.6678483512320107E-2</v>
      </c>
      <c r="K106" s="304">
        <f t="shared" si="26"/>
        <v>1.7281304441639497E-2</v>
      </c>
      <c r="L106" s="304">
        <f t="shared" si="26"/>
        <v>1.7078498944051224E-2</v>
      </c>
      <c r="M106" s="304">
        <f t="shared" si="26"/>
        <v>1.6614847083031827E-2</v>
      </c>
      <c r="N106" s="304">
        <f t="shared" si="26"/>
        <v>1.7521269978219029E-2</v>
      </c>
      <c r="O106" s="304">
        <f t="shared" si="26"/>
        <v>1.6399030488014985E-2</v>
      </c>
      <c r="P106" s="304">
        <f t="shared" si="26"/>
        <v>1.6835535393921151E-2</v>
      </c>
      <c r="Q106" s="304">
        <f t="shared" si="26"/>
        <v>1.6012020104255783E-2</v>
      </c>
      <c r="R106" s="304">
        <f t="shared" si="26"/>
        <v>1.6148851106025607E-2</v>
      </c>
      <c r="S106" s="304">
        <f t="shared" si="26"/>
        <v>1.5781657288555476E-2</v>
      </c>
      <c r="T106" s="304">
        <f t="shared" si="26"/>
        <v>1.6164101730150714E-2</v>
      </c>
      <c r="U106" s="304">
        <f t="shared" si="26"/>
        <v>1.5938684802650257E-2</v>
      </c>
      <c r="V106" s="304">
        <f t="shared" si="26"/>
        <v>1.6055069493535766E-2</v>
      </c>
      <c r="W106" s="304">
        <f t="shared" si="26"/>
        <v>1.5490430451858155E-2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7.2357207070912278E-3</v>
      </c>
      <c r="C107" s="304">
        <f t="shared" si="27"/>
        <v>7.1961976970919012E-3</v>
      </c>
      <c r="D107" s="304">
        <f t="shared" si="27"/>
        <v>7.2443187017880275E-3</v>
      </c>
      <c r="E107" s="304">
        <f t="shared" si="27"/>
        <v>6.9888816453550651E-3</v>
      </c>
      <c r="F107" s="304">
        <f t="shared" si="27"/>
        <v>7.2201924446922529E-3</v>
      </c>
      <c r="G107" s="304">
        <f t="shared" si="27"/>
        <v>7.1632311447737441E-3</v>
      </c>
      <c r="H107" s="304">
        <f t="shared" si="27"/>
        <v>7.0952995658101013E-3</v>
      </c>
      <c r="I107" s="304">
        <f t="shared" si="27"/>
        <v>6.7331151628825655E-3</v>
      </c>
      <c r="J107" s="304">
        <f t="shared" si="27"/>
        <v>6.3678265818364306E-3</v>
      </c>
      <c r="K107" s="304">
        <f t="shared" si="27"/>
        <v>6.581185784290784E-3</v>
      </c>
      <c r="L107" s="304">
        <f t="shared" si="27"/>
        <v>6.5153837118935298E-3</v>
      </c>
      <c r="M107" s="304">
        <f t="shared" si="27"/>
        <v>6.3908435658476216E-3</v>
      </c>
      <c r="N107" s="304">
        <f t="shared" si="27"/>
        <v>6.7447910624966649E-3</v>
      </c>
      <c r="O107" s="304">
        <f t="shared" si="27"/>
        <v>6.3230373591625592E-3</v>
      </c>
      <c r="P107" s="304">
        <f t="shared" si="27"/>
        <v>6.5327992914028937E-3</v>
      </c>
      <c r="Q107" s="304">
        <f t="shared" si="27"/>
        <v>6.1935403097260061E-3</v>
      </c>
      <c r="R107" s="304">
        <f t="shared" si="27"/>
        <v>6.2776322621143615E-3</v>
      </c>
      <c r="S107" s="304">
        <f t="shared" si="27"/>
        <v>6.1770812291691516E-3</v>
      </c>
      <c r="T107" s="304">
        <f t="shared" si="27"/>
        <v>6.4136581847478802E-3</v>
      </c>
      <c r="U107" s="304">
        <f t="shared" si="27"/>
        <v>6.2867575488883536E-3</v>
      </c>
      <c r="V107" s="304">
        <f t="shared" si="27"/>
        <v>6.3333724022106982E-3</v>
      </c>
      <c r="W107" s="304">
        <f t="shared" si="27"/>
        <v>6.0770437478225936E-3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6.2869255584912048E-2</v>
      </c>
      <c r="C108" s="304">
        <f t="shared" si="28"/>
        <v>6.4152802836298553E-2</v>
      </c>
      <c r="D108" s="304">
        <f t="shared" si="28"/>
        <v>6.2413234206198064E-2</v>
      </c>
      <c r="E108" s="304">
        <f t="shared" si="28"/>
        <v>7.0065014142706356E-2</v>
      </c>
      <c r="F108" s="304">
        <f t="shared" si="28"/>
        <v>6.302976666599186E-2</v>
      </c>
      <c r="G108" s="304">
        <f t="shared" si="28"/>
        <v>6.5123592423797394E-2</v>
      </c>
      <c r="H108" s="304">
        <f t="shared" si="28"/>
        <v>6.6917018839333112E-2</v>
      </c>
      <c r="I108" s="304">
        <f t="shared" si="28"/>
        <v>7.7614241669067704E-2</v>
      </c>
      <c r="J108" s="304">
        <f t="shared" si="28"/>
        <v>8.7522376730708187E-2</v>
      </c>
      <c r="K108" s="304">
        <f t="shared" si="28"/>
        <v>8.1818587166723147E-2</v>
      </c>
      <c r="L108" s="304">
        <f t="shared" si="28"/>
        <v>8.3709270996327481E-2</v>
      </c>
      <c r="M108" s="304">
        <f t="shared" si="28"/>
        <v>8.6982998536910175E-2</v>
      </c>
      <c r="N108" s="304">
        <f t="shared" si="28"/>
        <v>7.7489390319640916E-2</v>
      </c>
      <c r="O108" s="304">
        <f t="shared" si="28"/>
        <v>8.8797543413714972E-2</v>
      </c>
      <c r="P108" s="304">
        <f t="shared" si="28"/>
        <v>8.3435719409156991E-2</v>
      </c>
      <c r="Q108" s="304">
        <f t="shared" si="28"/>
        <v>9.2184720529091588E-2</v>
      </c>
      <c r="R108" s="304">
        <f t="shared" si="28"/>
        <v>9.0090645304838679E-2</v>
      </c>
      <c r="S108" s="304">
        <f t="shared" si="28"/>
        <v>9.2609098327117848E-2</v>
      </c>
      <c r="T108" s="304">
        <f t="shared" si="28"/>
        <v>8.7026361496961649E-2</v>
      </c>
      <c r="U108" s="304">
        <f t="shared" si="28"/>
        <v>8.9992620954925467E-2</v>
      </c>
      <c r="V108" s="304">
        <f t="shared" si="28"/>
        <v>8.8778347791103981E-2</v>
      </c>
      <c r="W108" s="304">
        <f t="shared" si="28"/>
        <v>9.5102293298433907E-2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6.1074764380139465E-2</v>
      </c>
      <c r="C109" s="237">
        <f t="shared" si="29"/>
        <v>6.2321675055633789E-2</v>
      </c>
      <c r="D109" s="237">
        <f t="shared" si="29"/>
        <v>6.0631759321496066E-2</v>
      </c>
      <c r="E109" s="237">
        <f t="shared" si="29"/>
        <v>6.8065132794158559E-2</v>
      </c>
      <c r="F109" s="237">
        <f t="shared" si="29"/>
        <v>6.1230693957579976E-2</v>
      </c>
      <c r="G109" s="237">
        <f t="shared" si="29"/>
        <v>6.3264755179099033E-2</v>
      </c>
      <c r="H109" s="237">
        <f t="shared" si="29"/>
        <v>6.500699142387252E-2</v>
      </c>
      <c r="I109" s="237">
        <f t="shared" si="29"/>
        <v>7.5398881033023252E-2</v>
      </c>
      <c r="J109" s="237">
        <f t="shared" si="29"/>
        <v>8.5024205982496937E-2</v>
      </c>
      <c r="K109" s="237">
        <f t="shared" si="29"/>
        <v>7.9483220958047385E-2</v>
      </c>
      <c r="L109" s="237">
        <f t="shared" si="29"/>
        <v>8.1319938576796175E-2</v>
      </c>
      <c r="M109" s="237">
        <f t="shared" si="29"/>
        <v>8.4500223380961123E-2</v>
      </c>
      <c r="N109" s="237">
        <f t="shared" si="29"/>
        <v>7.527759334355022E-2</v>
      </c>
      <c r="O109" s="237">
        <f t="shared" si="29"/>
        <v>8.6262975298046621E-2</v>
      </c>
      <c r="P109" s="237">
        <f t="shared" si="29"/>
        <v>8.105419503367936E-2</v>
      </c>
      <c r="Q109" s="237">
        <f t="shared" si="29"/>
        <v>8.9553471460451908E-2</v>
      </c>
      <c r="R109" s="237">
        <f t="shared" si="29"/>
        <v>8.7519167893061994E-2</v>
      </c>
      <c r="S109" s="237">
        <f t="shared" si="29"/>
        <v>8.9965736148199166E-2</v>
      </c>
      <c r="T109" s="237">
        <f t="shared" si="29"/>
        <v>8.4542348622358238E-2</v>
      </c>
      <c r="U109" s="237">
        <f t="shared" si="29"/>
        <v>8.7423941474063266E-2</v>
      </c>
      <c r="V109" s="237">
        <f t="shared" si="29"/>
        <v>8.6244327580379435E-2</v>
      </c>
      <c r="W109" s="237">
        <f t="shared" si="29"/>
        <v>9.2387767298563503E-2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0.46204514903053451</v>
      </c>
      <c r="C113" s="324">
        <f>IF(C$5=0,0,C$5/FBT_fec!C$5)</f>
        <v>0.4656512980822699</v>
      </c>
      <c r="D113" s="324">
        <f>IF(D$5=0,0,D$5/FBT_fec!D$5)</f>
        <v>0.46599859191465909</v>
      </c>
      <c r="E113" s="324">
        <f>IF(E$5=0,0,E$5/FBT_fec!E$5)</f>
        <v>0.47129329659968511</v>
      </c>
      <c r="F113" s="324">
        <f>IF(F$5=0,0,F$5/FBT_fec!F$5)</f>
        <v>0.46993656887824381</v>
      </c>
      <c r="G113" s="324">
        <f>IF(G$5=0,0,G$5/FBT_fec!G$5)</f>
        <v>0.46903506660772398</v>
      </c>
      <c r="H113" s="324">
        <f>IF(H$5=0,0,H$5/FBT_fec!H$5)</f>
        <v>0.47243854585980599</v>
      </c>
      <c r="I113" s="324">
        <f>IF(I$5=0,0,I$5/FBT_fec!I$5)</f>
        <v>0.47727132523812693</v>
      </c>
      <c r="J113" s="324">
        <f>IF(J$5=0,0,J$5/FBT_fec!J$5)</f>
        <v>0.4867564702837161</v>
      </c>
      <c r="K113" s="324">
        <f>IF(K$5=0,0,K$5/FBT_fec!K$5)</f>
        <v>0.48274913749732035</v>
      </c>
      <c r="L113" s="324">
        <f>IF(L$5=0,0,L$5/FBT_fec!L$5)</f>
        <v>0.48387547461700142</v>
      </c>
      <c r="M113" s="324">
        <f>IF(M$5=0,0,M$5/FBT_fec!M$5)</f>
        <v>0.48732664409648357</v>
      </c>
      <c r="N113" s="324">
        <f>IF(N$5=0,0,N$5/FBT_fec!N$5)</f>
        <v>0.47962771847744018</v>
      </c>
      <c r="O113" s="324">
        <f>IF(O$5=0,0,O$5/FBT_fec!O$5)</f>
        <v>0.48795501879027509</v>
      </c>
      <c r="P113" s="324">
        <f>IF(P$5=0,0,P$5/FBT_fec!P$5)</f>
        <v>0.48547132989165598</v>
      </c>
      <c r="Q113" s="324">
        <f>IF(Q$5=0,0,Q$5/FBT_fec!Q$5)</f>
        <v>0.49431776440623182</v>
      </c>
      <c r="R113" s="324">
        <f>IF(R$5=0,0,R$5/FBT_fec!R$5)</f>
        <v>0.4903981272484299</v>
      </c>
      <c r="S113" s="324">
        <f>IF(S$5=0,0,S$5/FBT_fec!S$5)</f>
        <v>0.49164802876995095</v>
      </c>
      <c r="T113" s="324">
        <f>IF(T$5=0,0,T$5/FBT_fec!T$5)</f>
        <v>0.48901721008489785</v>
      </c>
      <c r="U113" s="324">
        <f>IF(U$5=0,0,U$5/FBT_fec!U$5)</f>
        <v>0.48987647985696986</v>
      </c>
      <c r="V113" s="324">
        <f>IF(V$5=0,0,V$5/FBT_fec!V$5)</f>
        <v>0.48806669833521599</v>
      </c>
      <c r="W113" s="324">
        <f>IF(W$5=0,0,W$5/FBT_fec!W$5)</f>
        <v>0.49691338095423626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0.48345794333215325</v>
      </c>
      <c r="C114" s="336">
        <f>IF(C$6=0,0,C$6/FBT_fec!C$6)</f>
        <v>0.48345794333215336</v>
      </c>
      <c r="D114" s="336">
        <f>IF(D$6=0,0,D$6/FBT_fec!D$6)</f>
        <v>0.48345794333215325</v>
      </c>
      <c r="E114" s="336">
        <f>IF(E$6=0,0,E$6/FBT_fec!E$6)</f>
        <v>0.48345794333215331</v>
      </c>
      <c r="F114" s="336">
        <f>IF(F$6=0,0,F$6/FBT_fec!F$6)</f>
        <v>0.48345794333215331</v>
      </c>
      <c r="G114" s="336">
        <f>IF(G$6=0,0,G$6/FBT_fec!G$6)</f>
        <v>0.48345794333215331</v>
      </c>
      <c r="H114" s="336">
        <f>IF(H$6=0,0,H$6/FBT_fec!H$6)</f>
        <v>0.48345794333215308</v>
      </c>
      <c r="I114" s="336">
        <f>IF(I$6=0,0,I$6/FBT_fec!I$6)</f>
        <v>0.48345794333215319</v>
      </c>
      <c r="J114" s="336">
        <f>IF(J$6=0,0,J$6/FBT_fec!J$6)</f>
        <v>0.48345794333215325</v>
      </c>
      <c r="K114" s="336">
        <f>IF(K$6=0,0,K$6/FBT_fec!K$6)</f>
        <v>0.48345794333215325</v>
      </c>
      <c r="L114" s="336">
        <f>IF(L$6=0,0,L$6/FBT_fec!L$6)</f>
        <v>0.48345794333215308</v>
      </c>
      <c r="M114" s="336">
        <f>IF(M$6=0,0,M$6/FBT_fec!M$6)</f>
        <v>0.48345794333215314</v>
      </c>
      <c r="N114" s="336">
        <f>IF(N$6=0,0,N$6/FBT_fec!N$6)</f>
        <v>0.48345794333215347</v>
      </c>
      <c r="O114" s="336">
        <f>IF(O$6=0,0,O$6/FBT_fec!O$6)</f>
        <v>0.48345794333215331</v>
      </c>
      <c r="P114" s="336">
        <f>IF(P$6=0,0,P$6/FBT_fec!P$6)</f>
        <v>0.48345794333215319</v>
      </c>
      <c r="Q114" s="336">
        <f>IF(Q$6=0,0,Q$6/FBT_fec!Q$6)</f>
        <v>0.48345794333215331</v>
      </c>
      <c r="R114" s="336">
        <f>IF(R$6=0,0,R$6/FBT_fec!R$6)</f>
        <v>0.48345794333215314</v>
      </c>
      <c r="S114" s="336">
        <f>IF(S$6=0,0,S$6/FBT_fec!S$6)</f>
        <v>0.48345794333215331</v>
      </c>
      <c r="T114" s="336">
        <f>IF(T$6=0,0,T$6/FBT_fec!T$6)</f>
        <v>0.48345794333215314</v>
      </c>
      <c r="U114" s="336">
        <f>IF(U$6=0,0,U$6/FBT_fec!U$6)</f>
        <v>0.48345794333215342</v>
      </c>
      <c r="V114" s="336">
        <f>IF(V$6=0,0,V$6/FBT_fec!V$6)</f>
        <v>0.48345794333215342</v>
      </c>
      <c r="W114" s="336">
        <f>IF(W$6=0,0,W$6/FBT_fec!W$6)</f>
        <v>0.48345794333215319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0.12529118558879923</v>
      </c>
      <c r="C115" s="337">
        <f>IF(C$7=0,0,C$7/FBT_fec!C$7)</f>
        <v>0.12529118558879918</v>
      </c>
      <c r="D115" s="337">
        <f>IF(D$7=0,0,D$7/FBT_fec!D$7)</f>
        <v>0.12529118558879929</v>
      </c>
      <c r="E115" s="337">
        <f>IF(E$7=0,0,E$7/FBT_fec!E$7)</f>
        <v>0.12529118558879923</v>
      </c>
      <c r="F115" s="337">
        <f>IF(F$7=0,0,F$7/FBT_fec!F$7)</f>
        <v>0.12529118558879923</v>
      </c>
      <c r="G115" s="337">
        <f>IF(G$7=0,0,G$7/FBT_fec!G$7)</f>
        <v>0.12529118558879918</v>
      </c>
      <c r="H115" s="337">
        <f>IF(H$7=0,0,H$7/FBT_fec!H$7)</f>
        <v>0.12529118558879918</v>
      </c>
      <c r="I115" s="337">
        <f>IF(I$7=0,0,I$7/FBT_fec!I$7)</f>
        <v>0.12529118558879915</v>
      </c>
      <c r="J115" s="337">
        <f>IF(J$7=0,0,J$7/FBT_fec!J$7)</f>
        <v>0.12529118558879923</v>
      </c>
      <c r="K115" s="337">
        <f>IF(K$7=0,0,K$7/FBT_fec!K$7)</f>
        <v>0.1252911855887992</v>
      </c>
      <c r="L115" s="337">
        <f>IF(L$7=0,0,L$7/FBT_fec!L$7)</f>
        <v>0.12529118558879926</v>
      </c>
      <c r="M115" s="337">
        <f>IF(M$7=0,0,M$7/FBT_fec!M$7)</f>
        <v>0.12529118558879918</v>
      </c>
      <c r="N115" s="337">
        <f>IF(N$7=0,0,N$7/FBT_fec!N$7)</f>
        <v>0.12529118558879929</v>
      </c>
      <c r="O115" s="337">
        <f>IF(O$7=0,0,O$7/FBT_fec!O$7)</f>
        <v>0.1252911855887992</v>
      </c>
      <c r="P115" s="337">
        <f>IF(P$7=0,0,P$7/FBT_fec!P$7)</f>
        <v>0.1252911855887992</v>
      </c>
      <c r="Q115" s="337">
        <f>IF(Q$7=0,0,Q$7/FBT_fec!Q$7)</f>
        <v>0.12529118558879929</v>
      </c>
      <c r="R115" s="337">
        <f>IF(R$7=0,0,R$7/FBT_fec!R$7)</f>
        <v>0.12529118558879929</v>
      </c>
      <c r="S115" s="337">
        <f>IF(S$7=0,0,S$7/FBT_fec!S$7)</f>
        <v>0.1252911855887992</v>
      </c>
      <c r="T115" s="337">
        <f>IF(T$7=0,0,T$7/FBT_fec!T$7)</f>
        <v>0.1252911855887992</v>
      </c>
      <c r="U115" s="337">
        <f>IF(U$7=0,0,U$7/FBT_fec!U$7)</f>
        <v>0.1252911855887992</v>
      </c>
      <c r="V115" s="337">
        <f>IF(V$7=0,0,V$7/FBT_fec!V$7)</f>
        <v>0.1252911855887992</v>
      </c>
      <c r="W115" s="337">
        <f>IF(W$7=0,0,W$7/FBT_fec!W$7)</f>
        <v>0.12529118558879926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0.68469598205660098</v>
      </c>
      <c r="C116" s="337">
        <f>IF(C$8=0,0,C$8/FBT_fec!C$8)</f>
        <v>0.68469598205660087</v>
      </c>
      <c r="D116" s="337">
        <f>IF(D$8=0,0,D$8/FBT_fec!D$8)</f>
        <v>0.68469598205660098</v>
      </c>
      <c r="E116" s="337">
        <f>IF(E$8=0,0,E$8/FBT_fec!E$8)</f>
        <v>0.68469598205660076</v>
      </c>
      <c r="F116" s="337">
        <f>IF(F$8=0,0,F$8/FBT_fec!F$8)</f>
        <v>0.68469598205660087</v>
      </c>
      <c r="G116" s="337">
        <f>IF(G$8=0,0,G$8/FBT_fec!G$8)</f>
        <v>0.68469598205660076</v>
      </c>
      <c r="H116" s="337">
        <f>IF(H$8=0,0,H$8/FBT_fec!H$8)</f>
        <v>0.68469598205660087</v>
      </c>
      <c r="I116" s="337">
        <f>IF(I$8=0,0,I$8/FBT_fec!I$8)</f>
        <v>0.68469598205660076</v>
      </c>
      <c r="J116" s="337">
        <f>IF(J$8=0,0,J$8/FBT_fec!J$8)</f>
        <v>0.68469598205660087</v>
      </c>
      <c r="K116" s="337">
        <f>IF(K$8=0,0,K$8/FBT_fec!K$8)</f>
        <v>0.68469598205660087</v>
      </c>
      <c r="L116" s="337">
        <f>IF(L$8=0,0,L$8/FBT_fec!L$8)</f>
        <v>0.68469598205660065</v>
      </c>
      <c r="M116" s="337">
        <f>IF(M$8=0,0,M$8/FBT_fec!M$8)</f>
        <v>0.68469598205660076</v>
      </c>
      <c r="N116" s="337">
        <f>IF(N$8=0,0,N$8/FBT_fec!N$8)</f>
        <v>0.68469598205660054</v>
      </c>
      <c r="O116" s="337">
        <f>IF(O$8=0,0,O$8/FBT_fec!O$8)</f>
        <v>0.68469598205660087</v>
      </c>
      <c r="P116" s="337">
        <f>IF(P$8=0,0,P$8/FBT_fec!P$8)</f>
        <v>0.68469598205660076</v>
      </c>
      <c r="Q116" s="337">
        <f>IF(Q$8=0,0,Q$8/FBT_fec!Q$8)</f>
        <v>0.68469598205660076</v>
      </c>
      <c r="R116" s="337">
        <f>IF(R$8=0,0,R$8/FBT_fec!R$8)</f>
        <v>0.68469598205660065</v>
      </c>
      <c r="S116" s="337">
        <f>IF(S$8=0,0,S$8/FBT_fec!S$8)</f>
        <v>0.68469598205660109</v>
      </c>
      <c r="T116" s="337">
        <f>IF(T$8=0,0,T$8/FBT_fec!T$8)</f>
        <v>0.68469598205660098</v>
      </c>
      <c r="U116" s="337">
        <f>IF(U$8=0,0,U$8/FBT_fec!U$8)</f>
        <v>0.68469598205660087</v>
      </c>
      <c r="V116" s="337">
        <f>IF(V$8=0,0,V$8/FBT_fec!V$8)</f>
        <v>0.68469598205660065</v>
      </c>
      <c r="W116" s="337">
        <f>IF(W$8=0,0,W$8/FBT_fec!W$8)</f>
        <v>0.68469598205660087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0.483878194541222</v>
      </c>
      <c r="C117" s="337">
        <f>IF(C$9=0,0,C$9/FBT_fec!C$9)</f>
        <v>0.48387819454122183</v>
      </c>
      <c r="D117" s="337">
        <f>IF(D$9=0,0,D$9/FBT_fec!D$9)</f>
        <v>0.483878194541222</v>
      </c>
      <c r="E117" s="337">
        <f>IF(E$9=0,0,E$9/FBT_fec!E$9)</f>
        <v>0.48387819454122188</v>
      </c>
      <c r="F117" s="337">
        <f>IF(F$9=0,0,F$9/FBT_fec!F$9)</f>
        <v>0.483878194541222</v>
      </c>
      <c r="G117" s="337">
        <f>IF(G$9=0,0,G$9/FBT_fec!G$9)</f>
        <v>0.48387819454122194</v>
      </c>
      <c r="H117" s="337">
        <f>IF(H$9=0,0,H$9/FBT_fec!H$9)</f>
        <v>0.48387819454122188</v>
      </c>
      <c r="I117" s="337">
        <f>IF(I$9=0,0,I$9/FBT_fec!I$9)</f>
        <v>0.48387819454122194</v>
      </c>
      <c r="J117" s="337">
        <f>IF(J$9=0,0,J$9/FBT_fec!J$9)</f>
        <v>0.48387819454122177</v>
      </c>
      <c r="K117" s="337">
        <f>IF(K$9=0,0,K$9/FBT_fec!K$9)</f>
        <v>0.48387819454122166</v>
      </c>
      <c r="L117" s="337">
        <f>IF(L$9=0,0,L$9/FBT_fec!L$9)</f>
        <v>0.483878194541222</v>
      </c>
      <c r="M117" s="337">
        <f>IF(M$9=0,0,M$9/FBT_fec!M$9)</f>
        <v>0.48387819454122172</v>
      </c>
      <c r="N117" s="337">
        <f>IF(N$9=0,0,N$9/FBT_fec!N$9)</f>
        <v>0.48387819454122205</v>
      </c>
      <c r="O117" s="337">
        <f>IF(O$9=0,0,O$9/FBT_fec!O$9)</f>
        <v>0.48387819454122194</v>
      </c>
      <c r="P117" s="337">
        <f>IF(P$9=0,0,P$9/FBT_fec!P$9)</f>
        <v>0.48387819454122166</v>
      </c>
      <c r="Q117" s="337">
        <f>IF(Q$9=0,0,Q$9/FBT_fec!Q$9)</f>
        <v>0.48387819454122183</v>
      </c>
      <c r="R117" s="337">
        <f>IF(R$9=0,0,R$9/FBT_fec!R$9)</f>
        <v>0.48387819454122194</v>
      </c>
      <c r="S117" s="337">
        <f>IF(S$9=0,0,S$9/FBT_fec!S$9)</f>
        <v>0.48387819454122216</v>
      </c>
      <c r="T117" s="337">
        <f>IF(T$9=0,0,T$9/FBT_fec!T$9)</f>
        <v>0.48387819454122188</v>
      </c>
      <c r="U117" s="337">
        <f>IF(U$9=0,0,U$9/FBT_fec!U$9)</f>
        <v>0.48387819454122144</v>
      </c>
      <c r="V117" s="337">
        <f>IF(V$9=0,0,V$9/FBT_fec!V$9)</f>
        <v>0.483878194541222</v>
      </c>
      <c r="W117" s="337">
        <f>IF(W$9=0,0,W$9/FBT_fec!W$9)</f>
        <v>0.48387819454122188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0.68792631732772025</v>
      </c>
      <c r="C118" s="338">
        <f>IF(C$10=0,0,C$10/FBT_fec!C$10)</f>
        <v>0.69140370077699709</v>
      </c>
      <c r="D118" s="338">
        <f>IF(D$10=0,0,D$10/FBT_fec!D$10)</f>
        <v>0.69218504131263436</v>
      </c>
      <c r="E118" s="338">
        <f>IF(E$10=0,0,E$10/FBT_fec!E$10)</f>
        <v>0.69968533660206722</v>
      </c>
      <c r="F118" s="338">
        <f>IF(F$10=0,0,F$10/FBT_fec!F$10)</f>
        <v>0.6916770213051705</v>
      </c>
      <c r="G118" s="338">
        <f>IF(G$10=0,0,G$10/FBT_fec!G$10)</f>
        <v>0.69581192010810478</v>
      </c>
      <c r="H118" s="338">
        <f>IF(H$10=0,0,H$10/FBT_fec!H$10)</f>
        <v>0.69802784654631611</v>
      </c>
      <c r="I118" s="338">
        <f>IF(I$10=0,0,I$10/FBT_fec!I$10)</f>
        <v>0.71462531460706102</v>
      </c>
      <c r="J118" s="338">
        <f>IF(J$10=0,0,J$10/FBT_fec!J$10)</f>
        <v>0.72948792932829132</v>
      </c>
      <c r="K118" s="338">
        <f>IF(K$10=0,0,K$10/FBT_fec!K$10)</f>
        <v>0.71837170099624359</v>
      </c>
      <c r="L118" s="338">
        <f>IF(L$10=0,0,L$10/FBT_fec!L$10)</f>
        <v>0.72414750753530699</v>
      </c>
      <c r="M118" s="338">
        <f>IF(M$10=0,0,M$10/FBT_fec!M$10)</f>
        <v>0.7336589408166625</v>
      </c>
      <c r="N118" s="338">
        <f>IF(N$10=0,0,N$10/FBT_fec!N$10)</f>
        <v>0.71632294886534242</v>
      </c>
      <c r="O118" s="338">
        <f>IF(O$10=0,0,O$10/FBT_fec!O$10)</f>
        <v>0.7371815891065282</v>
      </c>
      <c r="P118" s="338">
        <f>IF(P$10=0,0,P$10/FBT_fec!P$10)</f>
        <v>0.72630253348896878</v>
      </c>
      <c r="Q118" s="338">
        <f>IF(Q$10=0,0,Q$10/FBT_fec!Q$10)</f>
        <v>0.74150002268234283</v>
      </c>
      <c r="R118" s="338">
        <f>IF(R$10=0,0,R$10/FBT_fec!R$10)</f>
        <v>0.74232698380615203</v>
      </c>
      <c r="S118" s="338">
        <f>IF(S$10=0,0,S$10/FBT_fec!S$10)</f>
        <v>0.75391302543145955</v>
      </c>
      <c r="T118" s="338">
        <f>IF(T$10=0,0,T$10/FBT_fec!T$10)</f>
        <v>0.74179980020437009</v>
      </c>
      <c r="U118" s="338">
        <f>IF(U$10=0,0,U$10/FBT_fec!U$10)</f>
        <v>0.75138614945737459</v>
      </c>
      <c r="V118" s="338">
        <f>IF(V$10=0,0,V$10/FBT_fec!V$10)</f>
        <v>0.7488297455100188</v>
      </c>
      <c r="W118" s="338">
        <f>IF(W$10=0,0,W$10/FBT_fec!W$10)</f>
        <v>0.7563070500663932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0.51930329442146594</v>
      </c>
      <c r="C119" s="351">
        <f>IF(C$16=0,0,C$16/FBT_fec!C$16)</f>
        <v>0.52944179391275203</v>
      </c>
      <c r="D119" s="351">
        <f>IF(D$16=0,0,D$16/FBT_fec!D$16)</f>
        <v>0.53078872205170058</v>
      </c>
      <c r="E119" s="351">
        <f>IF(E$16=0,0,E$16/FBT_fec!E$16)</f>
        <v>0.54063707333466071</v>
      </c>
      <c r="F119" s="351">
        <f>IF(F$16=0,0,F$16/FBT_fec!F$16)</f>
        <v>0.5398622325717799</v>
      </c>
      <c r="G119" s="351">
        <f>IF(G$16=0,0,G$16/FBT_fec!G$16)</f>
        <v>0.54166837218794772</v>
      </c>
      <c r="H119" s="351">
        <f>IF(H$16=0,0,H$16/FBT_fec!H$16)</f>
        <v>0.54295046773193001</v>
      </c>
      <c r="I119" s="351">
        <f>IF(I$16=0,0,I$16/FBT_fec!I$16)</f>
        <v>0.55596534109584417</v>
      </c>
      <c r="J119" s="351">
        <f>IF(J$16=0,0,J$16/FBT_fec!J$16)</f>
        <v>0.57269347581649466</v>
      </c>
      <c r="K119" s="351">
        <f>IF(K$16=0,0,K$16/FBT_fec!K$16)</f>
        <v>0.55978870833002004</v>
      </c>
      <c r="L119" s="351">
        <f>IF(L$16=0,0,L$16/FBT_fec!L$16)</f>
        <v>0.56224874672988445</v>
      </c>
      <c r="M119" s="351">
        <f>IF(M$16=0,0,M$16/FBT_fec!M$16)</f>
        <v>0.57509950274169275</v>
      </c>
      <c r="N119" s="351">
        <f>IF(N$16=0,0,N$16/FBT_fec!N$16)</f>
        <v>0.55843675332036091</v>
      </c>
      <c r="O119" s="351">
        <f>IF(O$16=0,0,O$16/FBT_fec!O$16)</f>
        <v>0.57825715454709603</v>
      </c>
      <c r="P119" s="351">
        <f>IF(P$16=0,0,P$16/FBT_fec!P$16)</f>
        <v>0.57138368825855967</v>
      </c>
      <c r="Q119" s="351">
        <f>IF(Q$16=0,0,Q$16/FBT_fec!Q$16)</f>
        <v>0.58499674833851556</v>
      </c>
      <c r="R119" s="351">
        <f>IF(R$16=0,0,R$16/FBT_fec!R$16)</f>
        <v>0.58289328767638426</v>
      </c>
      <c r="S119" s="351">
        <f>IF(S$16=0,0,S$16/FBT_fec!S$16)</f>
        <v>0.58931407299907967</v>
      </c>
      <c r="T119" s="351">
        <f>IF(T$16=0,0,T$16/FBT_fec!T$16)</f>
        <v>0.58297326213937639</v>
      </c>
      <c r="U119" s="351">
        <f>IF(U$16=0,0,U$16/FBT_fec!U$16)</f>
        <v>0.5879731014466093</v>
      </c>
      <c r="V119" s="351">
        <f>IF(V$16=0,0,V$16/FBT_fec!V$16)</f>
        <v>0.58768304589062259</v>
      </c>
      <c r="W119" s="351">
        <f>IF(W$16=0,0,W$16/FBT_fec!W$16)</f>
        <v>0.59580883175868338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0.28325634241170866</v>
      </c>
      <c r="C120" s="351">
        <f>IF(C$25=0,0,C$25/FBT_fec!C$25)</f>
        <v>0.28878643304331925</v>
      </c>
      <c r="D120" s="351">
        <f>IF(D$25=0,0,D$25/FBT_fec!D$25)</f>
        <v>0.2895211211191091</v>
      </c>
      <c r="E120" s="351">
        <f>IF(E$25=0,0,E$25/FBT_fec!E$25)</f>
        <v>0.29489294909163311</v>
      </c>
      <c r="F120" s="351">
        <f>IF(F$25=0,0,F$25/FBT_fec!F$25)</f>
        <v>0.29447030867551627</v>
      </c>
      <c r="G120" s="351">
        <f>IF(G$25=0,0,G$25/FBT_fec!G$25)</f>
        <v>0.29545547573888042</v>
      </c>
      <c r="H120" s="351">
        <f>IF(H$25=0,0,H$25/FBT_fec!H$25)</f>
        <v>0.29615480058105265</v>
      </c>
      <c r="I120" s="351">
        <f>IF(I$25=0,0,I$25/FBT_fec!I$25)</f>
        <v>0.30325382241591514</v>
      </c>
      <c r="J120" s="351">
        <f>IF(J$25=0,0,J$25/FBT_fec!J$25)</f>
        <v>0.31237825953626985</v>
      </c>
      <c r="K120" s="351">
        <f>IF(K$25=0,0,K$25/FBT_fec!K$25)</f>
        <v>0.30533929545273825</v>
      </c>
      <c r="L120" s="351">
        <f>IF(L$25=0,0,L$25/FBT_fec!L$25)</f>
        <v>0.30668113457993695</v>
      </c>
      <c r="M120" s="351">
        <f>IF(M$25=0,0,M$25/FBT_fec!M$25)</f>
        <v>0.31369063785910506</v>
      </c>
      <c r="N120" s="351">
        <f>IF(N$25=0,0,N$25/FBT_fec!N$25)</f>
        <v>0.30460186544746953</v>
      </c>
      <c r="O120" s="351">
        <f>IF(O$25=0,0,O$25/FBT_fec!O$25)</f>
        <v>0.3154129933893251</v>
      </c>
      <c r="P120" s="351">
        <f>IF(P$25=0,0,P$25/FBT_fec!P$25)</f>
        <v>0.31166382995921427</v>
      </c>
      <c r="Q120" s="351">
        <f>IF(Q$25=0,0,Q$25/FBT_fec!Q$25)</f>
        <v>0.31908913545737216</v>
      </c>
      <c r="R120" s="351">
        <f>IF(R$25=0,0,R$25/FBT_fec!R$25)</f>
        <v>0.31794179327802785</v>
      </c>
      <c r="S120" s="351">
        <f>IF(S$25=0,0,S$25/FBT_fec!S$25)</f>
        <v>0.32144403981767988</v>
      </c>
      <c r="T120" s="351">
        <f>IF(T$25=0,0,T$25/FBT_fec!T$25)</f>
        <v>0.31798541571238714</v>
      </c>
      <c r="U120" s="351">
        <f>IF(U$25=0,0,U$25/FBT_fec!U$25)</f>
        <v>0.32071260078905978</v>
      </c>
      <c r="V120" s="351">
        <f>IF(V$25=0,0,V$25/FBT_fec!V$25)</f>
        <v>0.32055438866761232</v>
      </c>
      <c r="W120" s="351">
        <f>IF(W$25=0,0,W$25/FBT_fec!W$25)</f>
        <v>0.32498663550473644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0.44530964196782868</v>
      </c>
      <c r="C121" s="351">
        <f>IF(C$34=0,0,C$34/FBT_fec!C$34)</f>
        <v>0.44797010283172273</v>
      </c>
      <c r="D121" s="351">
        <f>IF(D$34=0,0,D$34/FBT_fec!D$34)</f>
        <v>0.44891845578928458</v>
      </c>
      <c r="E121" s="351">
        <f>IF(E$34=0,0,E$34/FBT_fec!E$34)</f>
        <v>0.45146511190024574</v>
      </c>
      <c r="F121" s="351">
        <f>IF(F$34=0,0,F$34/FBT_fec!F$34)</f>
        <v>0.45272664544743124</v>
      </c>
      <c r="G121" s="351">
        <f>IF(G$34=0,0,G$34/FBT_fec!G$34)</f>
        <v>0.45004467323324515</v>
      </c>
      <c r="H121" s="351">
        <f>IF(H$34=0,0,H$34/FBT_fec!H$34)</f>
        <v>0.45414201470321552</v>
      </c>
      <c r="I121" s="351">
        <f>IF(I$34=0,0,I$34/FBT_fec!I$34)</f>
        <v>0.45411261825598537</v>
      </c>
      <c r="J121" s="351">
        <f>IF(J$34=0,0,J$34/FBT_fec!J$34)</f>
        <v>0.46136868718935309</v>
      </c>
      <c r="K121" s="351">
        <f>IF(K$34=0,0,K$34/FBT_fec!K$34)</f>
        <v>0.46019435824075067</v>
      </c>
      <c r="L121" s="351">
        <f>IF(L$34=0,0,L$34/FBT_fec!L$34)</f>
        <v>0.460601303463267</v>
      </c>
      <c r="M121" s="351">
        <f>IF(M$34=0,0,M$34/FBT_fec!M$34)</f>
        <v>0.46198533258729013</v>
      </c>
      <c r="N121" s="351">
        <f>IF(N$34=0,0,N$34/FBT_fec!N$34)</f>
        <v>0.45742076071433002</v>
      </c>
      <c r="O121" s="351">
        <f>IF(O$34=0,0,O$34/FBT_fec!O$34)</f>
        <v>0.46154443674841078</v>
      </c>
      <c r="P121" s="351">
        <f>IF(P$34=0,0,P$34/FBT_fec!P$34)</f>
        <v>0.46149952071492523</v>
      </c>
      <c r="Q121" s="351">
        <f>IF(Q$34=0,0,Q$34/FBT_fec!Q$34)</f>
        <v>0.46925295310133874</v>
      </c>
      <c r="R121" s="351">
        <f>IF(R$34=0,0,R$34/FBT_fec!R$34)</f>
        <v>0.46404450268052072</v>
      </c>
      <c r="S121" s="351">
        <f>IF(S$34=0,0,S$34/FBT_fec!S$34)</f>
        <v>0.4634390678495971</v>
      </c>
      <c r="T121" s="351">
        <f>IF(T$34=0,0,T$34/FBT_fec!T$34)</f>
        <v>0.46330430712042492</v>
      </c>
      <c r="U121" s="351">
        <f>IF(U$34=0,0,U$34/FBT_fec!U$34)</f>
        <v>0.46208651890674235</v>
      </c>
      <c r="V121" s="351">
        <f>IF(V$34=0,0,V$34/FBT_fec!V$34)</f>
        <v>0.45975104383321613</v>
      </c>
      <c r="W121" s="351">
        <f>IF(W$34=0,0,W$34/FBT_fec!W$34)</f>
        <v>0.46987006685201443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0.40530395860516477</v>
      </c>
      <c r="C122" s="351">
        <f>IF(C$45=0,0,C$45/FBT_fec!C$45)</f>
        <v>0.40963657010387899</v>
      </c>
      <c r="D122" s="351">
        <f>IF(D$45=0,0,D$45/FBT_fec!D$45)</f>
        <v>0.41115087014845675</v>
      </c>
      <c r="E122" s="351">
        <f>IF(E$45=0,0,E$45/FBT_fec!E$45)</f>
        <v>0.41323199707659569</v>
      </c>
      <c r="F122" s="351">
        <f>IF(F$45=0,0,F$45/FBT_fec!F$45)</f>
        <v>0.41591087374909436</v>
      </c>
      <c r="G122" s="351">
        <f>IF(G$45=0,0,G$45/FBT_fec!G$45)</f>
        <v>0.41457197674025187</v>
      </c>
      <c r="H122" s="351">
        <f>IF(H$45=0,0,H$45/FBT_fec!H$45)</f>
        <v>0.41630636274926314</v>
      </c>
      <c r="I122" s="351">
        <f>IF(I$45=0,0,I$45/FBT_fec!I$45)</f>
        <v>0.41623540153678368</v>
      </c>
      <c r="J122" s="351">
        <f>IF(J$45=0,0,J$45/FBT_fec!J$45)</f>
        <v>0.41988909370873173</v>
      </c>
      <c r="K122" s="351">
        <f>IF(K$45=0,0,K$45/FBT_fec!K$45)</f>
        <v>0.41828615087580051</v>
      </c>
      <c r="L122" s="351">
        <f>IF(L$45=0,0,L$45/FBT_fec!L$45)</f>
        <v>0.41808480557798006</v>
      </c>
      <c r="M122" s="351">
        <f>IF(M$45=0,0,M$45/FBT_fec!M$45)</f>
        <v>0.42093618039164032</v>
      </c>
      <c r="N122" s="351">
        <f>IF(N$45=0,0,N$45/FBT_fec!N$45)</f>
        <v>0.41835481943135266</v>
      </c>
      <c r="O122" s="351">
        <f>IF(O$45=0,0,O$45/FBT_fec!O$45)</f>
        <v>0.42047960878312413</v>
      </c>
      <c r="P122" s="351">
        <f>IF(P$45=0,0,P$45/FBT_fec!P$45)</f>
        <v>0.42112404194232961</v>
      </c>
      <c r="Q122" s="351">
        <f>IF(Q$45=0,0,Q$45/FBT_fec!Q$45)</f>
        <v>0.42424464840950465</v>
      </c>
      <c r="R122" s="351">
        <f>IF(R$45=0,0,R$45/FBT_fec!R$45)</f>
        <v>0.42182245217978104</v>
      </c>
      <c r="S122" s="351">
        <f>IF(S$45=0,0,S$45/FBT_fec!S$45)</f>
        <v>0.42120561996107919</v>
      </c>
      <c r="T122" s="351">
        <f>IF(T$45=0,0,T$45/FBT_fec!T$45)</f>
        <v>0.42187626244922999</v>
      </c>
      <c r="U122" s="351">
        <f>IF(U$45=0,0,U$45/FBT_fec!U$45)</f>
        <v>0.42131159477960373</v>
      </c>
      <c r="V122" s="351">
        <f>IF(V$45=0,0,V$45/FBT_fec!V$45)</f>
        <v>0.42099625610819358</v>
      </c>
      <c r="W122" s="351">
        <f>IF(W$45=0,0,W$45/FBT_fec!W$45)</f>
        <v>0.4247893169721732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0.62568427510750113</v>
      </c>
      <c r="C123" s="351">
        <f>IF(C$66=0,0,C$66/FBT_fec!C$66)</f>
        <v>0.62822876319391929</v>
      </c>
      <c r="D123" s="351">
        <f>IF(D$66=0,0,D$66/FBT_fec!D$66)</f>
        <v>0.62601110638432511</v>
      </c>
      <c r="E123" s="351">
        <f>IF(E$66=0,0,E$66/FBT_fec!E$66)</f>
        <v>0.63652615907779819</v>
      </c>
      <c r="F123" s="351">
        <f>IF(F$66=0,0,F$66/FBT_fec!F$66)</f>
        <v>0.62780522456726962</v>
      </c>
      <c r="G123" s="351">
        <f>IF(G$66=0,0,G$66/FBT_fec!G$66)</f>
        <v>0.6302898200642072</v>
      </c>
      <c r="H123" s="351">
        <f>IF(H$66=0,0,H$66/FBT_fec!H$66)</f>
        <v>0.63324085695693011</v>
      </c>
      <c r="I123" s="351">
        <f>IF(I$66=0,0,I$66/FBT_fec!I$66)</f>
        <v>0.64624162489199155</v>
      </c>
      <c r="J123" s="351">
        <f>IF(J$66=0,0,J$66/FBT_fec!J$66)</f>
        <v>0.65789586470474382</v>
      </c>
      <c r="K123" s="351">
        <f>IF(K$66=0,0,K$66/FBT_fec!K$66)</f>
        <v>0.65165840639601036</v>
      </c>
      <c r="L123" s="351">
        <f>IF(L$66=0,0,L$66/FBT_fec!L$66)</f>
        <v>0.65377136120721346</v>
      </c>
      <c r="M123" s="351">
        <f>IF(M$66=0,0,M$66/FBT_fec!M$66)</f>
        <v>0.657693204008024</v>
      </c>
      <c r="N123" s="351">
        <f>IF(N$66=0,0,N$66/FBT_fec!N$66)</f>
        <v>0.64685665187325714</v>
      </c>
      <c r="O123" s="351">
        <f>IF(O$66=0,0,O$66/FBT_fec!O$66)</f>
        <v>0.65955332980050085</v>
      </c>
      <c r="P123" s="351">
        <f>IF(P$66=0,0,P$66/FBT_fec!P$66)</f>
        <v>0.65421697312795679</v>
      </c>
      <c r="Q123" s="351">
        <f>IF(Q$66=0,0,Q$66/FBT_fec!Q$66)</f>
        <v>0.66388166007044336</v>
      </c>
      <c r="R123" s="351">
        <f>IF(R$66=0,0,R$66/FBT_fec!R$66)</f>
        <v>0.66141246698756728</v>
      </c>
      <c r="S123" s="351">
        <f>IF(S$66=0,0,S$66/FBT_fec!S$66)</f>
        <v>0.66406436476524155</v>
      </c>
      <c r="T123" s="351">
        <f>IF(T$66=0,0,T$66/FBT_fec!T$66)</f>
        <v>0.65889585093727721</v>
      </c>
      <c r="U123" s="351">
        <f>IF(U$66=0,0,U$66/FBT_fec!U$66)</f>
        <v>0.66159048325908509</v>
      </c>
      <c r="V123" s="351">
        <f>IF(V$66=0,0,V$66/FBT_fec!V$66)</f>
        <v>0.66010948446975948</v>
      </c>
      <c r="W123" s="351">
        <f>IF(W$66=0,0,W$66/FBT_fec!W$66)</f>
        <v>0.66723668802705771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0.52521158133814472</v>
      </c>
      <c r="C124" s="339">
        <f>IF(C$80=0,0,C$80/FBT_fec!C$80)</f>
        <v>0.52521158133814472</v>
      </c>
      <c r="D124" s="339">
        <f>IF(D$80=0,0,D$80/FBT_fec!D$80)</f>
        <v>0.52521158133814461</v>
      </c>
      <c r="E124" s="339">
        <f>IF(E$80=0,0,E$80/FBT_fec!E$80)</f>
        <v>0.52521158133814483</v>
      </c>
      <c r="F124" s="339">
        <f>IF(F$80=0,0,F$80/FBT_fec!F$80)</f>
        <v>0.52521158133814472</v>
      </c>
      <c r="G124" s="339">
        <f>IF(G$80=0,0,G$80/FBT_fec!G$80)</f>
        <v>0.52521158133814461</v>
      </c>
      <c r="H124" s="339">
        <f>IF(H$80=0,0,H$80/FBT_fec!H$80)</f>
        <v>0.52521158133814461</v>
      </c>
      <c r="I124" s="339">
        <f>IF(I$80=0,0,I$80/FBT_fec!I$80)</f>
        <v>0.52521158133814472</v>
      </c>
      <c r="J124" s="339">
        <f>IF(J$80=0,0,J$80/FBT_fec!J$80)</f>
        <v>0.52521158133814472</v>
      </c>
      <c r="K124" s="339">
        <f>IF(K$80=0,0,K$80/FBT_fec!K$80)</f>
        <v>0.52521158133814472</v>
      </c>
      <c r="L124" s="339">
        <f>IF(L$80=0,0,L$80/FBT_fec!L$80)</f>
        <v>0.52521158133814483</v>
      </c>
      <c r="M124" s="339">
        <f>IF(M$80=0,0,M$80/FBT_fec!M$80)</f>
        <v>0.52521158133814472</v>
      </c>
      <c r="N124" s="339">
        <f>IF(N$80=0,0,N$80/FBT_fec!N$80)</f>
        <v>0.52521158133814472</v>
      </c>
      <c r="O124" s="339">
        <f>IF(O$80=0,0,O$80/FBT_fec!O$80)</f>
        <v>0.52521158133814461</v>
      </c>
      <c r="P124" s="339">
        <f>IF(P$80=0,0,P$80/FBT_fec!P$80)</f>
        <v>0.52521158133814483</v>
      </c>
      <c r="Q124" s="339">
        <f>IF(Q$80=0,0,Q$80/FBT_fec!Q$80)</f>
        <v>0.52521158133814461</v>
      </c>
      <c r="R124" s="339">
        <f>IF(R$80=0,0,R$80/FBT_fec!R$80)</f>
        <v>0.52521158133814461</v>
      </c>
      <c r="S124" s="339">
        <f>IF(S$80=0,0,S$80/FBT_fec!S$80)</f>
        <v>0.52521158133814483</v>
      </c>
      <c r="T124" s="339">
        <f>IF(T$80=0,0,T$80/FBT_fec!T$80)</f>
        <v>0.52521158133814472</v>
      </c>
      <c r="U124" s="339">
        <f>IF(U$80=0,0,U$80/FBT_fec!U$80)</f>
        <v>0.52521158133814472</v>
      </c>
      <c r="V124" s="339">
        <f>IF(V$80=0,0,V$80/FBT_fec!V$80)</f>
        <v>0.52521158133814483</v>
      </c>
      <c r="W124" s="339">
        <f>IF(W$80=0,0,W$80/FBT_fec!W$80)</f>
        <v>0.52521158133814461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LV: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290.22962963874937</v>
      </c>
      <c r="C5" s="225">
        <v>257.37639395807957</v>
      </c>
      <c r="D5" s="225">
        <v>264.49724723891558</v>
      </c>
      <c r="E5" s="225">
        <v>224.28493216818049</v>
      </c>
      <c r="F5" s="225">
        <v>236.0015394678569</v>
      </c>
      <c r="G5" s="225">
        <v>232.89005166834221</v>
      </c>
      <c r="H5" s="225">
        <v>239.5037557186854</v>
      </c>
      <c r="I5" s="225">
        <v>199.6851826783776</v>
      </c>
      <c r="J5" s="225">
        <v>163.14223643827339</v>
      </c>
      <c r="K5" s="225">
        <v>150.01129552849491</v>
      </c>
      <c r="L5" s="225">
        <v>151.1198950089094</v>
      </c>
      <c r="M5" s="225">
        <v>131.79909558830661</v>
      </c>
      <c r="N5" s="225">
        <v>137.20978650869009</v>
      </c>
      <c r="O5" s="225">
        <v>132.27430750506261</v>
      </c>
      <c r="P5" s="225">
        <v>125.8600418091424</v>
      </c>
      <c r="Q5" s="225">
        <v>108.6041449105085</v>
      </c>
      <c r="R5" s="225">
        <v>105.2175292549036</v>
      </c>
      <c r="S5" s="225">
        <v>97.665067696230039</v>
      </c>
      <c r="T5" s="225">
        <v>100.9539646337267</v>
      </c>
      <c r="U5" s="225">
        <v>91.09413988423978</v>
      </c>
      <c r="V5" s="225">
        <v>90.059503194890794</v>
      </c>
      <c r="W5" s="225">
        <v>96.128379214197125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6.2246399052680914</v>
      </c>
      <c r="C10" s="262">
        <v>6.1283239685231514</v>
      </c>
      <c r="D10" s="262">
        <v>6.3098508910763353</v>
      </c>
      <c r="E10" s="262">
        <v>5.2155533742585254</v>
      </c>
      <c r="F10" s="262">
        <v>6.0537910530774477</v>
      </c>
      <c r="G10" s="262">
        <v>5.9474227757859248</v>
      </c>
      <c r="H10" s="262">
        <v>5.7832433635563056</v>
      </c>
      <c r="I10" s="262">
        <v>4.5097764012578043</v>
      </c>
      <c r="J10" s="262">
        <v>3.359845219438097</v>
      </c>
      <c r="K10" s="262">
        <v>3.2886856716567139</v>
      </c>
      <c r="L10" s="262">
        <v>3.1415899202833999</v>
      </c>
      <c r="M10" s="262">
        <v>2.745643318272013</v>
      </c>
      <c r="N10" s="262">
        <v>3.2531886579178249</v>
      </c>
      <c r="O10" s="262">
        <v>2.8075880895314298</v>
      </c>
      <c r="P10" s="262">
        <v>2.9125320054670931</v>
      </c>
      <c r="Q10" s="262">
        <v>2.239591943061578</v>
      </c>
      <c r="R10" s="262">
        <v>2.25250375651992</v>
      </c>
      <c r="S10" s="262">
        <v>2.026407040007427</v>
      </c>
      <c r="T10" s="262">
        <v>2.3953186681500949</v>
      </c>
      <c r="U10" s="262">
        <v>2.0638845959851109</v>
      </c>
      <c r="V10" s="262">
        <v>2.166469515443052</v>
      </c>
      <c r="W10" s="262">
        <v>2.028843794282932</v>
      </c>
      <c r="DA10" s="68" t="s">
        <v>2307</v>
      </c>
    </row>
    <row r="11" spans="1:105" ht="12" customHeight="1" x14ac:dyDescent="0.25">
      <c r="A11" s="37" t="s">
        <v>160</v>
      </c>
      <c r="B11" s="228">
        <v>1.745137966663711</v>
      </c>
      <c r="C11" s="228">
        <v>1.3524428729720419</v>
      </c>
      <c r="D11" s="228">
        <v>0.9699411694686747</v>
      </c>
      <c r="E11" s="228">
        <v>0.8659729329675564</v>
      </c>
      <c r="F11" s="228">
        <v>0.8700377108331192</v>
      </c>
      <c r="G11" s="228">
        <v>0.78780196232884148</v>
      </c>
      <c r="H11" s="228">
        <v>0.64663085459594716</v>
      </c>
      <c r="I11" s="228">
        <v>0.50005926333049144</v>
      </c>
      <c r="J11" s="228">
        <v>0.4128481078145228</v>
      </c>
      <c r="K11" s="228">
        <v>0.45536379970074531</v>
      </c>
      <c r="L11" s="228">
        <v>0.36413339939967931</v>
      </c>
      <c r="M11" s="228">
        <v>0.17145728912616109</v>
      </c>
      <c r="N11" s="228">
        <v>0.30184087094061079</v>
      </c>
      <c r="O11" s="228">
        <v>0.34251306334139831</v>
      </c>
      <c r="P11" s="228">
        <v>0.36658301049874048</v>
      </c>
      <c r="Q11" s="228">
        <v>0.2286632148333789</v>
      </c>
      <c r="R11" s="228">
        <v>0.25359208475674322</v>
      </c>
      <c r="S11" s="228">
        <v>0.25994981928700922</v>
      </c>
      <c r="T11" s="228">
        <v>0.36126821439221712</v>
      </c>
      <c r="U11" s="228">
        <v>0.1807074695159448</v>
      </c>
      <c r="V11" s="228">
        <v>0.16241777193362841</v>
      </c>
      <c r="W11" s="228">
        <v>0.14909523603299699</v>
      </c>
      <c r="DA11" s="69" t="s">
        <v>2308</v>
      </c>
    </row>
    <row r="12" spans="1:105" ht="12" customHeight="1" x14ac:dyDescent="0.25">
      <c r="A12" s="37" t="s">
        <v>162</v>
      </c>
      <c r="B12" s="228">
        <v>4.47950193860438</v>
      </c>
      <c r="C12" s="228">
        <v>4.7758810955511093</v>
      </c>
      <c r="D12" s="228">
        <v>5.3399097216076603</v>
      </c>
      <c r="E12" s="228">
        <v>4.3495804412909687</v>
      </c>
      <c r="F12" s="228">
        <v>5.1837533422443283</v>
      </c>
      <c r="G12" s="228">
        <v>5.1596208134570833</v>
      </c>
      <c r="H12" s="228">
        <v>5.1366125089603587</v>
      </c>
      <c r="I12" s="228">
        <v>4.0097171379273133</v>
      </c>
      <c r="J12" s="228">
        <v>2.946997111623574</v>
      </c>
      <c r="K12" s="228">
        <v>2.833321871955969</v>
      </c>
      <c r="L12" s="228">
        <v>2.777456520883721</v>
      </c>
      <c r="M12" s="228">
        <v>2.574186029145852</v>
      </c>
      <c r="N12" s="228">
        <v>2.9513477869772151</v>
      </c>
      <c r="O12" s="228">
        <v>2.465075026190032</v>
      </c>
      <c r="P12" s="228">
        <v>2.5459489949683531</v>
      </c>
      <c r="Q12" s="228">
        <v>2.0109287282281998</v>
      </c>
      <c r="R12" s="228">
        <v>1.998911671763177</v>
      </c>
      <c r="S12" s="228">
        <v>1.7664572207204181</v>
      </c>
      <c r="T12" s="228">
        <v>2.0340504537578781</v>
      </c>
      <c r="U12" s="228">
        <v>1.8831771264691659</v>
      </c>
      <c r="V12" s="228">
        <v>2.0040517435094238</v>
      </c>
      <c r="W12" s="228">
        <v>1.8797485582499349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23.141044024133709</v>
      </c>
      <c r="C16" s="263">
        <f t="shared" si="0"/>
        <v>21.65111988374046</v>
      </c>
      <c r="D16" s="263">
        <f t="shared" si="0"/>
        <v>22.08436584244043</v>
      </c>
      <c r="E16" s="263">
        <f t="shared" si="0"/>
        <v>17.912008638548819</v>
      </c>
      <c r="F16" s="263">
        <f t="shared" si="0"/>
        <v>19.78428573219535</v>
      </c>
      <c r="G16" s="263">
        <f t="shared" si="0"/>
        <v>19.738787661317069</v>
      </c>
      <c r="H16" s="263">
        <f t="shared" si="0"/>
        <v>19.24248054605216</v>
      </c>
      <c r="I16" s="263">
        <f t="shared" si="0"/>
        <v>15.11258648834453</v>
      </c>
      <c r="J16" s="263">
        <f t="shared" si="0"/>
        <v>10.870432831289961</v>
      </c>
      <c r="K16" s="263">
        <f t="shared" si="0"/>
        <v>10.981523337213909</v>
      </c>
      <c r="L16" s="263">
        <f t="shared" si="0"/>
        <v>10.69385792418475</v>
      </c>
      <c r="M16" s="263">
        <f t="shared" si="0"/>
        <v>8.9326017610613455</v>
      </c>
      <c r="N16" s="263">
        <f t="shared" si="0"/>
        <v>10.818313020719151</v>
      </c>
      <c r="O16" s="263">
        <f t="shared" si="0"/>
        <v>9.1842350332835903</v>
      </c>
      <c r="P16" s="263">
        <f t="shared" si="0"/>
        <v>9.3694411449613817</v>
      </c>
      <c r="Q16" s="263">
        <f t="shared" si="0"/>
        <v>7.0947224638763009</v>
      </c>
      <c r="R16" s="263">
        <f t="shared" si="0"/>
        <v>7.3848937846873346</v>
      </c>
      <c r="S16" s="263">
        <f t="shared" si="0"/>
        <v>6.7904270084143832</v>
      </c>
      <c r="T16" s="263">
        <f t="shared" si="0"/>
        <v>7.7094746600318746</v>
      </c>
      <c r="U16" s="263">
        <f t="shared" si="0"/>
        <v>6.8114535085887358</v>
      </c>
      <c r="V16" s="263">
        <f t="shared" si="0"/>
        <v>7.0021865924716078</v>
      </c>
      <c r="W16" s="263">
        <f t="shared" si="0"/>
        <v>6.3941773194460794</v>
      </c>
      <c r="DA16" s="70"/>
    </row>
    <row r="17" spans="1:105" ht="12" customHeight="1" x14ac:dyDescent="0.25">
      <c r="A17" s="60" t="s">
        <v>2150</v>
      </c>
      <c r="B17" s="331">
        <v>23.141044024133709</v>
      </c>
      <c r="C17" s="331">
        <v>21.65111988374046</v>
      </c>
      <c r="D17" s="331">
        <v>22.08436584244043</v>
      </c>
      <c r="E17" s="331">
        <v>17.912008638548819</v>
      </c>
      <c r="F17" s="331">
        <v>19.78428573219535</v>
      </c>
      <c r="G17" s="331">
        <v>19.738787661317069</v>
      </c>
      <c r="H17" s="331">
        <v>19.24248054605216</v>
      </c>
      <c r="I17" s="331">
        <v>15.11258648834453</v>
      </c>
      <c r="J17" s="331">
        <v>10.870432831289961</v>
      </c>
      <c r="K17" s="331">
        <v>10.981523337213909</v>
      </c>
      <c r="L17" s="331">
        <v>10.69385792418475</v>
      </c>
      <c r="M17" s="331">
        <v>8.9326017610613455</v>
      </c>
      <c r="N17" s="331">
        <v>10.818313020719151</v>
      </c>
      <c r="O17" s="331">
        <v>9.1842350332835903</v>
      </c>
      <c r="P17" s="331">
        <v>9.3694411449613817</v>
      </c>
      <c r="Q17" s="331">
        <v>7.0947224638763009</v>
      </c>
      <c r="R17" s="331">
        <v>7.3848937846873346</v>
      </c>
      <c r="S17" s="331">
        <v>6.7904270084143832</v>
      </c>
      <c r="T17" s="331">
        <v>7.7094746600318746</v>
      </c>
      <c r="U17" s="331">
        <v>6.8114535085887358</v>
      </c>
      <c r="V17" s="331">
        <v>7.0021865924716078</v>
      </c>
      <c r="W17" s="331">
        <v>6.3941773194460794</v>
      </c>
      <c r="DA17" s="72" t="s">
        <v>2313</v>
      </c>
    </row>
    <row r="18" spans="1:105" ht="12" customHeight="1" x14ac:dyDescent="0.25">
      <c r="A18" s="59" t="s">
        <v>30</v>
      </c>
      <c r="B18" s="232">
        <v>1.1951106528027191</v>
      </c>
      <c r="C18" s="232">
        <v>1.2323993313054431</v>
      </c>
      <c r="D18" s="232">
        <v>1.2419093407557391</v>
      </c>
      <c r="E18" s="232">
        <v>1.346908130479249</v>
      </c>
      <c r="F18" s="232">
        <v>0.92914836912202814</v>
      </c>
      <c r="G18" s="232">
        <v>1.2308760849217579</v>
      </c>
      <c r="H18" s="232">
        <v>0.93862119168864999</v>
      </c>
      <c r="I18" s="232">
        <v>0.63674416553688828</v>
      </c>
      <c r="J18" s="232">
        <v>0.55722209527451705</v>
      </c>
      <c r="K18" s="232">
        <v>0.38740190549586129</v>
      </c>
      <c r="L18" s="232">
        <v>0.38202946261463139</v>
      </c>
      <c r="M18" s="232">
        <v>0.19050338695952551</v>
      </c>
      <c r="N18" s="232">
        <v>0.21302625144648679</v>
      </c>
      <c r="O18" s="232">
        <v>0.17711359474459629</v>
      </c>
      <c r="P18" s="232">
        <v>0.1916628099775354</v>
      </c>
      <c r="Q18" s="232">
        <v>0.161947271549751</v>
      </c>
      <c r="R18" s="232">
        <v>0.34635925971829579</v>
      </c>
      <c r="S18" s="232">
        <v>0.29143359966861349</v>
      </c>
      <c r="T18" s="232">
        <v>0.13505964803351969</v>
      </c>
      <c r="U18" s="232">
        <v>0.1113606644455776</v>
      </c>
      <c r="V18" s="232">
        <v>0.13430883591447931</v>
      </c>
      <c r="W18" s="232">
        <v>7.5741534023358259E-2</v>
      </c>
      <c r="DA18" s="71" t="s">
        <v>2314</v>
      </c>
    </row>
    <row r="19" spans="1:105" ht="12" customHeight="1" x14ac:dyDescent="0.25">
      <c r="A19" s="59" t="s">
        <v>33</v>
      </c>
      <c r="B19" s="232">
        <v>0</v>
      </c>
      <c r="C19" s="232">
        <v>0.26710124291001758</v>
      </c>
      <c r="D19" s="232">
        <v>0.26824997483353819</v>
      </c>
      <c r="E19" s="232">
        <v>0.25445748433563981</v>
      </c>
      <c r="F19" s="232">
        <v>0.2704188082292473</v>
      </c>
      <c r="G19" s="232">
        <v>0.27758848900945199</v>
      </c>
      <c r="H19" s="232">
        <v>0.52507120672439755</v>
      </c>
      <c r="I19" s="232">
        <v>0.49417476333886962</v>
      </c>
      <c r="J19" s="232">
        <v>0.2162289911422208</v>
      </c>
      <c r="K19" s="232">
        <v>0.45098143309040523</v>
      </c>
      <c r="L19" s="232">
        <v>0.44472727699204478</v>
      </c>
      <c r="M19" s="232">
        <v>0.44356719707323339</v>
      </c>
      <c r="N19" s="232">
        <v>0.74401399443789185</v>
      </c>
      <c r="O19" s="232">
        <v>0.87585497162596326</v>
      </c>
      <c r="P19" s="232">
        <v>0.94370806413262442</v>
      </c>
      <c r="Q19" s="232">
        <v>0.60434897598571347</v>
      </c>
      <c r="R19" s="232">
        <v>0.86861847530155767</v>
      </c>
      <c r="S19" s="232">
        <v>0.90133430254677105</v>
      </c>
      <c r="T19" s="232">
        <v>0.80452865303925802</v>
      </c>
      <c r="U19" s="232">
        <v>0.71019754676760161</v>
      </c>
      <c r="V19" s="232">
        <v>0.56956959022695774</v>
      </c>
      <c r="W19" s="232">
        <v>0.37729081386604513</v>
      </c>
      <c r="DA19" s="71" t="s">
        <v>2315</v>
      </c>
    </row>
    <row r="20" spans="1:105" ht="12" customHeight="1" x14ac:dyDescent="0.25">
      <c r="A20" s="59" t="s">
        <v>160</v>
      </c>
      <c r="B20" s="232">
        <v>3.5321164940418441</v>
      </c>
      <c r="C20" s="232">
        <v>3.093523895516169</v>
      </c>
      <c r="D20" s="232">
        <v>2.260772502794929</v>
      </c>
      <c r="E20" s="232">
        <v>2.1537378394010771</v>
      </c>
      <c r="F20" s="232">
        <v>2.288452575269226</v>
      </c>
      <c r="G20" s="232">
        <v>2.0529178383244591</v>
      </c>
      <c r="H20" s="232">
        <v>1.6668559720889209</v>
      </c>
      <c r="I20" s="232">
        <v>1.3106442411009229</v>
      </c>
      <c r="J20" s="232">
        <v>1.1535221652690171</v>
      </c>
      <c r="K20" s="232">
        <v>1.199594695092832</v>
      </c>
      <c r="L20" s="232">
        <v>0.94637515855282717</v>
      </c>
      <c r="M20" s="232">
        <v>0.47278239299758679</v>
      </c>
      <c r="N20" s="232">
        <v>0.78914089597639681</v>
      </c>
      <c r="O20" s="232">
        <v>0.93355272160394176</v>
      </c>
      <c r="P20" s="232">
        <v>1.003899500977558</v>
      </c>
      <c r="Q20" s="232">
        <v>0.64613479609421132</v>
      </c>
      <c r="R20" s="232">
        <v>0.69462342483575312</v>
      </c>
      <c r="S20" s="232">
        <v>0.7112305690071461</v>
      </c>
      <c r="T20" s="232">
        <v>1.011968296763706</v>
      </c>
      <c r="U20" s="232">
        <v>0.500295346651354</v>
      </c>
      <c r="V20" s="232">
        <v>0.45857931156373882</v>
      </c>
      <c r="W20" s="232">
        <v>0.43167051221050801</v>
      </c>
      <c r="DA20" s="71" t="s">
        <v>2316</v>
      </c>
    </row>
    <row r="21" spans="1:105" ht="12" customHeight="1" x14ac:dyDescent="0.25">
      <c r="A21" s="59" t="s">
        <v>70</v>
      </c>
      <c r="B21" s="232">
        <v>9.3474146875040667</v>
      </c>
      <c r="C21" s="232">
        <v>6.1339354465240286</v>
      </c>
      <c r="D21" s="232">
        <v>5.8669873260250007</v>
      </c>
      <c r="E21" s="232">
        <v>3.3391814134235349</v>
      </c>
      <c r="F21" s="232">
        <v>2.6614849374288769</v>
      </c>
      <c r="G21" s="232">
        <v>2.7320495461838701</v>
      </c>
      <c r="H21" s="232">
        <v>2.8710031725299698</v>
      </c>
      <c r="I21" s="232">
        <v>2.161643609517526</v>
      </c>
      <c r="J21" s="232">
        <v>0.70937439210759323</v>
      </c>
      <c r="K21" s="232">
        <v>1.4795398438946039</v>
      </c>
      <c r="L21" s="232">
        <v>1.702174089678947</v>
      </c>
      <c r="M21" s="232">
        <v>0.72759718555902331</v>
      </c>
      <c r="N21" s="232">
        <v>1.356048799402221</v>
      </c>
      <c r="O21" s="232">
        <v>0.4789116149394686</v>
      </c>
      <c r="P21" s="232">
        <v>0.25800661505987471</v>
      </c>
      <c r="Q21" s="232">
        <v>0</v>
      </c>
      <c r="R21" s="232">
        <v>0</v>
      </c>
      <c r="S21" s="232">
        <v>5.3348146269840468E-2</v>
      </c>
      <c r="T21" s="232">
        <v>6.0227285043126293E-2</v>
      </c>
      <c r="U21" s="232">
        <v>0.27595407423395901</v>
      </c>
      <c r="V21" s="232">
        <v>0.1813784295911865</v>
      </c>
      <c r="W21" s="232">
        <v>6.7100547498771437E-2</v>
      </c>
      <c r="DA21" s="71" t="s">
        <v>2317</v>
      </c>
    </row>
    <row r="22" spans="1:105" ht="12" customHeight="1" x14ac:dyDescent="0.25">
      <c r="A22" s="59" t="s">
        <v>162</v>
      </c>
      <c r="B22" s="232">
        <v>9.0664021897850784</v>
      </c>
      <c r="C22" s="232">
        <v>10.924159967484799</v>
      </c>
      <c r="D22" s="232">
        <v>12.44644669803122</v>
      </c>
      <c r="E22" s="232">
        <v>10.817723770909319</v>
      </c>
      <c r="F22" s="232">
        <v>13.634781042145971</v>
      </c>
      <c r="G22" s="232">
        <v>13.44535570287753</v>
      </c>
      <c r="H22" s="232">
        <v>13.240929003020231</v>
      </c>
      <c r="I22" s="232">
        <v>10.50937970885033</v>
      </c>
      <c r="J22" s="232">
        <v>8.2340851874966088</v>
      </c>
      <c r="K22" s="232">
        <v>7.4640054596402026</v>
      </c>
      <c r="L22" s="232">
        <v>7.2185519363462989</v>
      </c>
      <c r="M22" s="232">
        <v>7.0981515984719756</v>
      </c>
      <c r="N22" s="232">
        <v>7.7160830794561504</v>
      </c>
      <c r="O22" s="232">
        <v>6.7188021303696202</v>
      </c>
      <c r="P22" s="232">
        <v>6.9721641548137896</v>
      </c>
      <c r="Q22" s="232">
        <v>5.6822914202466253</v>
      </c>
      <c r="R22" s="232">
        <v>5.4752926248317291</v>
      </c>
      <c r="S22" s="232">
        <v>4.8330803909220119</v>
      </c>
      <c r="T22" s="232">
        <v>5.6976907771522649</v>
      </c>
      <c r="U22" s="232">
        <v>5.2136458764902436</v>
      </c>
      <c r="V22" s="232">
        <v>5.6583504251752457</v>
      </c>
      <c r="W22" s="232">
        <v>5.4423739118473966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19.284203353444759</v>
      </c>
      <c r="C25" s="263">
        <f t="shared" si="1"/>
        <v>18.042599903117051</v>
      </c>
      <c r="D25" s="263">
        <f t="shared" si="1"/>
        <v>18.40363820203369</v>
      </c>
      <c r="E25" s="263">
        <f t="shared" si="1"/>
        <v>14.926673865457341</v>
      </c>
      <c r="F25" s="263">
        <f t="shared" si="1"/>
        <v>16.486904776829451</v>
      </c>
      <c r="G25" s="263">
        <f t="shared" si="1"/>
        <v>16.448989717764231</v>
      </c>
      <c r="H25" s="263">
        <f t="shared" si="1"/>
        <v>16.035400455043479</v>
      </c>
      <c r="I25" s="263">
        <f t="shared" si="1"/>
        <v>12.593822073620441</v>
      </c>
      <c r="J25" s="263">
        <f t="shared" si="1"/>
        <v>9.0586940260749671</v>
      </c>
      <c r="K25" s="263">
        <f t="shared" si="1"/>
        <v>9.1512694476782563</v>
      </c>
      <c r="L25" s="263">
        <f t="shared" si="1"/>
        <v>8.9115482701539612</v>
      </c>
      <c r="M25" s="263">
        <f t="shared" si="1"/>
        <v>7.4438348008844564</v>
      </c>
      <c r="N25" s="263">
        <f t="shared" si="1"/>
        <v>9.0152608505992902</v>
      </c>
      <c r="O25" s="263">
        <f t="shared" si="1"/>
        <v>7.6535291944029904</v>
      </c>
      <c r="P25" s="263">
        <f t="shared" si="1"/>
        <v>7.8078676208011517</v>
      </c>
      <c r="Q25" s="263">
        <f t="shared" si="1"/>
        <v>5.912268719896919</v>
      </c>
      <c r="R25" s="263">
        <f t="shared" si="1"/>
        <v>6.1540781539061129</v>
      </c>
      <c r="S25" s="263">
        <f t="shared" si="1"/>
        <v>5.6586891736786509</v>
      </c>
      <c r="T25" s="263">
        <f t="shared" si="1"/>
        <v>6.4245622166932286</v>
      </c>
      <c r="U25" s="263">
        <f t="shared" si="1"/>
        <v>5.676211257157278</v>
      </c>
      <c r="V25" s="263">
        <f t="shared" si="1"/>
        <v>5.8351554937263419</v>
      </c>
      <c r="W25" s="263">
        <f t="shared" si="1"/>
        <v>5.328481099538398</v>
      </c>
      <c r="DA25" s="70"/>
    </row>
    <row r="26" spans="1:105" ht="12" customHeight="1" x14ac:dyDescent="0.25">
      <c r="A26" s="60" t="s">
        <v>2162</v>
      </c>
      <c r="B26" s="331">
        <v>19.284203353444759</v>
      </c>
      <c r="C26" s="331">
        <v>18.042599903117051</v>
      </c>
      <c r="D26" s="331">
        <v>18.40363820203369</v>
      </c>
      <c r="E26" s="331">
        <v>14.926673865457341</v>
      </c>
      <c r="F26" s="331">
        <v>16.486904776829451</v>
      </c>
      <c r="G26" s="331">
        <v>16.448989717764231</v>
      </c>
      <c r="H26" s="331">
        <v>16.035400455043479</v>
      </c>
      <c r="I26" s="331">
        <v>12.593822073620441</v>
      </c>
      <c r="J26" s="331">
        <v>9.0586940260749671</v>
      </c>
      <c r="K26" s="331">
        <v>9.1512694476782563</v>
      </c>
      <c r="L26" s="331">
        <v>8.9115482701539612</v>
      </c>
      <c r="M26" s="331">
        <v>7.4438348008844564</v>
      </c>
      <c r="N26" s="331">
        <v>9.0152608505992902</v>
      </c>
      <c r="O26" s="331">
        <v>7.6535291944029904</v>
      </c>
      <c r="P26" s="331">
        <v>7.8078676208011517</v>
      </c>
      <c r="Q26" s="331">
        <v>5.912268719896919</v>
      </c>
      <c r="R26" s="331">
        <v>6.1540781539061129</v>
      </c>
      <c r="S26" s="331">
        <v>5.6586891736786509</v>
      </c>
      <c r="T26" s="331">
        <v>6.4245622166932286</v>
      </c>
      <c r="U26" s="331">
        <v>5.676211257157278</v>
      </c>
      <c r="V26" s="331">
        <v>5.8351554937263419</v>
      </c>
      <c r="W26" s="331">
        <v>5.328481099538398</v>
      </c>
      <c r="DA26" s="72" t="s">
        <v>2321</v>
      </c>
    </row>
    <row r="27" spans="1:105" ht="12" customHeight="1" x14ac:dyDescent="0.25">
      <c r="A27" s="59" t="s">
        <v>30</v>
      </c>
      <c r="B27" s="232">
        <v>0.99592554400226629</v>
      </c>
      <c r="C27" s="232">
        <v>1.0269994427545359</v>
      </c>
      <c r="D27" s="232">
        <v>1.034924450629783</v>
      </c>
      <c r="E27" s="232">
        <v>1.1224234420660411</v>
      </c>
      <c r="F27" s="232">
        <v>0.77429030760169004</v>
      </c>
      <c r="G27" s="232">
        <v>1.0257300707681309</v>
      </c>
      <c r="H27" s="232">
        <v>0.7821843264072087</v>
      </c>
      <c r="I27" s="232">
        <v>0.53062013794740714</v>
      </c>
      <c r="J27" s="232">
        <v>0.46435174606209761</v>
      </c>
      <c r="K27" s="232">
        <v>0.32283492124655122</v>
      </c>
      <c r="L27" s="232">
        <v>0.31835788551219302</v>
      </c>
      <c r="M27" s="232">
        <v>0.15875282246627129</v>
      </c>
      <c r="N27" s="232">
        <v>0.1775218762054056</v>
      </c>
      <c r="O27" s="232">
        <v>0.14759466228716361</v>
      </c>
      <c r="P27" s="232">
        <v>0.1597190083146128</v>
      </c>
      <c r="Q27" s="232">
        <v>0.13495605962479251</v>
      </c>
      <c r="R27" s="232">
        <v>0.28863271643191318</v>
      </c>
      <c r="S27" s="232">
        <v>0.242861333057178</v>
      </c>
      <c r="T27" s="232">
        <v>0.1125497066945997</v>
      </c>
      <c r="U27" s="232">
        <v>9.2800553704647959E-2</v>
      </c>
      <c r="V27" s="232">
        <v>0.11192402992873279</v>
      </c>
      <c r="W27" s="232">
        <v>6.3117945019465216E-2</v>
      </c>
      <c r="DA27" s="71" t="s">
        <v>2322</v>
      </c>
    </row>
    <row r="28" spans="1:105" ht="12" customHeight="1" x14ac:dyDescent="0.25">
      <c r="A28" s="59" t="s">
        <v>33</v>
      </c>
      <c r="B28" s="232">
        <v>0</v>
      </c>
      <c r="C28" s="232">
        <v>0.22258436909168139</v>
      </c>
      <c r="D28" s="232">
        <v>0.22354164569461521</v>
      </c>
      <c r="E28" s="232">
        <v>0.21204790361303319</v>
      </c>
      <c r="F28" s="232">
        <v>0.22534900685770601</v>
      </c>
      <c r="G28" s="232">
        <v>0.23132374084120999</v>
      </c>
      <c r="H28" s="232">
        <v>0.43755933893699811</v>
      </c>
      <c r="I28" s="232">
        <v>0.4118123027823915</v>
      </c>
      <c r="J28" s="232">
        <v>0.18019082595185079</v>
      </c>
      <c r="K28" s="232">
        <v>0.37581786090867109</v>
      </c>
      <c r="L28" s="232">
        <v>0.37060606416003739</v>
      </c>
      <c r="M28" s="232">
        <v>0.36963933089436141</v>
      </c>
      <c r="N28" s="232">
        <v>0.62001166203157654</v>
      </c>
      <c r="O28" s="232">
        <v>0.72987914302163615</v>
      </c>
      <c r="P28" s="232">
        <v>0.78642338677718682</v>
      </c>
      <c r="Q28" s="232">
        <v>0.50362414665476141</v>
      </c>
      <c r="R28" s="232">
        <v>0.72384872941796496</v>
      </c>
      <c r="S28" s="232">
        <v>0.75111191878897576</v>
      </c>
      <c r="T28" s="232">
        <v>0.67044054419938159</v>
      </c>
      <c r="U28" s="232">
        <v>0.59183128897300119</v>
      </c>
      <c r="V28" s="232">
        <v>0.47464132518913138</v>
      </c>
      <c r="W28" s="232">
        <v>0.31440901155503759</v>
      </c>
      <c r="DA28" s="71" t="s">
        <v>2323</v>
      </c>
    </row>
    <row r="29" spans="1:105" ht="12" customHeight="1" x14ac:dyDescent="0.25">
      <c r="A29" s="59" t="s">
        <v>160</v>
      </c>
      <c r="B29" s="232">
        <v>2.9434304117015371</v>
      </c>
      <c r="C29" s="232">
        <v>2.5779365795968072</v>
      </c>
      <c r="D29" s="232">
        <v>1.8839770856624409</v>
      </c>
      <c r="E29" s="232">
        <v>1.79478153283423</v>
      </c>
      <c r="F29" s="232">
        <v>1.907043812724355</v>
      </c>
      <c r="G29" s="232">
        <v>1.710764865270382</v>
      </c>
      <c r="H29" s="232">
        <v>1.3890466434074351</v>
      </c>
      <c r="I29" s="232">
        <v>1.0922035342507701</v>
      </c>
      <c r="J29" s="232">
        <v>0.96126847105751456</v>
      </c>
      <c r="K29" s="232">
        <v>0.99966224591069319</v>
      </c>
      <c r="L29" s="232">
        <v>0.78864596546068955</v>
      </c>
      <c r="M29" s="232">
        <v>0.39398532749798909</v>
      </c>
      <c r="N29" s="232">
        <v>0.65761741331366408</v>
      </c>
      <c r="O29" s="232">
        <v>0.77796060133661804</v>
      </c>
      <c r="P29" s="232">
        <v>0.83658291748129865</v>
      </c>
      <c r="Q29" s="232">
        <v>0.53844566341184297</v>
      </c>
      <c r="R29" s="232">
        <v>0.57885285402979436</v>
      </c>
      <c r="S29" s="232">
        <v>0.59269214083928834</v>
      </c>
      <c r="T29" s="232">
        <v>0.84330691396975477</v>
      </c>
      <c r="U29" s="232">
        <v>0.41691278887612809</v>
      </c>
      <c r="V29" s="232">
        <v>0.38214942630311571</v>
      </c>
      <c r="W29" s="232">
        <v>0.35972542684208991</v>
      </c>
      <c r="DA29" s="71" t="s">
        <v>2324</v>
      </c>
    </row>
    <row r="30" spans="1:105" ht="12" customHeight="1" x14ac:dyDescent="0.25">
      <c r="A30" s="59" t="s">
        <v>70</v>
      </c>
      <c r="B30" s="232">
        <v>7.7895122395867231</v>
      </c>
      <c r="C30" s="232">
        <v>5.1116128721033576</v>
      </c>
      <c r="D30" s="232">
        <v>4.8891561050208363</v>
      </c>
      <c r="E30" s="232">
        <v>2.7826511778529448</v>
      </c>
      <c r="F30" s="232">
        <v>2.2179041145240639</v>
      </c>
      <c r="G30" s="232">
        <v>2.276707955153225</v>
      </c>
      <c r="H30" s="232">
        <v>2.392502643774975</v>
      </c>
      <c r="I30" s="232">
        <v>1.801369674597938</v>
      </c>
      <c r="J30" s="232">
        <v>0.5911453267563278</v>
      </c>
      <c r="K30" s="232">
        <v>1.2329498699121699</v>
      </c>
      <c r="L30" s="232">
        <v>1.41847840806579</v>
      </c>
      <c r="M30" s="232">
        <v>0.60633098796585294</v>
      </c>
      <c r="N30" s="232">
        <v>1.1300406661685169</v>
      </c>
      <c r="O30" s="232">
        <v>0.39909301244955719</v>
      </c>
      <c r="P30" s="232">
        <v>0.2150055125498955</v>
      </c>
      <c r="Q30" s="232">
        <v>0</v>
      </c>
      <c r="R30" s="232">
        <v>0</v>
      </c>
      <c r="S30" s="232">
        <v>4.4456788558200393E-2</v>
      </c>
      <c r="T30" s="232">
        <v>5.0189404202605252E-2</v>
      </c>
      <c r="U30" s="232">
        <v>0.2299617285282991</v>
      </c>
      <c r="V30" s="232">
        <v>0.15114869132598871</v>
      </c>
      <c r="W30" s="232">
        <v>5.5917122915642867E-2</v>
      </c>
      <c r="DA30" s="71" t="s">
        <v>2325</v>
      </c>
    </row>
    <row r="31" spans="1:105" ht="12" customHeight="1" x14ac:dyDescent="0.25">
      <c r="A31" s="59" t="s">
        <v>162</v>
      </c>
      <c r="B31" s="232">
        <v>7.5553351581542341</v>
      </c>
      <c r="C31" s="232">
        <v>9.103466639570664</v>
      </c>
      <c r="D31" s="232">
        <v>10.372038915026019</v>
      </c>
      <c r="E31" s="232">
        <v>9.0147698090910939</v>
      </c>
      <c r="F31" s="232">
        <v>11.36231753512164</v>
      </c>
      <c r="G31" s="232">
        <v>11.20446308573128</v>
      </c>
      <c r="H31" s="232">
        <v>11.034107502516861</v>
      </c>
      <c r="I31" s="232">
        <v>8.7578164240419376</v>
      </c>
      <c r="J31" s="232">
        <v>6.8617376562471772</v>
      </c>
      <c r="K31" s="232">
        <v>6.2200045497001701</v>
      </c>
      <c r="L31" s="232">
        <v>6.0154599469552519</v>
      </c>
      <c r="M31" s="232">
        <v>5.9151263320599821</v>
      </c>
      <c r="N31" s="232">
        <v>6.4300692328801263</v>
      </c>
      <c r="O31" s="232">
        <v>5.5990017753080146</v>
      </c>
      <c r="P31" s="232">
        <v>5.810136795678158</v>
      </c>
      <c r="Q31" s="232">
        <v>4.7352428502055224</v>
      </c>
      <c r="R31" s="232">
        <v>4.5627438540264409</v>
      </c>
      <c r="S31" s="232">
        <v>4.027566992435009</v>
      </c>
      <c r="T31" s="232">
        <v>4.7480756476268873</v>
      </c>
      <c r="U31" s="232">
        <v>4.3447048970752018</v>
      </c>
      <c r="V31" s="232">
        <v>4.7152920209793727</v>
      </c>
      <c r="W31" s="232">
        <v>4.5353115932061634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198.8345661181327</v>
      </c>
      <c r="C34" s="263">
        <v>172.05604801126151</v>
      </c>
      <c r="D34" s="263">
        <v>177.3621694863933</v>
      </c>
      <c r="E34" s="263">
        <v>151.84656322765119</v>
      </c>
      <c r="F34" s="263">
        <v>157.20694108522321</v>
      </c>
      <c r="G34" s="263">
        <v>154.16174796991109</v>
      </c>
      <c r="H34" s="263">
        <v>161.73489023300399</v>
      </c>
      <c r="I34" s="263">
        <v>136.23237354641179</v>
      </c>
      <c r="J34" s="263">
        <v>114.550023842603</v>
      </c>
      <c r="K34" s="263">
        <v>103.2546475875355</v>
      </c>
      <c r="L34" s="263">
        <v>104.974433794091</v>
      </c>
      <c r="M34" s="263">
        <v>91.877794926519854</v>
      </c>
      <c r="N34" s="263">
        <v>92.103862912292598</v>
      </c>
      <c r="O34" s="263">
        <v>91.180235045712848</v>
      </c>
      <c r="P34" s="263">
        <v>85.270783279840145</v>
      </c>
      <c r="Q34" s="263">
        <v>75.954556229489285</v>
      </c>
      <c r="R34" s="263">
        <v>71.938884734120961</v>
      </c>
      <c r="S34" s="263">
        <v>66.426682875407494</v>
      </c>
      <c r="T34" s="263">
        <v>66.721407232826706</v>
      </c>
      <c r="U34" s="263">
        <v>60.333904208967539</v>
      </c>
      <c r="V34" s="263">
        <v>58.713496153268487</v>
      </c>
      <c r="W34" s="263">
        <v>65.874856575983245</v>
      </c>
      <c r="DA34" s="70" t="s">
        <v>2329</v>
      </c>
    </row>
    <row r="35" spans="1:105" ht="12" customHeight="1" x14ac:dyDescent="0.25">
      <c r="A35" s="64" t="s">
        <v>30</v>
      </c>
      <c r="B35" s="231">
        <v>9.2719335752962468</v>
      </c>
      <c r="C35" s="231">
        <v>9.1634262444193162</v>
      </c>
      <c r="D35" s="231">
        <v>9.1906791902522595</v>
      </c>
      <c r="E35" s="231">
        <v>10.64113666387534</v>
      </c>
      <c r="F35" s="231">
        <v>6.7962315871508432</v>
      </c>
      <c r="G35" s="231">
        <v>8.6719268103394835</v>
      </c>
      <c r="H35" s="231">
        <v>7.1254699537692954</v>
      </c>
      <c r="I35" s="231">
        <v>5.1899309729631504</v>
      </c>
      <c r="J35" s="231">
        <v>5.34730744068922</v>
      </c>
      <c r="K35" s="231">
        <v>3.5486366408172012</v>
      </c>
      <c r="L35" s="231">
        <v>3.5551969061840558</v>
      </c>
      <c r="M35" s="231">
        <v>1.7678231694974389</v>
      </c>
      <c r="N35" s="231">
        <v>1.7269678049214281</v>
      </c>
      <c r="O35" s="231">
        <v>1.665826620916554</v>
      </c>
      <c r="P35" s="231">
        <v>1.64614989375566</v>
      </c>
      <c r="Q35" s="231">
        <v>1.6887358725844881</v>
      </c>
      <c r="R35" s="231">
        <v>3.2814736701080802</v>
      </c>
      <c r="S35" s="231">
        <v>2.7787167259134988</v>
      </c>
      <c r="T35" s="231">
        <v>1.124515168284971</v>
      </c>
      <c r="U35" s="231">
        <v>0.97516533931700444</v>
      </c>
      <c r="V35" s="231">
        <v>1.124823162530423</v>
      </c>
      <c r="W35" s="231">
        <v>0.77984903902716329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0</v>
      </c>
      <c r="C37" s="231">
        <v>1.9860141733491921</v>
      </c>
      <c r="D37" s="231">
        <v>1.9851686275167419</v>
      </c>
      <c r="E37" s="231">
        <v>2.0103203809438859</v>
      </c>
      <c r="F37" s="231">
        <v>1.9779713416318001</v>
      </c>
      <c r="G37" s="231">
        <v>1.955702194210486</v>
      </c>
      <c r="H37" s="231">
        <v>3.9860373281931332</v>
      </c>
      <c r="I37" s="231">
        <v>4.0278860005676069</v>
      </c>
      <c r="J37" s="231">
        <v>2.0750126440300161</v>
      </c>
      <c r="K37" s="231">
        <v>4.1310308883082154</v>
      </c>
      <c r="L37" s="231">
        <v>4.1386678096413974</v>
      </c>
      <c r="M37" s="231">
        <v>4.1161912170186232</v>
      </c>
      <c r="N37" s="231">
        <v>6.0315956652318956</v>
      </c>
      <c r="O37" s="231">
        <v>8.2377783021151014</v>
      </c>
      <c r="P37" s="231">
        <v>8.1053018563714119</v>
      </c>
      <c r="Q37" s="231">
        <v>6.3019635066420223</v>
      </c>
      <c r="R37" s="231">
        <v>8.2294570625591454</v>
      </c>
      <c r="S37" s="231">
        <v>8.5939051124310808</v>
      </c>
      <c r="T37" s="231">
        <v>6.6985564292155484</v>
      </c>
      <c r="U37" s="231">
        <v>6.2190723728501958</v>
      </c>
      <c r="V37" s="231">
        <v>4.770088754013063</v>
      </c>
      <c r="W37" s="231">
        <v>3.8846569774580062</v>
      </c>
      <c r="DA37" s="73" t="s">
        <v>2332</v>
      </c>
    </row>
    <row r="38" spans="1:105" ht="12" customHeight="1" x14ac:dyDescent="0.25">
      <c r="A38" s="64" t="s">
        <v>160</v>
      </c>
      <c r="B38" s="231">
        <v>27.402943347682051</v>
      </c>
      <c r="C38" s="231">
        <v>23.00169866360098</v>
      </c>
      <c r="D38" s="231">
        <v>16.730717865998031</v>
      </c>
      <c r="E38" s="231">
        <v>17.015428275031521</v>
      </c>
      <c r="F38" s="231">
        <v>16.738826859737831</v>
      </c>
      <c r="G38" s="231">
        <v>14.4634813038241</v>
      </c>
      <c r="H38" s="231">
        <v>12.65380778907481</v>
      </c>
      <c r="I38" s="231">
        <v>10.68270980652024</v>
      </c>
      <c r="J38" s="231">
        <v>11.06962144834575</v>
      </c>
      <c r="K38" s="231">
        <v>10.98839636239693</v>
      </c>
      <c r="L38" s="231">
        <v>8.807043343592623</v>
      </c>
      <c r="M38" s="231">
        <v>4.3873008339172026</v>
      </c>
      <c r="N38" s="231">
        <v>6.3974318265673187</v>
      </c>
      <c r="O38" s="231">
        <v>8.7804495071059119</v>
      </c>
      <c r="P38" s="231">
        <v>8.6222729233139361</v>
      </c>
      <c r="Q38" s="231">
        <v>6.737693066685301</v>
      </c>
      <c r="R38" s="231">
        <v>6.5809947771938191</v>
      </c>
      <c r="S38" s="231">
        <v>6.7813329702833638</v>
      </c>
      <c r="T38" s="231">
        <v>8.4257120176402864</v>
      </c>
      <c r="U38" s="231">
        <v>4.380996502714031</v>
      </c>
      <c r="V38" s="231">
        <v>3.8405561926885889</v>
      </c>
      <c r="W38" s="231">
        <v>4.4445605500927767</v>
      </c>
      <c r="DA38" s="73" t="s">
        <v>2333</v>
      </c>
    </row>
    <row r="39" spans="1:105" ht="12" customHeight="1" x14ac:dyDescent="0.25">
      <c r="A39" s="64" t="s">
        <v>70</v>
      </c>
      <c r="B39" s="231">
        <v>72.519316834834399</v>
      </c>
      <c r="C39" s="231">
        <v>45.608483893538789</v>
      </c>
      <c r="D39" s="231">
        <v>43.418304828884558</v>
      </c>
      <c r="E39" s="231">
        <v>26.380927519584588</v>
      </c>
      <c r="F39" s="231">
        <v>19.467362373537949</v>
      </c>
      <c r="G39" s="231">
        <v>19.24818752834388</v>
      </c>
      <c r="H39" s="231">
        <v>21.794997837449738</v>
      </c>
      <c r="I39" s="231">
        <v>17.618977493234588</v>
      </c>
      <c r="J39" s="231">
        <v>6.8074166428784082</v>
      </c>
      <c r="K39" s="231">
        <v>13.552719351943001</v>
      </c>
      <c r="L39" s="231">
        <v>15.84056898647556</v>
      </c>
      <c r="M39" s="231">
        <v>6.7519175549653063</v>
      </c>
      <c r="N39" s="231">
        <v>10.993258354631831</v>
      </c>
      <c r="O39" s="231">
        <v>4.5043618384163864</v>
      </c>
      <c r="P39" s="231">
        <v>2.2159623038963612</v>
      </c>
      <c r="Q39" s="231">
        <v>0</v>
      </c>
      <c r="R39" s="231">
        <v>0</v>
      </c>
      <c r="S39" s="231">
        <v>0.50865578473122919</v>
      </c>
      <c r="T39" s="231">
        <v>0.50145618296598438</v>
      </c>
      <c r="U39" s="231">
        <v>2.4164802695459771</v>
      </c>
      <c r="V39" s="231">
        <v>1.519026335076483</v>
      </c>
      <c r="W39" s="231">
        <v>0.69087982122167857</v>
      </c>
      <c r="DA39" s="73" t="s">
        <v>2334</v>
      </c>
    </row>
    <row r="40" spans="1:105" ht="12" customHeight="1" x14ac:dyDescent="0.25">
      <c r="A40" s="64" t="s">
        <v>34</v>
      </c>
      <c r="B40" s="231">
        <v>19.30121282436674</v>
      </c>
      <c r="C40" s="231">
        <v>11.070533718926651</v>
      </c>
      <c r="D40" s="231">
        <v>13.9280806063455</v>
      </c>
      <c r="E40" s="231">
        <v>10.33421540368052</v>
      </c>
      <c r="F40" s="231">
        <v>12.4952975084105</v>
      </c>
      <c r="G40" s="231">
        <v>15.09549749949548</v>
      </c>
      <c r="H40" s="231">
        <v>15.65709209570578</v>
      </c>
      <c r="I40" s="231">
        <v>13.05373298311663</v>
      </c>
      <c r="J40" s="231">
        <v>10.23336652550136</v>
      </c>
      <c r="K40" s="231">
        <v>2.6628964020402131</v>
      </c>
      <c r="L40" s="231">
        <v>5.4565318316851767</v>
      </c>
      <c r="M40" s="231">
        <v>8.9855135391401326</v>
      </c>
      <c r="N40" s="231">
        <v>4.401628265228557</v>
      </c>
      <c r="O40" s="231">
        <v>4.798705534890165</v>
      </c>
      <c r="P40" s="231">
        <v>4.7987055348886969</v>
      </c>
      <c r="Q40" s="231">
        <v>1.9729928717005389</v>
      </c>
      <c r="R40" s="231">
        <v>1.9729928717062459</v>
      </c>
      <c r="S40" s="231">
        <v>1.6823530320702771</v>
      </c>
      <c r="T40" s="231">
        <v>2.5318338040343522</v>
      </c>
      <c r="U40" s="231">
        <v>0.68722910142942972</v>
      </c>
      <c r="V40" s="231">
        <v>7.0878830703063736E-2</v>
      </c>
      <c r="W40" s="231">
        <v>3.9207717834918693E-2</v>
      </c>
      <c r="DA40" s="73" t="s">
        <v>2335</v>
      </c>
    </row>
    <row r="41" spans="1:105" ht="12" customHeight="1" x14ac:dyDescent="0.25">
      <c r="A41" s="64" t="s">
        <v>162</v>
      </c>
      <c r="B41" s="231">
        <v>70.339159535953215</v>
      </c>
      <c r="C41" s="231">
        <v>81.225891317426559</v>
      </c>
      <c r="D41" s="231">
        <v>92.109218367396238</v>
      </c>
      <c r="E41" s="231">
        <v>85.464534984535376</v>
      </c>
      <c r="F41" s="231">
        <v>99.731251414754283</v>
      </c>
      <c r="G41" s="231">
        <v>94.726952633697664</v>
      </c>
      <c r="H41" s="231">
        <v>100.5174852288112</v>
      </c>
      <c r="I41" s="231">
        <v>85.659136290009627</v>
      </c>
      <c r="J41" s="231">
        <v>79.017299141158261</v>
      </c>
      <c r="K41" s="231">
        <v>68.370967942029992</v>
      </c>
      <c r="L41" s="231">
        <v>67.176424916512175</v>
      </c>
      <c r="M41" s="231">
        <v>65.869048611981157</v>
      </c>
      <c r="N41" s="231">
        <v>62.552980995711557</v>
      </c>
      <c r="O41" s="231">
        <v>63.193113242268737</v>
      </c>
      <c r="P41" s="231">
        <v>59.882390767614083</v>
      </c>
      <c r="Q41" s="231">
        <v>59.253170911876943</v>
      </c>
      <c r="R41" s="231">
        <v>51.873966352553673</v>
      </c>
      <c r="S41" s="231">
        <v>46.08171924997805</v>
      </c>
      <c r="T41" s="231">
        <v>47.439333630685567</v>
      </c>
      <c r="U41" s="231">
        <v>45.654960623110902</v>
      </c>
      <c r="V41" s="231">
        <v>47.388122878256873</v>
      </c>
      <c r="W41" s="231">
        <v>56.035702470348703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33.719983785800501</v>
      </c>
      <c r="C45" s="263">
        <f t="shared" si="2"/>
        <v>30.86005054472211</v>
      </c>
      <c r="D45" s="263">
        <f t="shared" si="2"/>
        <v>31.433952264326148</v>
      </c>
      <c r="E45" s="263">
        <f t="shared" si="2"/>
        <v>26.748678056449759</v>
      </c>
      <c r="F45" s="263">
        <f t="shared" si="2"/>
        <v>28.185612670197003</v>
      </c>
      <c r="G45" s="263">
        <f t="shared" si="2"/>
        <v>28.278142687712229</v>
      </c>
      <c r="H45" s="263">
        <f t="shared" si="2"/>
        <v>28.40514337087453</v>
      </c>
      <c r="I45" s="263">
        <f t="shared" si="2"/>
        <v>24.137667252774655</v>
      </c>
      <c r="J45" s="263">
        <f t="shared" si="2"/>
        <v>19.536249334639756</v>
      </c>
      <c r="K45" s="263">
        <f t="shared" si="2"/>
        <v>18.043168312420843</v>
      </c>
      <c r="L45" s="263">
        <f t="shared" si="2"/>
        <v>18.111489427551064</v>
      </c>
      <c r="M45" s="263">
        <f t="shared" si="2"/>
        <v>15.988888183731898</v>
      </c>
      <c r="N45" s="263">
        <f t="shared" si="2"/>
        <v>16.937728294711746</v>
      </c>
      <c r="O45" s="263">
        <f t="shared" si="2"/>
        <v>16.481019159001939</v>
      </c>
      <c r="P45" s="263">
        <f t="shared" si="2"/>
        <v>15.721041880955573</v>
      </c>
      <c r="Q45" s="263">
        <f t="shared" si="2"/>
        <v>13.349403635139696</v>
      </c>
      <c r="R45" s="263">
        <f t="shared" si="2"/>
        <v>13.408431264080612</v>
      </c>
      <c r="S45" s="263">
        <f t="shared" si="2"/>
        <v>12.841594696512793</v>
      </c>
      <c r="T45" s="263">
        <f t="shared" si="2"/>
        <v>13.507515840881945</v>
      </c>
      <c r="U45" s="263">
        <f t="shared" si="2"/>
        <v>12.346181905026425</v>
      </c>
      <c r="V45" s="263">
        <f t="shared" si="2"/>
        <v>12.406010430191333</v>
      </c>
      <c r="W45" s="263">
        <f t="shared" si="2"/>
        <v>12.5695522774962</v>
      </c>
      <c r="DA45" s="70"/>
    </row>
    <row r="46" spans="1:105" ht="12" customHeight="1" x14ac:dyDescent="0.25">
      <c r="A46" s="165" t="s">
        <v>2186</v>
      </c>
      <c r="B46" s="348">
        <v>19.35004557262241</v>
      </c>
      <c r="C46" s="348">
        <v>18.425417938354791</v>
      </c>
      <c r="D46" s="348">
        <v>18.615841879231159</v>
      </c>
      <c r="E46" s="348">
        <v>15.774601596482579</v>
      </c>
      <c r="F46" s="348">
        <v>16.82413727795949</v>
      </c>
      <c r="G46" s="348">
        <v>17.136745915447829</v>
      </c>
      <c r="H46" s="348">
        <v>16.716429356317381</v>
      </c>
      <c r="I46" s="348">
        <v>14.292041169161781</v>
      </c>
      <c r="J46" s="348">
        <v>11.25762456092558</v>
      </c>
      <c r="K46" s="348">
        <v>10.58086970396449</v>
      </c>
      <c r="L46" s="348">
        <v>10.524900450420111</v>
      </c>
      <c r="M46" s="348">
        <v>9.3488041076425947</v>
      </c>
      <c r="N46" s="348">
        <v>10.28130609869212</v>
      </c>
      <c r="O46" s="348">
        <v>9.8913483112706935</v>
      </c>
      <c r="P46" s="348">
        <v>9.5584519900580336</v>
      </c>
      <c r="Q46" s="348">
        <v>7.860105162867745</v>
      </c>
      <c r="R46" s="348">
        <v>8.2093486853499229</v>
      </c>
      <c r="S46" s="348">
        <v>8.0408834959318032</v>
      </c>
      <c r="T46" s="348">
        <v>8.6855046677221601</v>
      </c>
      <c r="U46" s="348">
        <v>7.9858008477027944</v>
      </c>
      <c r="V46" s="348">
        <v>8.1627376005523011</v>
      </c>
      <c r="W46" s="348">
        <v>7.8087220190569386</v>
      </c>
      <c r="DA46" s="167" t="s">
        <v>2340</v>
      </c>
    </row>
    <row r="47" spans="1:105" ht="12" customHeight="1" x14ac:dyDescent="0.25">
      <c r="A47" s="59" t="s">
        <v>30</v>
      </c>
      <c r="B47" s="232">
        <v>0.99932594103972594</v>
      </c>
      <c r="C47" s="232">
        <v>1.048789756288985</v>
      </c>
      <c r="D47" s="232">
        <v>1.0468576766383739</v>
      </c>
      <c r="E47" s="232">
        <v>1.1861840608789871</v>
      </c>
      <c r="F47" s="232">
        <v>0.79012808070511908</v>
      </c>
      <c r="G47" s="232">
        <v>1.0686173377325801</v>
      </c>
      <c r="H47" s="232">
        <v>0.81540396029787499</v>
      </c>
      <c r="I47" s="232">
        <v>0.60217182777384703</v>
      </c>
      <c r="J47" s="232">
        <v>0.57706967542233778</v>
      </c>
      <c r="K47" s="232">
        <v>0.37326780258514047</v>
      </c>
      <c r="L47" s="232">
        <v>0.37599359292526002</v>
      </c>
      <c r="M47" s="232">
        <v>0.19937963139592921</v>
      </c>
      <c r="N47" s="232">
        <v>0.20245190668671301</v>
      </c>
      <c r="O47" s="232">
        <v>0.1907499372491234</v>
      </c>
      <c r="P47" s="232">
        <v>0.1955292465266282</v>
      </c>
      <c r="Q47" s="232">
        <v>0.17941823541397031</v>
      </c>
      <c r="R47" s="232">
        <v>0.38502705879439397</v>
      </c>
      <c r="S47" s="232">
        <v>0.34510106931884232</v>
      </c>
      <c r="T47" s="232">
        <v>0.15215838369604251</v>
      </c>
      <c r="U47" s="232">
        <v>0.13056010547659069</v>
      </c>
      <c r="V47" s="232">
        <v>0.1565693473784667</v>
      </c>
      <c r="W47" s="232">
        <v>9.2497369862833925E-2</v>
      </c>
      <c r="DA47" s="71" t="s">
        <v>2341</v>
      </c>
    </row>
    <row r="48" spans="1:105" ht="12" customHeight="1" x14ac:dyDescent="0.25">
      <c r="A48" s="59" t="s">
        <v>33</v>
      </c>
      <c r="B48" s="232">
        <v>0</v>
      </c>
      <c r="C48" s="232">
        <v>0.2273070427256286</v>
      </c>
      <c r="D48" s="232">
        <v>0.22611919904044919</v>
      </c>
      <c r="E48" s="232">
        <v>0.2240935407991812</v>
      </c>
      <c r="F48" s="232">
        <v>0.22995842325444529</v>
      </c>
      <c r="G48" s="232">
        <v>0.24099572308234929</v>
      </c>
      <c r="H48" s="232">
        <v>0.45614263261113108</v>
      </c>
      <c r="I48" s="232">
        <v>0.46734330141614111</v>
      </c>
      <c r="J48" s="232">
        <v>0.22393080747070529</v>
      </c>
      <c r="K48" s="232">
        <v>0.43452767306574719</v>
      </c>
      <c r="L48" s="232">
        <v>0.43770081397303717</v>
      </c>
      <c r="M48" s="232">
        <v>0.46423460319147208</v>
      </c>
      <c r="N48" s="232">
        <v>0.70708211195927184</v>
      </c>
      <c r="O48" s="232">
        <v>0.94328885999916978</v>
      </c>
      <c r="P48" s="232">
        <v>0.96274559859882392</v>
      </c>
      <c r="Q48" s="232">
        <v>0.66954648761887969</v>
      </c>
      <c r="R48" s="232">
        <v>0.96559167216098307</v>
      </c>
      <c r="S48" s="232">
        <v>1.0673149286023891</v>
      </c>
      <c r="T48" s="232">
        <v>0.9063830778918216</v>
      </c>
      <c r="U48" s="232">
        <v>0.83264110426090743</v>
      </c>
      <c r="V48" s="232">
        <v>0.66397075383215087</v>
      </c>
      <c r="W48" s="232">
        <v>0.46075655062986631</v>
      </c>
      <c r="DA48" s="71" t="s">
        <v>2342</v>
      </c>
    </row>
    <row r="49" spans="1:105" ht="12" customHeight="1" x14ac:dyDescent="0.25">
      <c r="A49" s="59" t="s">
        <v>160</v>
      </c>
      <c r="B49" s="232">
        <v>2.953480191137555</v>
      </c>
      <c r="C49" s="232">
        <v>2.632633830639783</v>
      </c>
      <c r="D49" s="232">
        <v>1.9057003373882431</v>
      </c>
      <c r="E49" s="232">
        <v>1.896736264781842</v>
      </c>
      <c r="F49" s="232">
        <v>1.9460515684817259</v>
      </c>
      <c r="G49" s="232">
        <v>1.7822944338978339</v>
      </c>
      <c r="H49" s="232">
        <v>1.448039925928198</v>
      </c>
      <c r="I49" s="232">
        <v>1.2394821671582119</v>
      </c>
      <c r="J49" s="232">
        <v>1.194609235974972</v>
      </c>
      <c r="K49" s="232">
        <v>1.155828274145845</v>
      </c>
      <c r="L49" s="232">
        <v>0.93142291613888173</v>
      </c>
      <c r="M49" s="232">
        <v>0.49481104116207342</v>
      </c>
      <c r="N49" s="232">
        <v>0.74996897307286037</v>
      </c>
      <c r="O49" s="232">
        <v>1.0054288792539641</v>
      </c>
      <c r="P49" s="232">
        <v>1.0241512844229259</v>
      </c>
      <c r="Q49" s="232">
        <v>0.71584018579266528</v>
      </c>
      <c r="R49" s="232">
        <v>0.77217168800892688</v>
      </c>
      <c r="S49" s="232">
        <v>0.84220361061905569</v>
      </c>
      <c r="T49" s="232">
        <v>1.1400848634596421</v>
      </c>
      <c r="U49" s="232">
        <v>0.58655013916668752</v>
      </c>
      <c r="V49" s="232">
        <v>0.53458481003080993</v>
      </c>
      <c r="W49" s="232">
        <v>0.52716633669580326</v>
      </c>
      <c r="DA49" s="71" t="s">
        <v>2343</v>
      </c>
    </row>
    <row r="50" spans="1:105" ht="12" customHeight="1" x14ac:dyDescent="0.25">
      <c r="A50" s="59" t="s">
        <v>70</v>
      </c>
      <c r="B50" s="232">
        <v>7.8161080373371252</v>
      </c>
      <c r="C50" s="232">
        <v>5.2200682835796473</v>
      </c>
      <c r="D50" s="232">
        <v>4.9455306594697079</v>
      </c>
      <c r="E50" s="232">
        <v>2.9407230377152942</v>
      </c>
      <c r="F50" s="232">
        <v>2.2632703832040839</v>
      </c>
      <c r="G50" s="232">
        <v>2.371900427963952</v>
      </c>
      <c r="H50" s="232">
        <v>2.4941130433002652</v>
      </c>
      <c r="I50" s="232">
        <v>2.0442761061521102</v>
      </c>
      <c r="J50" s="232">
        <v>0.73464145387984903</v>
      </c>
      <c r="K50" s="232">
        <v>1.4255598089039361</v>
      </c>
      <c r="L50" s="232">
        <v>1.6752806115591969</v>
      </c>
      <c r="M50" s="232">
        <v>0.76149858003466808</v>
      </c>
      <c r="N50" s="232">
        <v>1.288736308952853</v>
      </c>
      <c r="O50" s="232">
        <v>0.51578401211557512</v>
      </c>
      <c r="P50" s="232">
        <v>0.2632114130407251</v>
      </c>
      <c r="Q50" s="232">
        <v>0</v>
      </c>
      <c r="R50" s="232">
        <v>0</v>
      </c>
      <c r="S50" s="232">
        <v>6.3172202329567925E-2</v>
      </c>
      <c r="T50" s="232">
        <v>6.7852141479656125E-2</v>
      </c>
      <c r="U50" s="232">
        <v>0.32353069387699263</v>
      </c>
      <c r="V50" s="232">
        <v>0.21144031333653859</v>
      </c>
      <c r="W50" s="232">
        <v>8.194479079441977E-2</v>
      </c>
      <c r="DA50" s="71" t="s">
        <v>2344</v>
      </c>
    </row>
    <row r="51" spans="1:105" ht="12" customHeight="1" x14ac:dyDescent="0.25">
      <c r="A51" s="59" t="s">
        <v>162</v>
      </c>
      <c r="B51" s="232">
        <v>7.5811314031080066</v>
      </c>
      <c r="C51" s="232">
        <v>9.2966190251207497</v>
      </c>
      <c r="D51" s="232">
        <v>10.49163400669439</v>
      </c>
      <c r="E51" s="232">
        <v>9.5268646923072762</v>
      </c>
      <c r="F51" s="232">
        <v>11.594728822314121</v>
      </c>
      <c r="G51" s="232">
        <v>11.67293799277112</v>
      </c>
      <c r="H51" s="232">
        <v>11.50272979417991</v>
      </c>
      <c r="I51" s="232">
        <v>9.9387677666614653</v>
      </c>
      <c r="J51" s="232">
        <v>8.5273733881777218</v>
      </c>
      <c r="K51" s="232">
        <v>7.191686145263823</v>
      </c>
      <c r="L51" s="232">
        <v>7.1045025158237296</v>
      </c>
      <c r="M51" s="232">
        <v>7.4288802518584527</v>
      </c>
      <c r="N51" s="232">
        <v>7.3330667980204236</v>
      </c>
      <c r="O51" s="232">
        <v>7.2360966226528616</v>
      </c>
      <c r="P51" s="232">
        <v>7.1128144474689314</v>
      </c>
      <c r="Q51" s="232">
        <v>6.29530025404223</v>
      </c>
      <c r="R51" s="232">
        <v>6.0865582663856186</v>
      </c>
      <c r="S51" s="232">
        <v>5.7230916850619478</v>
      </c>
      <c r="T51" s="232">
        <v>6.4190262011949981</v>
      </c>
      <c r="U51" s="232">
        <v>6.1125188049216153</v>
      </c>
      <c r="V51" s="232">
        <v>6.5961723759743354</v>
      </c>
      <c r="W51" s="232">
        <v>6.6463569710740158</v>
      </c>
      <c r="DA51" s="71" t="s">
        <v>2345</v>
      </c>
    </row>
    <row r="52" spans="1:105" ht="12" customHeight="1" x14ac:dyDescent="0.25">
      <c r="A52" s="165" t="s">
        <v>2193</v>
      </c>
      <c r="B52" s="348">
        <v>14.36993821317809</v>
      </c>
      <c r="C52" s="348">
        <v>12.43463260636732</v>
      </c>
      <c r="D52" s="348">
        <v>12.81811038509499</v>
      </c>
      <c r="E52" s="348">
        <v>10.974076459967179</v>
      </c>
      <c r="F52" s="348">
        <v>11.36147539223751</v>
      </c>
      <c r="G52" s="348">
        <v>11.1413967722644</v>
      </c>
      <c r="H52" s="348">
        <v>11.688714014557149</v>
      </c>
      <c r="I52" s="348">
        <v>9.8456260836128742</v>
      </c>
      <c r="J52" s="348">
        <v>8.278624773714176</v>
      </c>
      <c r="K52" s="348">
        <v>7.4622986084563516</v>
      </c>
      <c r="L52" s="348">
        <v>7.5865889771309547</v>
      </c>
      <c r="M52" s="348">
        <v>6.6400840760893027</v>
      </c>
      <c r="N52" s="348">
        <v>6.6564221960196246</v>
      </c>
      <c r="O52" s="348">
        <v>6.5896708477312451</v>
      </c>
      <c r="P52" s="348">
        <v>6.1625898908975394</v>
      </c>
      <c r="Q52" s="348">
        <v>5.4892984722719511</v>
      </c>
      <c r="R52" s="348">
        <v>5.1990825787306889</v>
      </c>
      <c r="S52" s="348">
        <v>4.8007112005809898</v>
      </c>
      <c r="T52" s="348">
        <v>4.822011173159785</v>
      </c>
      <c r="U52" s="348">
        <v>4.3603810573236306</v>
      </c>
      <c r="V52" s="348">
        <v>4.2432728296390314</v>
      </c>
      <c r="W52" s="348">
        <v>4.7608302584392614</v>
      </c>
      <c r="DA52" s="167" t="s">
        <v>2346</v>
      </c>
    </row>
    <row r="53" spans="1:105" ht="12" customHeight="1" x14ac:dyDescent="0.25">
      <c r="A53" s="64" t="s">
        <v>30</v>
      </c>
      <c r="B53" s="231">
        <v>0.67009029262315956</v>
      </c>
      <c r="C53" s="231">
        <v>0.66224837825776739</v>
      </c>
      <c r="D53" s="231">
        <v>0.66421797114793812</v>
      </c>
      <c r="E53" s="231">
        <v>0.76904372998718695</v>
      </c>
      <c r="F53" s="231">
        <v>0.49116926647343478</v>
      </c>
      <c r="G53" s="231">
        <v>0.62672730846881008</v>
      </c>
      <c r="H53" s="231">
        <v>0.51496359498522881</v>
      </c>
      <c r="I53" s="231">
        <v>0.37508059523126608</v>
      </c>
      <c r="J53" s="231">
        <v>0.38645432245376632</v>
      </c>
      <c r="K53" s="231">
        <v>0.25646289910812792</v>
      </c>
      <c r="L53" s="231">
        <v>0.25693701490109178</v>
      </c>
      <c r="M53" s="231">
        <v>0.12776203963655899</v>
      </c>
      <c r="N53" s="231">
        <v>0.124809388716269</v>
      </c>
      <c r="O53" s="231">
        <v>0.1203906648817593</v>
      </c>
      <c r="P53" s="231">
        <v>0.11896861156849579</v>
      </c>
      <c r="Q53" s="231">
        <v>0.1220463354093011</v>
      </c>
      <c r="R53" s="231">
        <v>0.23715481069628569</v>
      </c>
      <c r="S53" s="231">
        <v>0.20082015135928671</v>
      </c>
      <c r="T53" s="231">
        <v>8.1269639396783749E-2</v>
      </c>
      <c r="U53" s="231">
        <v>7.0476003982590643E-2</v>
      </c>
      <c r="V53" s="231">
        <v>8.1291898395123741E-2</v>
      </c>
      <c r="W53" s="231">
        <v>5.6360333744831133E-2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</v>
      </c>
      <c r="C55" s="231">
        <v>0.14353088358172181</v>
      </c>
      <c r="D55" s="231">
        <v>0.14346977528648949</v>
      </c>
      <c r="E55" s="231">
        <v>0.14528751326715039</v>
      </c>
      <c r="F55" s="231">
        <v>0.14294962149488091</v>
      </c>
      <c r="G55" s="231">
        <v>0.14134021182959011</v>
      </c>
      <c r="H55" s="231">
        <v>0.28807420781920701</v>
      </c>
      <c r="I55" s="231">
        <v>0.29109864591397677</v>
      </c>
      <c r="J55" s="231">
        <v>0.1499628765179547</v>
      </c>
      <c r="K55" s="231">
        <v>0.29855301208769902</v>
      </c>
      <c r="L55" s="231">
        <v>0.29910493869603089</v>
      </c>
      <c r="M55" s="231">
        <v>0.29748053679480357</v>
      </c>
      <c r="N55" s="231">
        <v>0.43590839725905689</v>
      </c>
      <c r="O55" s="231">
        <v>0.59535103742939133</v>
      </c>
      <c r="P55" s="231">
        <v>0.58577685534825741</v>
      </c>
      <c r="Q55" s="231">
        <v>0.45544810432178923</v>
      </c>
      <c r="R55" s="231">
        <v>0.5947496545782569</v>
      </c>
      <c r="S55" s="231">
        <v>0.62108861596116571</v>
      </c>
      <c r="T55" s="231">
        <v>0.48411020218750628</v>
      </c>
      <c r="U55" s="231">
        <v>0.44945749366357418</v>
      </c>
      <c r="V55" s="231">
        <v>0.34473825152623883</v>
      </c>
      <c r="W55" s="231">
        <v>0.28074736619133561</v>
      </c>
      <c r="DA55" s="73" t="s">
        <v>2349</v>
      </c>
    </row>
    <row r="56" spans="1:105" ht="12" customHeight="1" x14ac:dyDescent="0.25">
      <c r="A56" s="64" t="s">
        <v>160</v>
      </c>
      <c r="B56" s="231">
        <v>1.9804333343703271</v>
      </c>
      <c r="C56" s="231">
        <v>1.6623517482252519</v>
      </c>
      <c r="D56" s="231">
        <v>1.2091427898591189</v>
      </c>
      <c r="E56" s="231">
        <v>1.229719046122475</v>
      </c>
      <c r="F56" s="231">
        <v>1.2097288335299301</v>
      </c>
      <c r="G56" s="231">
        <v>1.045287732113571</v>
      </c>
      <c r="H56" s="231">
        <v>0.91450113348201367</v>
      </c>
      <c r="I56" s="231">
        <v>0.77204825532097621</v>
      </c>
      <c r="J56" s="231">
        <v>0.80001067903601863</v>
      </c>
      <c r="K56" s="231">
        <v>0.79414047503058793</v>
      </c>
      <c r="L56" s="231">
        <v>0.63649229185340328</v>
      </c>
      <c r="M56" s="231">
        <v>0.31707385258435478</v>
      </c>
      <c r="N56" s="231">
        <v>0.46234767860319143</v>
      </c>
      <c r="O56" s="231">
        <v>0.63457033333971968</v>
      </c>
      <c r="P56" s="231">
        <v>0.62313878106871357</v>
      </c>
      <c r="Q56" s="231">
        <v>0.48693863928117409</v>
      </c>
      <c r="R56" s="231">
        <v>0.47561392455946211</v>
      </c>
      <c r="S56" s="231">
        <v>0.49009253113497109</v>
      </c>
      <c r="T56" s="231">
        <v>0.60893316217255777</v>
      </c>
      <c r="U56" s="231">
        <v>0.31661823336465028</v>
      </c>
      <c r="V56" s="231">
        <v>0.27756016607486939</v>
      </c>
      <c r="W56" s="231">
        <v>0.32121205953504289</v>
      </c>
      <c r="DA56" s="73" t="s">
        <v>2350</v>
      </c>
    </row>
    <row r="57" spans="1:105" ht="12" customHeight="1" x14ac:dyDescent="0.25">
      <c r="A57" s="64" t="s">
        <v>70</v>
      </c>
      <c r="B57" s="231">
        <v>5.2410308857430712</v>
      </c>
      <c r="C57" s="231">
        <v>3.2961627766346031</v>
      </c>
      <c r="D57" s="231">
        <v>3.137876727838746</v>
      </c>
      <c r="E57" s="231">
        <v>1.9065714068927619</v>
      </c>
      <c r="F57" s="231">
        <v>1.4069223472697641</v>
      </c>
      <c r="G57" s="231">
        <v>1.391082400298721</v>
      </c>
      <c r="H57" s="231">
        <v>1.575142483497699</v>
      </c>
      <c r="I57" s="231">
        <v>1.2733380462969079</v>
      </c>
      <c r="J57" s="231">
        <v>0.49197761968311038</v>
      </c>
      <c r="K57" s="231">
        <v>0.97946621410010226</v>
      </c>
      <c r="L57" s="231">
        <v>1.1448109955992221</v>
      </c>
      <c r="M57" s="231">
        <v>0.48796665479018969</v>
      </c>
      <c r="N57" s="231">
        <v>0.79449185522253607</v>
      </c>
      <c r="O57" s="231">
        <v>0.32553394800270569</v>
      </c>
      <c r="P57" s="231">
        <v>0.1601494247775993</v>
      </c>
      <c r="Q57" s="231">
        <v>0</v>
      </c>
      <c r="R57" s="231">
        <v>0</v>
      </c>
      <c r="S57" s="231">
        <v>3.6760973411538049E-2</v>
      </c>
      <c r="T57" s="231">
        <v>3.6240652249348429E-2</v>
      </c>
      <c r="U57" s="231">
        <v>0.17464102366441059</v>
      </c>
      <c r="V57" s="231">
        <v>0.1097812870538348</v>
      </c>
      <c r="W57" s="231">
        <v>4.9930454938044502E-2</v>
      </c>
      <c r="DA57" s="73" t="s">
        <v>2351</v>
      </c>
    </row>
    <row r="58" spans="1:105" ht="12" customHeight="1" x14ac:dyDescent="0.25">
      <c r="A58" s="64" t="s">
        <v>34</v>
      </c>
      <c r="B58" s="231">
        <v>1.3949145822098441</v>
      </c>
      <c r="C58" s="231">
        <v>0.8000766095838967</v>
      </c>
      <c r="D58" s="231">
        <v>1.0065938817822919</v>
      </c>
      <c r="E58" s="231">
        <v>0.74686227717736708</v>
      </c>
      <c r="F58" s="231">
        <v>0.90304546466260782</v>
      </c>
      <c r="G58" s="231">
        <v>1.090964064246535</v>
      </c>
      <c r="H58" s="231">
        <v>1.131550969259832</v>
      </c>
      <c r="I58" s="231">
        <v>0.94340405735723076</v>
      </c>
      <c r="J58" s="231">
        <v>0.73957384550979755</v>
      </c>
      <c r="K58" s="231">
        <v>0.19244972095383811</v>
      </c>
      <c r="L58" s="231">
        <v>0.39434805934582862</v>
      </c>
      <c r="M58" s="231">
        <v>0.64939048019651036</v>
      </c>
      <c r="N58" s="231">
        <v>0.31810930787121572</v>
      </c>
      <c r="O58" s="231">
        <v>0.34680640990077272</v>
      </c>
      <c r="P58" s="231">
        <v>0.34680640990066658</v>
      </c>
      <c r="Q58" s="231">
        <v>0.14258982336367529</v>
      </c>
      <c r="R58" s="231">
        <v>0.14258982336408779</v>
      </c>
      <c r="S58" s="231">
        <v>0.1215850422568857</v>
      </c>
      <c r="T58" s="231">
        <v>0.18297771881571959</v>
      </c>
      <c r="U58" s="231">
        <v>4.9666614405322038E-2</v>
      </c>
      <c r="V58" s="231">
        <v>5.122471598928151E-3</v>
      </c>
      <c r="W58" s="231">
        <v>2.8335741303288529E-3</v>
      </c>
      <c r="DA58" s="73" t="s">
        <v>2352</v>
      </c>
    </row>
    <row r="59" spans="1:105" ht="12" customHeight="1" x14ac:dyDescent="0.25">
      <c r="A59" s="64" t="s">
        <v>162</v>
      </c>
      <c r="B59" s="231">
        <v>5.0834691182316876</v>
      </c>
      <c r="C59" s="231">
        <v>5.8702622100840811</v>
      </c>
      <c r="D59" s="231">
        <v>6.6568092391804043</v>
      </c>
      <c r="E59" s="231">
        <v>6.1765924865202431</v>
      </c>
      <c r="F59" s="231">
        <v>7.2076598588068901</v>
      </c>
      <c r="G59" s="231">
        <v>6.8459950553071716</v>
      </c>
      <c r="H59" s="231">
        <v>7.2644816255131728</v>
      </c>
      <c r="I59" s="231">
        <v>6.1906564834925168</v>
      </c>
      <c r="J59" s="231">
        <v>5.7106454305135292</v>
      </c>
      <c r="K59" s="231">
        <v>4.9412262871759962</v>
      </c>
      <c r="L59" s="231">
        <v>4.8548956767353779</v>
      </c>
      <c r="M59" s="231">
        <v>4.760410512086886</v>
      </c>
      <c r="N59" s="231">
        <v>4.5207555683473561</v>
      </c>
      <c r="O59" s="231">
        <v>4.5670184541768961</v>
      </c>
      <c r="P59" s="231">
        <v>4.3277498082338068</v>
      </c>
      <c r="Q59" s="231">
        <v>4.2822755698960124</v>
      </c>
      <c r="R59" s="231">
        <v>3.7489743655325962</v>
      </c>
      <c r="S59" s="231">
        <v>3.3303638864571421</v>
      </c>
      <c r="T59" s="231">
        <v>3.428479798337869</v>
      </c>
      <c r="U59" s="231">
        <v>3.2995216882430829</v>
      </c>
      <c r="V59" s="231">
        <v>3.4247787549900361</v>
      </c>
      <c r="W59" s="231">
        <v>4.0497464698996772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9.0251924519697262</v>
      </c>
      <c r="C66" s="263">
        <f t="shared" si="3"/>
        <v>8.6382516467153145</v>
      </c>
      <c r="D66" s="263">
        <f t="shared" si="3"/>
        <v>8.9032705526457434</v>
      </c>
      <c r="E66" s="263">
        <f t="shared" si="3"/>
        <v>7.6354550058148192</v>
      </c>
      <c r="F66" s="263">
        <f t="shared" si="3"/>
        <v>8.2840041503344182</v>
      </c>
      <c r="G66" s="263">
        <f t="shared" si="3"/>
        <v>8.3149608558516306</v>
      </c>
      <c r="H66" s="263">
        <f t="shared" si="3"/>
        <v>8.3025977501549963</v>
      </c>
      <c r="I66" s="263">
        <f t="shared" si="3"/>
        <v>7.0989569159682704</v>
      </c>
      <c r="J66" s="263">
        <f t="shared" si="3"/>
        <v>5.7669911842275683</v>
      </c>
      <c r="K66" s="263">
        <f t="shared" si="3"/>
        <v>5.2920011719896394</v>
      </c>
      <c r="L66" s="263">
        <f t="shared" si="3"/>
        <v>5.2869756726452382</v>
      </c>
      <c r="M66" s="263">
        <f t="shared" si="3"/>
        <v>4.8103325978369922</v>
      </c>
      <c r="N66" s="263">
        <f t="shared" si="3"/>
        <v>5.0814327724494603</v>
      </c>
      <c r="O66" s="263">
        <f t="shared" si="3"/>
        <v>4.9677009831298502</v>
      </c>
      <c r="P66" s="263">
        <f t="shared" si="3"/>
        <v>4.7783758771170266</v>
      </c>
      <c r="Q66" s="263">
        <f t="shared" si="3"/>
        <v>4.0536019190447208</v>
      </c>
      <c r="R66" s="263">
        <f t="shared" si="3"/>
        <v>4.0787375615886727</v>
      </c>
      <c r="S66" s="263">
        <f t="shared" si="3"/>
        <v>3.9212669022092674</v>
      </c>
      <c r="T66" s="263">
        <f t="shared" si="3"/>
        <v>4.1956860151428703</v>
      </c>
      <c r="U66" s="263">
        <f t="shared" si="3"/>
        <v>3.8625044085146989</v>
      </c>
      <c r="V66" s="263">
        <f t="shared" si="3"/>
        <v>3.9361850097899618</v>
      </c>
      <c r="W66" s="263">
        <f t="shared" si="3"/>
        <v>3.9324681474502765</v>
      </c>
      <c r="DA66" s="70"/>
    </row>
    <row r="67" spans="1:105" ht="12" customHeight="1" x14ac:dyDescent="0.25">
      <c r="A67" s="165" t="s">
        <v>2212</v>
      </c>
      <c r="B67" s="348">
        <v>6.3183896860525222</v>
      </c>
      <c r="C67" s="348">
        <v>6.2959939812500023</v>
      </c>
      <c r="D67" s="348">
        <v>6.4887788457580449</v>
      </c>
      <c r="E67" s="348">
        <v>5.5683159496437158</v>
      </c>
      <c r="F67" s="348">
        <v>6.1438924421013148</v>
      </c>
      <c r="G67" s="348">
        <v>6.2163044001342387</v>
      </c>
      <c r="H67" s="348">
        <v>6.1008455258062817</v>
      </c>
      <c r="I67" s="348">
        <v>5.2443791495259564</v>
      </c>
      <c r="J67" s="348">
        <v>4.2075826395944276</v>
      </c>
      <c r="K67" s="348">
        <v>3.8863604368787472</v>
      </c>
      <c r="L67" s="348">
        <v>3.8579229013297112</v>
      </c>
      <c r="M67" s="348">
        <v>3.5595688383520261</v>
      </c>
      <c r="N67" s="348">
        <v>3.8275914723682019</v>
      </c>
      <c r="O67" s="348">
        <v>3.7264333442220252</v>
      </c>
      <c r="P67" s="348">
        <v>3.6175556206598731</v>
      </c>
      <c r="Q67" s="348">
        <v>3.019606638949174</v>
      </c>
      <c r="R67" s="348">
        <v>3.0994089872017292</v>
      </c>
      <c r="S67" s="348">
        <v>3.0169778117951198</v>
      </c>
      <c r="T67" s="348">
        <v>3.2873847415282849</v>
      </c>
      <c r="U67" s="348">
        <v>3.0411583921767291</v>
      </c>
      <c r="V67" s="348">
        <v>3.1368981609936899</v>
      </c>
      <c r="W67" s="348">
        <v>3.035691256663934</v>
      </c>
      <c r="DA67" s="167" t="s">
        <v>2360</v>
      </c>
    </row>
    <row r="68" spans="1:105" ht="12" customHeight="1" x14ac:dyDescent="0.25">
      <c r="A68" s="165" t="s">
        <v>2214</v>
      </c>
      <c r="B68" s="348">
        <v>2.7068027659172031</v>
      </c>
      <c r="C68" s="348">
        <v>2.3422576654653122</v>
      </c>
      <c r="D68" s="348">
        <v>2.414491706887699</v>
      </c>
      <c r="E68" s="348">
        <v>2.0671390561711038</v>
      </c>
      <c r="F68" s="348">
        <v>2.1401117082331038</v>
      </c>
      <c r="G68" s="348">
        <v>2.0986564557173928</v>
      </c>
      <c r="H68" s="348">
        <v>2.2017522243487151</v>
      </c>
      <c r="I68" s="348">
        <v>1.854577766442314</v>
      </c>
      <c r="J68" s="348">
        <v>1.5594085446331409</v>
      </c>
      <c r="K68" s="348">
        <v>1.4056407351108919</v>
      </c>
      <c r="L68" s="348">
        <v>1.429052771315527</v>
      </c>
      <c r="M68" s="348">
        <v>1.2507637594849661</v>
      </c>
      <c r="N68" s="348">
        <v>1.2538413000812589</v>
      </c>
      <c r="O68" s="348">
        <v>1.241267638907825</v>
      </c>
      <c r="P68" s="348">
        <v>1.1608202564571539</v>
      </c>
      <c r="Q68" s="348">
        <v>1.033995280095547</v>
      </c>
      <c r="R68" s="348">
        <v>0.97932857438694398</v>
      </c>
      <c r="S68" s="348">
        <v>0.90428909041414784</v>
      </c>
      <c r="T68" s="348">
        <v>0.90830127361458557</v>
      </c>
      <c r="U68" s="348">
        <v>0.82134601633796966</v>
      </c>
      <c r="V68" s="348">
        <v>0.79928684879627188</v>
      </c>
      <c r="W68" s="348">
        <v>0.89677689078634237</v>
      </c>
      <c r="DA68" s="167" t="s">
        <v>2361</v>
      </c>
    </row>
    <row r="69" spans="1:105" ht="12" customHeight="1" x14ac:dyDescent="0.25">
      <c r="A69" s="64" t="s">
        <v>30</v>
      </c>
      <c r="B69" s="231">
        <v>0.12622199417832369</v>
      </c>
      <c r="C69" s="231">
        <v>0.12474484687403931</v>
      </c>
      <c r="D69" s="231">
        <v>0.12511585052094129</v>
      </c>
      <c r="E69" s="231">
        <v>0.14486142282307121</v>
      </c>
      <c r="F69" s="231">
        <v>9.2519418615494675E-2</v>
      </c>
      <c r="G69" s="231">
        <v>0.1180538974401082</v>
      </c>
      <c r="H69" s="231">
        <v>9.7001452795001525E-2</v>
      </c>
      <c r="I69" s="231">
        <v>7.0652300486775899E-2</v>
      </c>
      <c r="J69" s="231">
        <v>7.2794720018991996E-2</v>
      </c>
      <c r="K69" s="231">
        <v>4.8308800940035167E-2</v>
      </c>
      <c r="L69" s="231">
        <v>4.8398108070011769E-2</v>
      </c>
      <c r="M69" s="231">
        <v>2.4065979765335199E-2</v>
      </c>
      <c r="N69" s="231">
        <v>2.3509801752649009E-2</v>
      </c>
      <c r="O69" s="231">
        <v>2.2677465961107021E-2</v>
      </c>
      <c r="P69" s="231">
        <v>2.240959996304075E-2</v>
      </c>
      <c r="Q69" s="231">
        <v>2.298933741781849E-2</v>
      </c>
      <c r="R69" s="231">
        <v>4.4671820297361289E-2</v>
      </c>
      <c r="S69" s="231">
        <v>3.7827618538591401E-2</v>
      </c>
      <c r="T69" s="231">
        <v>1.530840852903406E-2</v>
      </c>
      <c r="U69" s="231">
        <v>1.327525836791181E-2</v>
      </c>
      <c r="V69" s="231">
        <v>1.5312601359746309E-2</v>
      </c>
      <c r="W69" s="231">
        <v>1.061635095470503E-2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</v>
      </c>
      <c r="C71" s="231">
        <v>2.703628832010271E-2</v>
      </c>
      <c r="D71" s="231">
        <v>2.7024777616291649E-2</v>
      </c>
      <c r="E71" s="231">
        <v>2.7367177014310871E-2</v>
      </c>
      <c r="F71" s="231">
        <v>2.6926798508731031E-2</v>
      </c>
      <c r="G71" s="231">
        <v>2.6623641009451859E-2</v>
      </c>
      <c r="H71" s="231">
        <v>5.4263285683396327E-2</v>
      </c>
      <c r="I71" s="231">
        <v>5.4832985933934687E-2</v>
      </c>
      <c r="J71" s="231">
        <v>2.8247854856567639E-2</v>
      </c>
      <c r="K71" s="231">
        <v>5.623713247081312E-2</v>
      </c>
      <c r="L71" s="231">
        <v>5.6341096485678983E-2</v>
      </c>
      <c r="M71" s="231">
        <v>5.6035114964118109E-2</v>
      </c>
      <c r="N71" s="231">
        <v>8.2110169012786324E-2</v>
      </c>
      <c r="O71" s="231">
        <v>0.1121436857207718</v>
      </c>
      <c r="P71" s="231">
        <v>0.1103402386805581</v>
      </c>
      <c r="Q71" s="231">
        <v>8.5790778653411809E-2</v>
      </c>
      <c r="R71" s="231">
        <v>0.11203040584853589</v>
      </c>
      <c r="S71" s="231">
        <v>0.1169917614552889</v>
      </c>
      <c r="T71" s="231">
        <v>9.1189733376039972E-2</v>
      </c>
      <c r="U71" s="231">
        <v>8.4662353377072161E-2</v>
      </c>
      <c r="V71" s="231">
        <v>6.4936845162837251E-2</v>
      </c>
      <c r="W71" s="231">
        <v>5.288316039061168E-2</v>
      </c>
      <c r="DA71" s="73" t="s">
        <v>2364</v>
      </c>
    </row>
    <row r="72" spans="1:105" ht="12" customHeight="1" x14ac:dyDescent="0.25">
      <c r="A72" s="64" t="s">
        <v>160</v>
      </c>
      <c r="B72" s="231">
        <v>0.37304561423042182</v>
      </c>
      <c r="C72" s="231">
        <v>0.31312996919478431</v>
      </c>
      <c r="D72" s="231">
        <v>0.2277609687269255</v>
      </c>
      <c r="E72" s="231">
        <v>0.23163682863248841</v>
      </c>
      <c r="F72" s="231">
        <v>0.22787135922447441</v>
      </c>
      <c r="G72" s="231">
        <v>0.1968963041100355</v>
      </c>
      <c r="H72" s="231">
        <v>0.17226060132071169</v>
      </c>
      <c r="I72" s="231">
        <v>0.14542737219342489</v>
      </c>
      <c r="J72" s="231">
        <v>0.15069453233919469</v>
      </c>
      <c r="K72" s="231">
        <v>0.14958878754038779</v>
      </c>
      <c r="L72" s="231">
        <v>0.11989328489205391</v>
      </c>
      <c r="M72" s="231">
        <v>5.9725822647468473E-2</v>
      </c>
      <c r="N72" s="231">
        <v>8.7090421454340775E-2</v>
      </c>
      <c r="O72" s="231">
        <v>0.1195312539254874</v>
      </c>
      <c r="P72" s="231">
        <v>0.11737794214036711</v>
      </c>
      <c r="Q72" s="231">
        <v>9.1722513770415043E-2</v>
      </c>
      <c r="R72" s="231">
        <v>8.9589326509815534E-2</v>
      </c>
      <c r="S72" s="231">
        <v>9.2316598662543034E-2</v>
      </c>
      <c r="T72" s="231">
        <v>0.1147020914895676</v>
      </c>
      <c r="U72" s="231">
        <v>5.9639999636554628E-2</v>
      </c>
      <c r="V72" s="231">
        <v>5.2282801365903388E-2</v>
      </c>
      <c r="W72" s="231">
        <v>6.0505318693581472E-2</v>
      </c>
      <c r="DA72" s="73" t="s">
        <v>2365</v>
      </c>
    </row>
    <row r="73" spans="1:105" ht="12" customHeight="1" x14ac:dyDescent="0.25">
      <c r="A73" s="64" t="s">
        <v>70</v>
      </c>
      <c r="B73" s="231">
        <v>0.98723019454440131</v>
      </c>
      <c r="C73" s="231">
        <v>0.62088384712230726</v>
      </c>
      <c r="D73" s="231">
        <v>0.59106819250148135</v>
      </c>
      <c r="E73" s="231">
        <v>0.35913256417924599</v>
      </c>
      <c r="F73" s="231">
        <v>0.26501584380704701</v>
      </c>
      <c r="G73" s="231">
        <v>0.26203214188452351</v>
      </c>
      <c r="H73" s="231">
        <v>0.29670273927380481</v>
      </c>
      <c r="I73" s="231">
        <v>0.23985314999498539</v>
      </c>
      <c r="J73" s="231">
        <v>9.2671684594048523E-2</v>
      </c>
      <c r="K73" s="231">
        <v>0.184497791021626</v>
      </c>
      <c r="L73" s="231">
        <v>0.21564306842312231</v>
      </c>
      <c r="M73" s="231">
        <v>9.1916156580977543E-2</v>
      </c>
      <c r="N73" s="231">
        <v>0.14965497549898191</v>
      </c>
      <c r="O73" s="231">
        <v>6.1319414028210513E-2</v>
      </c>
      <c r="P73" s="231">
        <v>3.0166650650628131E-2</v>
      </c>
      <c r="Q73" s="231">
        <v>0</v>
      </c>
      <c r="R73" s="231">
        <v>0</v>
      </c>
      <c r="S73" s="231">
        <v>6.9245046869379177E-3</v>
      </c>
      <c r="T73" s="231">
        <v>6.8264940525088469E-3</v>
      </c>
      <c r="U73" s="231">
        <v>3.2896370108531643E-2</v>
      </c>
      <c r="V73" s="231">
        <v>2.0679023600168319E-2</v>
      </c>
      <c r="W73" s="231">
        <v>9.4051826476094866E-3</v>
      </c>
      <c r="DA73" s="73" t="s">
        <v>2366</v>
      </c>
    </row>
    <row r="74" spans="1:105" ht="12" customHeight="1" x14ac:dyDescent="0.25">
      <c r="A74" s="64" t="s">
        <v>34</v>
      </c>
      <c r="B74" s="231">
        <v>0.26275399332484611</v>
      </c>
      <c r="C74" s="231">
        <v>0.15070695138976439</v>
      </c>
      <c r="D74" s="231">
        <v>0.18960771180386671</v>
      </c>
      <c r="E74" s="231">
        <v>0.14068319902509971</v>
      </c>
      <c r="F74" s="231">
        <v>0.17010274680625301</v>
      </c>
      <c r="G74" s="231">
        <v>0.2055001561461616</v>
      </c>
      <c r="H74" s="231">
        <v>0.21314533492982979</v>
      </c>
      <c r="I74" s="231">
        <v>0.17770491939138969</v>
      </c>
      <c r="J74" s="231">
        <v>0.13931030884949089</v>
      </c>
      <c r="K74" s="231">
        <v>3.625091696637394E-2</v>
      </c>
      <c r="L74" s="231">
        <v>7.4281628907247502E-2</v>
      </c>
      <c r="M74" s="231">
        <v>0.1223228605356307</v>
      </c>
      <c r="N74" s="231">
        <v>5.9920866856627869E-2</v>
      </c>
      <c r="O74" s="231">
        <v>6.5326415161364379E-2</v>
      </c>
      <c r="P74" s="231">
        <v>6.5326415161344409E-2</v>
      </c>
      <c r="Q74" s="231">
        <v>2.685902489952886E-2</v>
      </c>
      <c r="R74" s="231">
        <v>2.6859024899606562E-2</v>
      </c>
      <c r="S74" s="231">
        <v>2.2902445632875992E-2</v>
      </c>
      <c r="T74" s="231">
        <v>3.446671711764248E-2</v>
      </c>
      <c r="U74" s="231">
        <v>9.3554841539110756E-3</v>
      </c>
      <c r="V74" s="231">
        <v>9.6489769730502572E-4</v>
      </c>
      <c r="W74" s="231">
        <v>5.3374803562981151E-4</v>
      </c>
      <c r="DA74" s="73" t="s">
        <v>2367</v>
      </c>
    </row>
    <row r="75" spans="1:105" ht="12" customHeight="1" x14ac:dyDescent="0.25">
      <c r="A75" s="64" t="s">
        <v>162</v>
      </c>
      <c r="B75" s="231">
        <v>0.95755096963921005</v>
      </c>
      <c r="C75" s="231">
        <v>1.105755762564314</v>
      </c>
      <c r="D75" s="231">
        <v>1.2539142057181929</v>
      </c>
      <c r="E75" s="231">
        <v>1.163457864496888</v>
      </c>
      <c r="F75" s="231">
        <v>1.3576755412711039</v>
      </c>
      <c r="G75" s="231">
        <v>1.2895503151271119</v>
      </c>
      <c r="H75" s="231">
        <v>1.3683788103459711</v>
      </c>
      <c r="I75" s="231">
        <v>1.166107038441804</v>
      </c>
      <c r="J75" s="231">
        <v>1.0756894439748479</v>
      </c>
      <c r="K75" s="231">
        <v>0.93075730617165608</v>
      </c>
      <c r="L75" s="231">
        <v>0.9144955845374122</v>
      </c>
      <c r="M75" s="231">
        <v>0.89669782499143558</v>
      </c>
      <c r="N75" s="231">
        <v>0.85155506550587323</v>
      </c>
      <c r="O75" s="231">
        <v>0.86026940411088371</v>
      </c>
      <c r="P75" s="231">
        <v>0.81519940986121564</v>
      </c>
      <c r="Q75" s="231">
        <v>0.80663362535437322</v>
      </c>
      <c r="R75" s="231">
        <v>0.70617799683162463</v>
      </c>
      <c r="S75" s="231">
        <v>0.62732616143791065</v>
      </c>
      <c r="T75" s="231">
        <v>0.64580782904979261</v>
      </c>
      <c r="U75" s="231">
        <v>0.62151655069398837</v>
      </c>
      <c r="V75" s="231">
        <v>0.64511067961031154</v>
      </c>
      <c r="W75" s="231">
        <v>0.76283313006420495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1.0000000000000004</v>
      </c>
      <c r="C84" s="234">
        <f t="shared" si="4"/>
        <v>1.0000000000000002</v>
      </c>
      <c r="D84" s="234">
        <f t="shared" si="4"/>
        <v>1.0000000000000004</v>
      </c>
      <c r="E84" s="234">
        <f t="shared" si="4"/>
        <v>0.99999999999999989</v>
      </c>
      <c r="F84" s="234">
        <f t="shared" si="4"/>
        <v>0.99999999999999978</v>
      </c>
      <c r="G84" s="234">
        <f t="shared" si="4"/>
        <v>0.99999999999999989</v>
      </c>
      <c r="H84" s="234">
        <f t="shared" si="4"/>
        <v>1.0000000000000004</v>
      </c>
      <c r="I84" s="234">
        <f t="shared" si="4"/>
        <v>0.99999999999999944</v>
      </c>
      <c r="J84" s="234">
        <f t="shared" si="4"/>
        <v>0.99999999999999967</v>
      </c>
      <c r="K84" s="234">
        <f t="shared" si="4"/>
        <v>0.99999999999999967</v>
      </c>
      <c r="L84" s="234">
        <f t="shared" si="4"/>
        <v>1.0000000000000002</v>
      </c>
      <c r="M84" s="234">
        <f t="shared" si="4"/>
        <v>0.99999999999999944</v>
      </c>
      <c r="N84" s="234">
        <f t="shared" si="4"/>
        <v>0.99999999999999989</v>
      </c>
      <c r="O84" s="234">
        <f t="shared" si="4"/>
        <v>1.0000000000000004</v>
      </c>
      <c r="P84" s="234">
        <f t="shared" si="4"/>
        <v>0.99999999999999978</v>
      </c>
      <c r="Q84" s="234">
        <f t="shared" si="4"/>
        <v>0.99999999999999989</v>
      </c>
      <c r="R84" s="234">
        <f t="shared" si="4"/>
        <v>1</v>
      </c>
      <c r="S84" s="234">
        <f t="shared" si="4"/>
        <v>0.99999999999999978</v>
      </c>
      <c r="T84" s="234">
        <f t="shared" si="4"/>
        <v>1.0000000000000002</v>
      </c>
      <c r="U84" s="234">
        <f t="shared" si="4"/>
        <v>1.0000000000000002</v>
      </c>
      <c r="V84" s="234">
        <f t="shared" si="4"/>
        <v>0.99999999999999978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2.1447293003874001E-2</v>
      </c>
      <c r="C89" s="302">
        <f t="shared" si="9"/>
        <v>2.3810746099431745E-2</v>
      </c>
      <c r="D89" s="302">
        <f t="shared" si="9"/>
        <v>2.3856017243826969E-2</v>
      </c>
      <c r="E89" s="302">
        <f t="shared" si="9"/>
        <v>2.3254140721087908E-2</v>
      </c>
      <c r="F89" s="302">
        <f t="shared" si="9"/>
        <v>2.5651489675566148E-2</v>
      </c>
      <c r="G89" s="302">
        <f t="shared" si="9"/>
        <v>2.5537470292014128E-2</v>
      </c>
      <c r="H89" s="302">
        <f t="shared" si="9"/>
        <v>2.4146775261216138E-2</v>
      </c>
      <c r="I89" s="302">
        <f t="shared" si="9"/>
        <v>2.2584431858028563E-2</v>
      </c>
      <c r="J89" s="302">
        <f t="shared" si="9"/>
        <v>2.0594576197987394E-2</v>
      </c>
      <c r="K89" s="302">
        <f t="shared" si="9"/>
        <v>2.1922920271240657E-2</v>
      </c>
      <c r="L89" s="302">
        <f t="shared" si="9"/>
        <v>2.0788724873704981E-2</v>
      </c>
      <c r="M89" s="302">
        <f t="shared" si="9"/>
        <v>2.0832034590346687E-2</v>
      </c>
      <c r="N89" s="302">
        <f t="shared" si="9"/>
        <v>2.3709596382994053E-2</v>
      </c>
      <c r="O89" s="302">
        <f t="shared" si="9"/>
        <v>2.1225498303394812E-2</v>
      </c>
      <c r="P89" s="302">
        <f t="shared" si="9"/>
        <v>2.3141037962499139E-2</v>
      </c>
      <c r="Q89" s="302">
        <f t="shared" si="9"/>
        <v>2.0621606522541445E-2</v>
      </c>
      <c r="R89" s="302">
        <f t="shared" si="9"/>
        <v>2.1408065485580136E-2</v>
      </c>
      <c r="S89" s="302">
        <f t="shared" si="9"/>
        <v>2.0748534637893341E-2</v>
      </c>
      <c r="T89" s="302">
        <f t="shared" si="9"/>
        <v>2.3726841009569098E-2</v>
      </c>
      <c r="U89" s="302">
        <f t="shared" si="9"/>
        <v>2.2656612144401882E-2</v>
      </c>
      <c r="V89" s="302">
        <f t="shared" si="9"/>
        <v>2.4055978975975063E-2</v>
      </c>
      <c r="W89" s="302">
        <f t="shared" si="9"/>
        <v>2.1105565399809567E-2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7.9733568391819651E-2</v>
      </c>
      <c r="C90" s="303">
        <f t="shared" si="10"/>
        <v>8.4122399691662894E-2</v>
      </c>
      <c r="D90" s="303">
        <f t="shared" si="10"/>
        <v>8.3495635863809287E-2</v>
      </c>
      <c r="E90" s="303">
        <f t="shared" si="10"/>
        <v>7.9862737391192484E-2</v>
      </c>
      <c r="F90" s="303">
        <f t="shared" si="10"/>
        <v>8.3831172359322442E-2</v>
      </c>
      <c r="G90" s="303">
        <f t="shared" si="10"/>
        <v>8.4755821555774297E-2</v>
      </c>
      <c r="H90" s="303">
        <f t="shared" si="10"/>
        <v>8.0343126513029953E-2</v>
      </c>
      <c r="I90" s="303">
        <f t="shared" si="10"/>
        <v>7.568206256287717E-2</v>
      </c>
      <c r="J90" s="303">
        <f t="shared" si="10"/>
        <v>6.6631628133913101E-2</v>
      </c>
      <c r="K90" s="303">
        <f t="shared" si="10"/>
        <v>7.320464301388524E-2</v>
      </c>
      <c r="L90" s="303">
        <f t="shared" si="10"/>
        <v>7.0764064013902894E-2</v>
      </c>
      <c r="M90" s="303">
        <f t="shared" si="10"/>
        <v>6.7774378277705397E-2</v>
      </c>
      <c r="N90" s="303">
        <f t="shared" si="10"/>
        <v>7.8845053957094971E-2</v>
      </c>
      <c r="O90" s="303">
        <f t="shared" si="10"/>
        <v>6.9433249786108889E-2</v>
      </c>
      <c r="P90" s="303">
        <f t="shared" si="10"/>
        <v>7.4443334121638519E-2</v>
      </c>
      <c r="Q90" s="303">
        <f t="shared" si="10"/>
        <v>6.5326442832568332E-2</v>
      </c>
      <c r="R90" s="303">
        <f t="shared" si="10"/>
        <v>7.0186915022462062E-2</v>
      </c>
      <c r="S90" s="303">
        <f t="shared" si="10"/>
        <v>6.952769468746807E-2</v>
      </c>
      <c r="T90" s="303">
        <f t="shared" si="10"/>
        <v>7.6366239681648851E-2</v>
      </c>
      <c r="U90" s="303">
        <f t="shared" si="10"/>
        <v>7.4773783662094681E-2</v>
      </c>
      <c r="V90" s="303">
        <f t="shared" si="10"/>
        <v>7.7750668658683561E-2</v>
      </c>
      <c r="W90" s="303">
        <f t="shared" si="10"/>
        <v>6.6517061576564354E-2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7.9733568391819651E-2</v>
      </c>
      <c r="C91" s="304">
        <f t="shared" si="11"/>
        <v>8.4122399691662894E-2</v>
      </c>
      <c r="D91" s="304">
        <f t="shared" si="11"/>
        <v>8.3495635863809287E-2</v>
      </c>
      <c r="E91" s="304">
        <f t="shared" si="11"/>
        <v>7.9862737391192484E-2</v>
      </c>
      <c r="F91" s="304">
        <f t="shared" si="11"/>
        <v>8.3831172359322442E-2</v>
      </c>
      <c r="G91" s="304">
        <f t="shared" si="11"/>
        <v>8.4755821555774297E-2</v>
      </c>
      <c r="H91" s="304">
        <f t="shared" si="11"/>
        <v>8.0343126513029953E-2</v>
      </c>
      <c r="I91" s="304">
        <f t="shared" si="11"/>
        <v>7.568206256287717E-2</v>
      </c>
      <c r="J91" s="304">
        <f t="shared" si="11"/>
        <v>6.6631628133913101E-2</v>
      </c>
      <c r="K91" s="304">
        <f t="shared" si="11"/>
        <v>7.320464301388524E-2</v>
      </c>
      <c r="L91" s="304">
        <f t="shared" si="11"/>
        <v>7.0764064013902894E-2</v>
      </c>
      <c r="M91" s="304">
        <f t="shared" si="11"/>
        <v>6.7774378277705397E-2</v>
      </c>
      <c r="N91" s="304">
        <f t="shared" si="11"/>
        <v>7.8845053957094971E-2</v>
      </c>
      <c r="O91" s="304">
        <f t="shared" si="11"/>
        <v>6.9433249786108889E-2</v>
      </c>
      <c r="P91" s="304">
        <f t="shared" si="11"/>
        <v>7.4443334121638519E-2</v>
      </c>
      <c r="Q91" s="304">
        <f t="shared" si="11"/>
        <v>6.5326442832568332E-2</v>
      </c>
      <c r="R91" s="304">
        <f t="shared" si="11"/>
        <v>7.0186915022462062E-2</v>
      </c>
      <c r="S91" s="304">
        <f t="shared" si="11"/>
        <v>6.952769468746807E-2</v>
      </c>
      <c r="T91" s="304">
        <f t="shared" si="11"/>
        <v>7.6366239681648851E-2</v>
      </c>
      <c r="U91" s="304">
        <f t="shared" si="11"/>
        <v>7.4773783662094681E-2</v>
      </c>
      <c r="V91" s="304">
        <f t="shared" si="11"/>
        <v>7.7750668658683561E-2</v>
      </c>
      <c r="W91" s="304">
        <f t="shared" si="11"/>
        <v>6.6517061576564354E-2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6.6444640326516383E-2</v>
      </c>
      <c r="C94" s="303">
        <f t="shared" si="14"/>
        <v>7.0101999743052409E-2</v>
      </c>
      <c r="D94" s="303">
        <f t="shared" si="14"/>
        <v>6.9579696553174392E-2</v>
      </c>
      <c r="E94" s="303">
        <f t="shared" si="14"/>
        <v>6.6552281159327029E-2</v>
      </c>
      <c r="F94" s="303">
        <f t="shared" si="14"/>
        <v>6.9859310299435345E-2</v>
      </c>
      <c r="G94" s="303">
        <f t="shared" si="14"/>
        <v>7.0629851296478613E-2</v>
      </c>
      <c r="H94" s="303">
        <f t="shared" si="14"/>
        <v>6.6952605427525014E-2</v>
      </c>
      <c r="I94" s="303">
        <f t="shared" si="14"/>
        <v>6.3068385469064306E-2</v>
      </c>
      <c r="J94" s="303">
        <f t="shared" si="14"/>
        <v>5.552635677826092E-2</v>
      </c>
      <c r="K94" s="303">
        <f t="shared" si="14"/>
        <v>6.1003869178237691E-2</v>
      </c>
      <c r="L94" s="303">
        <f t="shared" si="14"/>
        <v>5.8970053344919102E-2</v>
      </c>
      <c r="M94" s="303">
        <f t="shared" si="14"/>
        <v>5.6478648564754513E-2</v>
      </c>
      <c r="N94" s="303">
        <f t="shared" si="14"/>
        <v>6.570421163091246E-2</v>
      </c>
      <c r="O94" s="303">
        <f t="shared" si="14"/>
        <v>5.7861041488424067E-2</v>
      </c>
      <c r="P94" s="303">
        <f t="shared" si="14"/>
        <v>6.2036111768032108E-2</v>
      </c>
      <c r="Q94" s="303">
        <f t="shared" si="14"/>
        <v>5.4438702360473629E-2</v>
      </c>
      <c r="R94" s="303">
        <f t="shared" si="14"/>
        <v>5.8489095852051726E-2</v>
      </c>
      <c r="S94" s="303">
        <f t="shared" si="14"/>
        <v>5.7939745572890042E-2</v>
      </c>
      <c r="T94" s="303">
        <f t="shared" si="14"/>
        <v>6.3638533068040709E-2</v>
      </c>
      <c r="U94" s="303">
        <f t="shared" si="14"/>
        <v>6.2311486385078878E-2</v>
      </c>
      <c r="V94" s="303">
        <f t="shared" si="14"/>
        <v>6.4792223882236322E-2</v>
      </c>
      <c r="W94" s="303">
        <f t="shared" si="14"/>
        <v>5.5430884647136948E-2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6.6444640326516383E-2</v>
      </c>
      <c r="C95" s="304">
        <f t="shared" si="15"/>
        <v>7.0101999743052409E-2</v>
      </c>
      <c r="D95" s="304">
        <f t="shared" si="15"/>
        <v>6.9579696553174392E-2</v>
      </c>
      <c r="E95" s="304">
        <f t="shared" si="15"/>
        <v>6.6552281159327029E-2</v>
      </c>
      <c r="F95" s="304">
        <f t="shared" si="15"/>
        <v>6.9859310299435345E-2</v>
      </c>
      <c r="G95" s="304">
        <f t="shared" si="15"/>
        <v>7.0629851296478613E-2</v>
      </c>
      <c r="H95" s="304">
        <f t="shared" si="15"/>
        <v>6.6952605427525014E-2</v>
      </c>
      <c r="I95" s="304">
        <f t="shared" si="15"/>
        <v>6.3068385469064306E-2</v>
      </c>
      <c r="J95" s="304">
        <f t="shared" si="15"/>
        <v>5.552635677826092E-2</v>
      </c>
      <c r="K95" s="304">
        <f t="shared" si="15"/>
        <v>6.1003869178237691E-2</v>
      </c>
      <c r="L95" s="304">
        <f t="shared" si="15"/>
        <v>5.8970053344919102E-2</v>
      </c>
      <c r="M95" s="304">
        <f t="shared" si="15"/>
        <v>5.6478648564754513E-2</v>
      </c>
      <c r="N95" s="304">
        <f t="shared" si="15"/>
        <v>6.570421163091246E-2</v>
      </c>
      <c r="O95" s="304">
        <f t="shared" si="15"/>
        <v>5.7861041488424067E-2</v>
      </c>
      <c r="P95" s="304">
        <f t="shared" si="15"/>
        <v>6.2036111768032108E-2</v>
      </c>
      <c r="Q95" s="304">
        <f t="shared" si="15"/>
        <v>5.4438702360473629E-2</v>
      </c>
      <c r="R95" s="304">
        <f t="shared" si="15"/>
        <v>5.8489095852051726E-2</v>
      </c>
      <c r="S95" s="304">
        <f t="shared" si="15"/>
        <v>5.7939745572890042E-2</v>
      </c>
      <c r="T95" s="304">
        <f t="shared" si="15"/>
        <v>6.3638533068040709E-2</v>
      </c>
      <c r="U95" s="304">
        <f t="shared" si="15"/>
        <v>6.2311486385078878E-2</v>
      </c>
      <c r="V95" s="304">
        <f t="shared" si="15"/>
        <v>6.4792223882236322E-2</v>
      </c>
      <c r="W95" s="304">
        <f t="shared" si="15"/>
        <v>5.5430884647136948E-2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0.68509395944729456</v>
      </c>
      <c r="C98" s="303">
        <f t="shared" si="18"/>
        <v>0.66849972278065761</v>
      </c>
      <c r="D98" s="303">
        <f t="shared" si="18"/>
        <v>0.67056338520674763</v>
      </c>
      <c r="E98" s="303">
        <f t="shared" si="18"/>
        <v>0.67702525425911697</v>
      </c>
      <c r="F98" s="303">
        <f t="shared" si="18"/>
        <v>0.66612676103595747</v>
      </c>
      <c r="G98" s="303">
        <f t="shared" si="18"/>
        <v>0.66195076546014175</v>
      </c>
      <c r="H98" s="303">
        <f t="shared" si="18"/>
        <v>0.67529166608549307</v>
      </c>
      <c r="I98" s="303">
        <f t="shared" si="18"/>
        <v>0.68223576591476043</v>
      </c>
      <c r="J98" s="303">
        <f t="shared" si="18"/>
        <v>0.70214817660627216</v>
      </c>
      <c r="K98" s="303">
        <f t="shared" si="18"/>
        <v>0.68831248489499308</v>
      </c>
      <c r="L98" s="303">
        <f t="shared" si="18"/>
        <v>0.69464337430820833</v>
      </c>
      <c r="M98" s="303">
        <f t="shared" si="18"/>
        <v>0.6971048967855844</v>
      </c>
      <c r="N98" s="303">
        <f t="shared" si="18"/>
        <v>0.67126307281630571</v>
      </c>
      <c r="O98" s="303">
        <f t="shared" si="18"/>
        <v>0.68932687507907053</v>
      </c>
      <c r="P98" s="303">
        <f t="shared" si="18"/>
        <v>0.6775048065624123</v>
      </c>
      <c r="Q98" s="303">
        <f t="shared" si="18"/>
        <v>0.69937069429603282</v>
      </c>
      <c r="R98" s="303">
        <f t="shared" si="18"/>
        <v>0.68371577667290928</v>
      </c>
      <c r="S98" s="303">
        <f t="shared" si="18"/>
        <v>0.68014781991464923</v>
      </c>
      <c r="T98" s="303">
        <f t="shared" si="18"/>
        <v>0.66090923199400953</v>
      </c>
      <c r="U98" s="303">
        <f t="shared" si="18"/>
        <v>0.66232475860289586</v>
      </c>
      <c r="V98" s="303">
        <f t="shared" si="18"/>
        <v>0.65194115079905735</v>
      </c>
      <c r="W98" s="303">
        <f t="shared" si="18"/>
        <v>0.68528000903040542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0.11618380875781696</v>
      </c>
      <c r="C99" s="303">
        <f t="shared" si="19"/>
        <v>0.11990241245569891</v>
      </c>
      <c r="D99" s="303">
        <f t="shared" si="19"/>
        <v>0.11884415657427401</v>
      </c>
      <c r="E99" s="303">
        <f t="shared" si="19"/>
        <v>0.11926203779214295</v>
      </c>
      <c r="F99" s="303">
        <f t="shared" si="19"/>
        <v>0.11942978310120662</v>
      </c>
      <c r="G99" s="303">
        <f t="shared" si="19"/>
        <v>0.12142271636395624</v>
      </c>
      <c r="H99" s="303">
        <f t="shared" si="19"/>
        <v>0.11859999140989856</v>
      </c>
      <c r="I99" s="303">
        <f t="shared" si="19"/>
        <v>0.12087860966455345</v>
      </c>
      <c r="J99" s="303">
        <f t="shared" si="19"/>
        <v>0.11974979478739403</v>
      </c>
      <c r="K99" s="303">
        <f t="shared" si="19"/>
        <v>0.12027873133722461</v>
      </c>
      <c r="L99" s="303">
        <f t="shared" si="19"/>
        <v>0.11984847810067156</v>
      </c>
      <c r="M99" s="303">
        <f t="shared" si="19"/>
        <v>0.12131257890930819</v>
      </c>
      <c r="N99" s="303">
        <f t="shared" si="19"/>
        <v>0.12344402484467831</v>
      </c>
      <c r="O99" s="303">
        <f t="shared" si="19"/>
        <v>0.12459728173871673</v>
      </c>
      <c r="P99" s="303">
        <f t="shared" si="19"/>
        <v>0.12490891990005366</v>
      </c>
      <c r="Q99" s="303">
        <f t="shared" si="19"/>
        <v>0.12291799402444366</v>
      </c>
      <c r="R99" s="303">
        <f t="shared" si="19"/>
        <v>0.12743533666901535</v>
      </c>
      <c r="S99" s="303">
        <f t="shared" si="19"/>
        <v>0.1314860573941781</v>
      </c>
      <c r="T99" s="303">
        <f t="shared" si="19"/>
        <v>0.13379876550553374</v>
      </c>
      <c r="U99" s="303">
        <f t="shared" si="19"/>
        <v>0.13553212007617232</v>
      </c>
      <c r="V99" s="303">
        <f t="shared" si="19"/>
        <v>0.13775348508579319</v>
      </c>
      <c r="W99" s="303">
        <f t="shared" si="19"/>
        <v>0.13075797574291997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6.6671502825909029E-2</v>
      </c>
      <c r="C100" s="304">
        <f t="shared" si="20"/>
        <v>7.1589385704719483E-2</v>
      </c>
      <c r="D100" s="304">
        <f t="shared" si="20"/>
        <v>7.0381987236395716E-2</v>
      </c>
      <c r="E100" s="304">
        <f t="shared" si="20"/>
        <v>7.0332863844165705E-2</v>
      </c>
      <c r="F100" s="304">
        <f t="shared" si="20"/>
        <v>7.1288252254180381E-2</v>
      </c>
      <c r="G100" s="304">
        <f t="shared" si="20"/>
        <v>7.358298816409814E-2</v>
      </c>
      <c r="H100" s="304">
        <f t="shared" si="20"/>
        <v>6.9796105310148224E-2</v>
      </c>
      <c r="I100" s="304">
        <f t="shared" si="20"/>
        <v>7.1572867738420129E-2</v>
      </c>
      <c r="J100" s="304">
        <f t="shared" si="20"/>
        <v>6.9004966504704154E-2</v>
      </c>
      <c r="K100" s="304">
        <f t="shared" si="20"/>
        <v>7.0533819914611925E-2</v>
      </c>
      <c r="L100" s="304">
        <f t="shared" si="20"/>
        <v>6.96460280745934E-2</v>
      </c>
      <c r="M100" s="304">
        <f t="shared" si="20"/>
        <v>7.0932232622027441E-2</v>
      </c>
      <c r="N100" s="304">
        <f t="shared" si="20"/>
        <v>7.493128850572886E-2</v>
      </c>
      <c r="O100" s="304">
        <f t="shared" si="20"/>
        <v>7.4779059500214101E-2</v>
      </c>
      <c r="P100" s="304">
        <f t="shared" si="20"/>
        <v>7.5945088311290501E-2</v>
      </c>
      <c r="Q100" s="304">
        <f t="shared" si="20"/>
        <v>7.2373896680873406E-2</v>
      </c>
      <c r="R100" s="304">
        <f t="shared" si="20"/>
        <v>7.8022633143776582E-2</v>
      </c>
      <c r="S100" s="304">
        <f t="shared" si="20"/>
        <v>8.2331213048882051E-2</v>
      </c>
      <c r="T100" s="304">
        <f t="shared" si="20"/>
        <v>8.6034309788964022E-2</v>
      </c>
      <c r="U100" s="304">
        <f t="shared" si="20"/>
        <v>8.7665363083190159E-2</v>
      </c>
      <c r="V100" s="304">
        <f t="shared" si="20"/>
        <v>9.0637159999516687E-2</v>
      </c>
      <c r="W100" s="304">
        <f t="shared" si="20"/>
        <v>8.1232223854073624E-2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4.9512305931907918E-2</v>
      </c>
      <c r="C101" s="304">
        <f t="shared" si="21"/>
        <v>4.8313026750979433E-2</v>
      </c>
      <c r="D101" s="304">
        <f t="shared" si="21"/>
        <v>4.8462169337878294E-2</v>
      </c>
      <c r="E101" s="304">
        <f t="shared" si="21"/>
        <v>4.8929173947977238E-2</v>
      </c>
      <c r="F101" s="304">
        <f t="shared" si="21"/>
        <v>4.8141530847026229E-2</v>
      </c>
      <c r="G101" s="304">
        <f t="shared" si="21"/>
        <v>4.78397281998581E-2</v>
      </c>
      <c r="H101" s="304">
        <f t="shared" si="21"/>
        <v>4.8803886099750331E-2</v>
      </c>
      <c r="I101" s="304">
        <f t="shared" si="21"/>
        <v>4.9305741926133323E-2</v>
      </c>
      <c r="J101" s="304">
        <f t="shared" si="21"/>
        <v>5.0744828282689884E-2</v>
      </c>
      <c r="K101" s="304">
        <f t="shared" si="21"/>
        <v>4.974491142261267E-2</v>
      </c>
      <c r="L101" s="304">
        <f t="shared" si="21"/>
        <v>5.0202450026078177E-2</v>
      </c>
      <c r="M101" s="304">
        <f t="shared" si="21"/>
        <v>5.038034628728074E-2</v>
      </c>
      <c r="N101" s="304">
        <f t="shared" si="21"/>
        <v>4.8512736338949446E-2</v>
      </c>
      <c r="O101" s="304">
        <f t="shared" si="21"/>
        <v>4.981822223850263E-2</v>
      </c>
      <c r="P101" s="304">
        <f t="shared" si="21"/>
        <v>4.8963831588763163E-2</v>
      </c>
      <c r="Q101" s="304">
        <f t="shared" si="21"/>
        <v>5.0544097343570252E-2</v>
      </c>
      <c r="R101" s="304">
        <f t="shared" si="21"/>
        <v>4.9412703525238778E-2</v>
      </c>
      <c r="S101" s="304">
        <f t="shared" si="21"/>
        <v>4.9154844345296059E-2</v>
      </c>
      <c r="T101" s="304">
        <f t="shared" si="21"/>
        <v>4.7764455716569724E-2</v>
      </c>
      <c r="U101" s="304">
        <f t="shared" si="21"/>
        <v>4.7866756992982172E-2</v>
      </c>
      <c r="V101" s="304">
        <f t="shared" si="21"/>
        <v>4.7116325086276493E-2</v>
      </c>
      <c r="W101" s="304">
        <f t="shared" si="21"/>
        <v>4.952575188884635E-2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3.1096730072678793E-2</v>
      </c>
      <c r="C105" s="303">
        <f t="shared" si="25"/>
        <v>3.3562719229496538E-2</v>
      </c>
      <c r="D105" s="303">
        <f t="shared" si="25"/>
        <v>3.3661108558168021E-2</v>
      </c>
      <c r="E105" s="303">
        <f t="shared" si="25"/>
        <v>3.4043548677132524E-2</v>
      </c>
      <c r="F105" s="303">
        <f t="shared" si="25"/>
        <v>3.5101483528511848E-2</v>
      </c>
      <c r="G105" s="303">
        <f t="shared" si="25"/>
        <v>3.5703375031634815E-2</v>
      </c>
      <c r="H105" s="303">
        <f t="shared" si="25"/>
        <v>3.4665835302837594E-2</v>
      </c>
      <c r="I105" s="303">
        <f t="shared" si="25"/>
        <v>3.5550744530715564E-2</v>
      </c>
      <c r="J105" s="303">
        <f t="shared" si="25"/>
        <v>3.5349467496172099E-2</v>
      </c>
      <c r="K105" s="303">
        <f t="shared" si="25"/>
        <v>3.5277351304418371E-2</v>
      </c>
      <c r="L105" s="303">
        <f t="shared" si="25"/>
        <v>3.4985305358593191E-2</v>
      </c>
      <c r="M105" s="303">
        <f t="shared" si="25"/>
        <v>3.64974628723004E-2</v>
      </c>
      <c r="N105" s="303">
        <f t="shared" si="25"/>
        <v>3.7034040368014359E-2</v>
      </c>
      <c r="O105" s="303">
        <f t="shared" si="25"/>
        <v>3.7556053604285308E-2</v>
      </c>
      <c r="P105" s="303">
        <f t="shared" si="25"/>
        <v>3.796578968536405E-2</v>
      </c>
      <c r="Q105" s="303">
        <f t="shared" si="25"/>
        <v>3.7324559963940157E-2</v>
      </c>
      <c r="R105" s="303">
        <f t="shared" si="25"/>
        <v>3.876481029798165E-2</v>
      </c>
      <c r="S105" s="303">
        <f t="shared" si="25"/>
        <v>4.0150147792920969E-2</v>
      </c>
      <c r="T105" s="303">
        <f t="shared" si="25"/>
        <v>4.1560388741198336E-2</v>
      </c>
      <c r="U105" s="303">
        <f t="shared" si="25"/>
        <v>4.2401239129356463E-2</v>
      </c>
      <c r="V105" s="303">
        <f t="shared" si="25"/>
        <v>4.3706492598254383E-2</v>
      </c>
      <c r="W105" s="303">
        <f t="shared" si="25"/>
        <v>4.0908503603163775E-2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2.1770312334812476E-2</v>
      </c>
      <c r="C106" s="304">
        <f t="shared" si="26"/>
        <v>2.4462204495240027E-2</v>
      </c>
      <c r="D106" s="304">
        <f t="shared" si="26"/>
        <v>2.453250048344302E-2</v>
      </c>
      <c r="E106" s="304">
        <f t="shared" si="26"/>
        <v>2.4826972975020466E-2</v>
      </c>
      <c r="F106" s="304">
        <f t="shared" si="26"/>
        <v>2.6033272731842094E-2</v>
      </c>
      <c r="G106" s="304">
        <f t="shared" si="26"/>
        <v>2.6692013487063213E-2</v>
      </c>
      <c r="H106" s="304">
        <f t="shared" si="26"/>
        <v>2.5472859527815375E-2</v>
      </c>
      <c r="I106" s="304">
        <f t="shared" si="26"/>
        <v>2.6263236356263858E-2</v>
      </c>
      <c r="J106" s="304">
        <f t="shared" si="26"/>
        <v>2.5790884883366248E-2</v>
      </c>
      <c r="K106" s="304">
        <f t="shared" si="26"/>
        <v>2.5907118681876368E-2</v>
      </c>
      <c r="L106" s="304">
        <f t="shared" si="26"/>
        <v>2.5528888179165717E-2</v>
      </c>
      <c r="M106" s="304">
        <f t="shared" si="26"/>
        <v>2.7007536147826462E-2</v>
      </c>
      <c r="N106" s="304">
        <f t="shared" si="26"/>
        <v>2.789590720721502E-2</v>
      </c>
      <c r="O106" s="304">
        <f t="shared" si="26"/>
        <v>2.8172011742185091E-2</v>
      </c>
      <c r="P106" s="304">
        <f t="shared" si="26"/>
        <v>2.8742685674184289E-2</v>
      </c>
      <c r="Q106" s="304">
        <f t="shared" si="26"/>
        <v>2.7803788165151312E-2</v>
      </c>
      <c r="R106" s="304">
        <f t="shared" si="26"/>
        <v>2.9457154232285711E-2</v>
      </c>
      <c r="S106" s="304">
        <f t="shared" si="26"/>
        <v>3.0891063539513399E-2</v>
      </c>
      <c r="T106" s="304">
        <f t="shared" si="26"/>
        <v>3.256320594694144E-2</v>
      </c>
      <c r="U106" s="304">
        <f t="shared" si="26"/>
        <v>3.3384786288573109E-2</v>
      </c>
      <c r="V106" s="304">
        <f t="shared" si="26"/>
        <v>3.4831395352085959E-2</v>
      </c>
      <c r="W106" s="304">
        <f t="shared" si="26"/>
        <v>3.157955310886585E-2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9.326417737866315E-3</v>
      </c>
      <c r="C107" s="304">
        <f t="shared" si="27"/>
        <v>9.1005147342565137E-3</v>
      </c>
      <c r="D107" s="304">
        <f t="shared" si="27"/>
        <v>9.1286080747249986E-3</v>
      </c>
      <c r="E107" s="304">
        <f t="shared" si="27"/>
        <v>9.2165757021120606E-3</v>
      </c>
      <c r="F107" s="304">
        <f t="shared" si="27"/>
        <v>9.0682107966697581E-3</v>
      </c>
      <c r="G107" s="304">
        <f t="shared" si="27"/>
        <v>9.0113615445716038E-3</v>
      </c>
      <c r="H107" s="304">
        <f t="shared" si="27"/>
        <v>9.1929757750222225E-3</v>
      </c>
      <c r="I107" s="304">
        <f t="shared" si="27"/>
        <v>9.2875081744517047E-3</v>
      </c>
      <c r="J107" s="304">
        <f t="shared" si="27"/>
        <v>9.558582612805849E-3</v>
      </c>
      <c r="K107" s="304">
        <f t="shared" si="27"/>
        <v>9.3702326225419998E-3</v>
      </c>
      <c r="L107" s="304">
        <f t="shared" si="27"/>
        <v>9.4564171794274746E-3</v>
      </c>
      <c r="M107" s="304">
        <f t="shared" si="27"/>
        <v>9.4899267244739384E-3</v>
      </c>
      <c r="N107" s="304">
        <f t="shared" si="27"/>
        <v>9.1381331607993405E-3</v>
      </c>
      <c r="O107" s="304">
        <f t="shared" si="27"/>
        <v>9.384041862100222E-3</v>
      </c>
      <c r="P107" s="304">
        <f t="shared" si="27"/>
        <v>9.223104011179763E-3</v>
      </c>
      <c r="Q107" s="304">
        <f t="shared" si="27"/>
        <v>9.5207717987888501E-3</v>
      </c>
      <c r="R107" s="304">
        <f t="shared" si="27"/>
        <v>9.3076560656959444E-3</v>
      </c>
      <c r="S107" s="304">
        <f t="shared" si="27"/>
        <v>9.25908425340757E-3</v>
      </c>
      <c r="T107" s="304">
        <f t="shared" si="27"/>
        <v>8.997182794256901E-3</v>
      </c>
      <c r="U107" s="304">
        <f t="shared" si="27"/>
        <v>9.0164528407833504E-3</v>
      </c>
      <c r="V107" s="304">
        <f t="shared" si="27"/>
        <v>8.8750972461684261E-3</v>
      </c>
      <c r="W107" s="304">
        <f t="shared" si="27"/>
        <v>9.3289504942979228E-3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2.0348745797005439</v>
      </c>
      <c r="C113" s="322">
        <f>IF(C$5=0,0,C$5/FBT_fec!C$5)</f>
        <v>1.8008820416614573</v>
      </c>
      <c r="D113" s="322">
        <f>IF(D$5=0,0,D$5/FBT_fec!D$5)</f>
        <v>1.8110340949245571</v>
      </c>
      <c r="E113" s="322">
        <f>IF(E$5=0,0,E$5/FBT_fec!E$5)</f>
        <v>1.7487206971166591</v>
      </c>
      <c r="F113" s="322">
        <f>IF(F$5=0,0,F$5/FBT_fec!F$5)</f>
        <v>1.7050026394800168</v>
      </c>
      <c r="G113" s="322">
        <f>IF(G$5=0,0,G$5/FBT_fec!G$5)</f>
        <v>1.640067807091542</v>
      </c>
      <c r="H113" s="322">
        <f>IF(H$5=0,0,H$5/FBT_fec!H$5)</f>
        <v>1.7208993011865965</v>
      </c>
      <c r="I113" s="322">
        <f>IF(I$5=0,0,I$5/FBT_fec!I$5)</f>
        <v>1.6002113146068828</v>
      </c>
      <c r="J113" s="322">
        <f>IF(J$5=0,0,J$5/FBT_fec!J$5)</f>
        <v>1.5710289323057547</v>
      </c>
      <c r="K113" s="322">
        <f>IF(K$5=0,0,K$5/FBT_fec!K$5)</f>
        <v>1.6071671466123485</v>
      </c>
      <c r="L113" s="322">
        <f>IF(L$5=0,0,L$5/FBT_fec!L$5)</f>
        <v>1.6155988654228182</v>
      </c>
      <c r="M113" s="322">
        <f>IF(M$5=0,0,M$5/FBT_fec!M$5)</f>
        <v>1.4962827604002709</v>
      </c>
      <c r="N113" s="322">
        <f>IF(N$5=0,0,N$5/FBT_fec!N$5)</f>
        <v>1.5035279247741913</v>
      </c>
      <c r="O113" s="322">
        <f>IF(O$5=0,0,O$5/FBT_fec!O$5)</f>
        <v>1.4176278443174892</v>
      </c>
      <c r="P113" s="322">
        <f>IF(P$5=0,0,P$5/FBT_fec!P$5)</f>
        <v>1.4174581045458592</v>
      </c>
      <c r="Q113" s="322">
        <f>IF(Q$5=0,0,Q$5/FBT_fec!Q$5)</f>
        <v>1.4189411471467228</v>
      </c>
      <c r="R113" s="322">
        <f>IF(R$5=0,0,R$5/FBT_fec!R$5)</f>
        <v>1.3398414382477306</v>
      </c>
      <c r="S113" s="322">
        <f>IF(S$5=0,0,S$5/FBT_fec!S$5)</f>
        <v>1.2522036749835572</v>
      </c>
      <c r="T113" s="322">
        <f>IF(T$5=0,0,T$5/FBT_fec!T$5)</f>
        <v>1.2105748579106776</v>
      </c>
      <c r="U113" s="322">
        <f>IF(U$5=0,0,U$5/FBT_fec!U$5)</f>
        <v>1.1657837093629455</v>
      </c>
      <c r="V113" s="322">
        <f>IF(V$5=0,0,V$5/FBT_fec!V$5)</f>
        <v>1.1220028264261961</v>
      </c>
      <c r="W113" s="322">
        <f>IF(W$5=0,0,W$5/FBT_fec!W$5)</f>
        <v>1.2163500813415256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2.2108842880718842</v>
      </c>
      <c r="C118" s="334">
        <f>IF(C$10=0,0,C$10/FBT_fec!C$10)</f>
        <v>2.1706488076877588</v>
      </c>
      <c r="D118" s="334">
        <f>IF(D$10=0,0,D$10/FBT_fec!D$10)</f>
        <v>2.168519994874063</v>
      </c>
      <c r="E118" s="334">
        <f>IF(E$10=0,0,E$10/FBT_fec!E$10)</f>
        <v>2.0627772752126248</v>
      </c>
      <c r="F118" s="334">
        <f>IF(F$10=0,0,F$10/FBT_fec!F$10)</f>
        <v>2.1768860969736248</v>
      </c>
      <c r="G118" s="334">
        <f>IF(G$10=0,0,G$10/FBT_fec!G$10)</f>
        <v>2.1208311599741001</v>
      </c>
      <c r="H118" s="334">
        <f>IF(H$10=0,0,H$10/FBT_fec!H$10)</f>
        <v>2.092599202186805</v>
      </c>
      <c r="I118" s="334">
        <f>IF(I$10=0,0,I$10/FBT_fec!I$10)</f>
        <v>1.8614984864453017</v>
      </c>
      <c r="J118" s="334">
        <f>IF(J$10=0,0,J$10/FBT_fec!J$10)</f>
        <v>1.6532553510622037</v>
      </c>
      <c r="K118" s="334">
        <f>IF(K$10=0,0,K$10/FBT_fec!K$10)</f>
        <v>1.7996562540745851</v>
      </c>
      <c r="L118" s="334">
        <f>IF(L$10=0,0,L$10/FBT_fec!L$10)</f>
        <v>1.7203694326181063</v>
      </c>
      <c r="M118" s="334">
        <f>IF(M$10=0,0,M$10/FBT_fec!M$10)</f>
        <v>1.600733695752401</v>
      </c>
      <c r="N118" s="334">
        <f>IF(N$10=0,0,N$10/FBT_fec!N$10)</f>
        <v>1.8398535752967953</v>
      </c>
      <c r="O118" s="334">
        <f>IF(O$10=0,0,O$10/FBT_fec!O$10)</f>
        <v>1.5462351147572571</v>
      </c>
      <c r="P118" s="334">
        <f>IF(P$10=0,0,P$10/FBT_fec!P$10)</f>
        <v>1.6954804934467029</v>
      </c>
      <c r="Q118" s="334">
        <f>IF(Q$10=0,0,Q$10/FBT_fec!Q$10)</f>
        <v>1.4861664940495738</v>
      </c>
      <c r="R118" s="334">
        <f>IF(R$10=0,0,R$10/FBT_fec!R$10)</f>
        <v>1.473557990630332</v>
      </c>
      <c r="S118" s="334">
        <f>IF(S$10=0,0,S$10/FBT_fec!S$10)</f>
        <v>1.3270071559223708</v>
      </c>
      <c r="T118" s="334">
        <f>IF(T$10=0,0,T$10/FBT_fec!T$10)</f>
        <v>1.492280868961813</v>
      </c>
      <c r="U118" s="334">
        <f>IF(U$10=0,0,U$10/FBT_fec!U$10)</f>
        <v>1.3642924029235117</v>
      </c>
      <c r="V118" s="334">
        <f>IF(V$10=0,0,V$10/FBT_fec!V$10)</f>
        <v>1.4014549327303614</v>
      </c>
      <c r="W118" s="334">
        <f>IF(W$10=0,0,W$10/FBT_fec!W$10)</f>
        <v>1.2976753320681482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2.5731984171429096</v>
      </c>
      <c r="C119" s="350">
        <f>IF(C$16=0,0,C$16/FBT_fec!C$16)</f>
        <v>2.4396409631791398</v>
      </c>
      <c r="D119" s="350">
        <f>IF(D$16=0,0,D$16/FBT_fec!D$16)</f>
        <v>2.421849682603705</v>
      </c>
      <c r="E119" s="350">
        <f>IF(E$16=0,0,E$16/FBT_fec!E$16)</f>
        <v>2.2789408412433514</v>
      </c>
      <c r="F119" s="350">
        <f>IF(F$16=0,0,F$16/FBT_fec!F$16)</f>
        <v>2.305512194887303</v>
      </c>
      <c r="G119" s="350">
        <f>IF(G$16=0,0,G$16/FBT_fec!G$16)</f>
        <v>2.2758839863842812</v>
      </c>
      <c r="H119" s="350">
        <f>IF(H$16=0,0,H$16/FBT_fec!H$16)</f>
        <v>2.2495479784037284</v>
      </c>
      <c r="I119" s="350">
        <f>IF(I$16=0,0,I$16/FBT_fec!I$16)</f>
        <v>2.0187037608975764</v>
      </c>
      <c r="J119" s="350">
        <f>IF(J$16=0,0,J$16/FBT_fec!J$16)</f>
        <v>1.7431523696718259</v>
      </c>
      <c r="K119" s="350">
        <f>IF(K$16=0,0,K$16/FBT_fec!K$16)</f>
        <v>1.9484585215904044</v>
      </c>
      <c r="L119" s="350">
        <f>IF(L$16=0,0,L$16/FBT_fec!L$16)</f>
        <v>1.8975386321314269</v>
      </c>
      <c r="M119" s="350">
        <f>IF(M$16=0,0,M$16/FBT_fec!M$16)</f>
        <v>1.6956111336348194</v>
      </c>
      <c r="N119" s="350">
        <f>IF(N$16=0,0,N$16/FBT_fec!N$16)</f>
        <v>1.9793446314676337</v>
      </c>
      <c r="O119" s="350">
        <f>IF(O$16=0,0,O$16/FBT_fec!O$16)</f>
        <v>1.6465524388509876</v>
      </c>
      <c r="P119" s="350">
        <f>IF(P$16=0,0,P$16/FBT_fec!P$16)</f>
        <v>1.7736478224935142</v>
      </c>
      <c r="Q119" s="350">
        <f>IF(Q$16=0,0,Q$16/FBT_fec!Q$16)</f>
        <v>1.5362424102289807</v>
      </c>
      <c r="R119" s="350">
        <f>IF(R$16=0,0,R$16/FBT_fec!R$16)</f>
        <v>1.573852320814449</v>
      </c>
      <c r="S119" s="350">
        <f>IF(S$16=0,0,S$16/FBT_fec!S$16)</f>
        <v>1.4568813019818445</v>
      </c>
      <c r="T119" s="350">
        <f>IF(T$16=0,0,T$16/FBT_fec!T$16)</f>
        <v>1.5710592794419613</v>
      </c>
      <c r="U119" s="350">
        <f>IF(U$16=0,0,U$16/FBT_fec!U$16)</f>
        <v>1.4735797536888151</v>
      </c>
      <c r="V119" s="350">
        <f>IF(V$16=0,0,V$16/FBT_fec!V$16)</f>
        <v>1.4828741358829336</v>
      </c>
      <c r="W119" s="350">
        <f>IF(W$16=0,0,W$16/FBT_fec!W$16)</f>
        <v>1.3412314158736292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2.5731984171429096</v>
      </c>
      <c r="C120" s="350">
        <f>IF(C$25=0,0,C$25/FBT_fec!C$25)</f>
        <v>2.4396409631791398</v>
      </c>
      <c r="D120" s="350">
        <f>IF(D$25=0,0,D$25/FBT_fec!D$25)</f>
        <v>2.4218496826037041</v>
      </c>
      <c r="E120" s="350">
        <f>IF(E$25=0,0,E$25/FBT_fec!E$25)</f>
        <v>2.2789408412433505</v>
      </c>
      <c r="F120" s="350">
        <f>IF(F$25=0,0,F$25/FBT_fec!F$25)</f>
        <v>2.3055121948873016</v>
      </c>
      <c r="G120" s="350">
        <f>IF(G$25=0,0,G$25/FBT_fec!G$25)</f>
        <v>2.2758839863842821</v>
      </c>
      <c r="H120" s="350">
        <f>IF(H$25=0,0,H$25/FBT_fec!H$25)</f>
        <v>2.2495479784037289</v>
      </c>
      <c r="I120" s="350">
        <f>IF(I$25=0,0,I$25/FBT_fec!I$25)</f>
        <v>2.018703760897576</v>
      </c>
      <c r="J120" s="350">
        <f>IF(J$25=0,0,J$25/FBT_fec!J$25)</f>
        <v>1.7431523696718252</v>
      </c>
      <c r="K120" s="350">
        <f>IF(K$25=0,0,K$25/FBT_fec!K$25)</f>
        <v>1.9484585215904042</v>
      </c>
      <c r="L120" s="350">
        <f>IF(L$25=0,0,L$25/FBT_fec!L$25)</f>
        <v>1.8975386321314274</v>
      </c>
      <c r="M120" s="350">
        <f>IF(M$25=0,0,M$25/FBT_fec!M$25)</f>
        <v>1.695611133634819</v>
      </c>
      <c r="N120" s="350">
        <f>IF(N$25=0,0,N$25/FBT_fec!N$25)</f>
        <v>1.9793446314676328</v>
      </c>
      <c r="O120" s="350">
        <f>IF(O$25=0,0,O$25/FBT_fec!O$25)</f>
        <v>1.6465524388509878</v>
      </c>
      <c r="P120" s="350">
        <f>IF(P$25=0,0,P$25/FBT_fec!P$25)</f>
        <v>1.7736478224935137</v>
      </c>
      <c r="Q120" s="350">
        <f>IF(Q$25=0,0,Q$25/FBT_fec!Q$25)</f>
        <v>1.5362424102289804</v>
      </c>
      <c r="R120" s="350">
        <f>IF(R$25=0,0,R$25/FBT_fec!R$25)</f>
        <v>1.5738523208144493</v>
      </c>
      <c r="S120" s="350">
        <f>IF(S$25=0,0,S$25/FBT_fec!S$25)</f>
        <v>1.4568813019818447</v>
      </c>
      <c r="T120" s="350">
        <f>IF(T$25=0,0,T$25/FBT_fec!T$25)</f>
        <v>1.5710592794419616</v>
      </c>
      <c r="U120" s="350">
        <f>IF(U$25=0,0,U$25/FBT_fec!U$25)</f>
        <v>1.4735797536888153</v>
      </c>
      <c r="V120" s="350">
        <f>IF(V$25=0,0,V$25/FBT_fec!V$25)</f>
        <v>1.482874135882934</v>
      </c>
      <c r="W120" s="350">
        <f>IF(W$25=0,0,W$25/FBT_fec!W$25)</f>
        <v>1.3412314158736289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2.4037394903114162</v>
      </c>
      <c r="C121" s="350">
        <f>IF(C$34=0,0,C$34/FBT_fec!C$34)</f>
        <v>2.0834129073593344</v>
      </c>
      <c r="D121" s="350">
        <f>IF(D$34=0,0,D$34/FBT_fec!D$34)</f>
        <v>2.0905256246385675</v>
      </c>
      <c r="E121" s="350">
        <f>IF(E$34=0,0,E$34/FBT_fec!E$34)</f>
        <v>2.1006528632686621</v>
      </c>
      <c r="F121" s="350">
        <f>IF(F$34=0,0,F$34/FBT_fec!F$34)</f>
        <v>1.9617050179381381</v>
      </c>
      <c r="G121" s="350">
        <f>IF(G$34=0,0,G$34/FBT_fec!G$34)</f>
        <v>1.8824895102011943</v>
      </c>
      <c r="H121" s="350">
        <f>IF(H$34=0,0,H$34/FBT_fec!H$34)</f>
        <v>2.0381033143294291</v>
      </c>
      <c r="I121" s="350">
        <f>IF(I$34=0,0,I$34/FBT_fec!I$34)</f>
        <v>1.9970904262528446</v>
      </c>
      <c r="J121" s="350">
        <f>IF(J$34=0,0,J$34/FBT_fec!J$34)</f>
        <v>2.1255035552664991</v>
      </c>
      <c r="K121" s="350">
        <f>IF(K$34=0,0,K$34/FBT_fec!K$34)</f>
        <v>2.0742736517263962</v>
      </c>
      <c r="L121" s="350">
        <f>IF(L$34=0,0,L$34/FBT_fec!L$34)</f>
        <v>2.122514748763376</v>
      </c>
      <c r="M121" s="350">
        <f>IF(M$34=0,0,M$34/FBT_fec!M$34)</f>
        <v>2.0029281687753562</v>
      </c>
      <c r="N121" s="350">
        <f>IF(N$34=0,0,N$34/FBT_fec!N$34)</f>
        <v>1.8473580505297131</v>
      </c>
      <c r="O121" s="350">
        <f>IF(O$34=0,0,O$34/FBT_fec!O$34)</f>
        <v>1.8923399331581463</v>
      </c>
      <c r="P121" s="350">
        <f>IF(P$34=0,0,P$34/FBT_fec!P$34)</f>
        <v>1.8089838463167729</v>
      </c>
      <c r="Q121" s="350">
        <f>IF(Q$34=0,0,Q$34/FBT_fec!Q$34)</f>
        <v>1.9689621415360032</v>
      </c>
      <c r="R121" s="350">
        <f>IF(R$34=0,0,R$34/FBT_fec!R$34)</f>
        <v>1.7875067453804192</v>
      </c>
      <c r="S121" s="350">
        <f>IF(S$34=0,0,S$34/FBT_fec!S$34)</f>
        <v>1.6824301275945601</v>
      </c>
      <c r="T121" s="350">
        <f>IF(T$34=0,0,T$34/FBT_fec!T$34)</f>
        <v>1.5299371026473896</v>
      </c>
      <c r="U121" s="350">
        <f>IF(U$34=0,0,U$34/FBT_fec!U$34)</f>
        <v>1.499694142240743</v>
      </c>
      <c r="V121" s="350">
        <f>IF(V$34=0,0,V$34/FBT_fec!V$34)</f>
        <v>1.4083629561708031</v>
      </c>
      <c r="W121" s="350">
        <f>IF(W$34=0,0,W$34/FBT_fec!W$34)</f>
        <v>1.6789397095875711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2.3612719649558573</v>
      </c>
      <c r="C122" s="350">
        <f>IF(C$45=0,0,C$45/FBT_fec!C$45)</f>
        <v>2.1672181971866213</v>
      </c>
      <c r="D122" s="350">
        <f>IF(D$45=0,0,D$45/FBT_fec!D$45)</f>
        <v>2.1554163320982318</v>
      </c>
      <c r="E122" s="350">
        <f>IF(E$45=0,0,E$45/FBT_fec!E$45)</f>
        <v>2.1114132135967925</v>
      </c>
      <c r="F122" s="350">
        <f>IF(F$45=0,0,F$45/FBT_fec!F$45)</f>
        <v>2.0447569116097624</v>
      </c>
      <c r="G122" s="350">
        <f>IF(G$45=0,0,G$45/FBT_fec!G$45)</f>
        <v>2.0089273275171964</v>
      </c>
      <c r="H122" s="350">
        <f>IF(H$45=0,0,H$45/FBT_fec!H$45)</f>
        <v>2.059841535011381</v>
      </c>
      <c r="I122" s="350">
        <f>IF(I$45=0,0,I$45/FBT_fec!I$45)</f>
        <v>1.9868956965745017</v>
      </c>
      <c r="J122" s="350">
        <f>IF(J$45=0,0,J$45/FBT_fec!J$45)</f>
        <v>1.9682938541812551</v>
      </c>
      <c r="K122" s="350">
        <f>IF(K$45=0,0,K$45/FBT_fec!K$45)</f>
        <v>1.9963408300079837</v>
      </c>
      <c r="L122" s="350">
        <f>IF(L$45=0,0,L$45/FBT_fec!L$45)</f>
        <v>2.0074252246570778</v>
      </c>
      <c r="M122" s="350">
        <f>IF(M$45=0,0,M$45/FBT_fec!M$45)</f>
        <v>1.9003985917110042</v>
      </c>
      <c r="N122" s="350">
        <f>IF(N$45=0,0,N$45/FBT_fec!N$45)</f>
        <v>1.9079416470070047</v>
      </c>
      <c r="O122" s="350">
        <f>IF(O$45=0,0,O$45/FBT_fec!O$45)</f>
        <v>1.8573301184050928</v>
      </c>
      <c r="P122" s="350">
        <f>IF(P$45=0,0,P$45/FBT_fec!P$45)</f>
        <v>1.8433162858364953</v>
      </c>
      <c r="Q122" s="350">
        <f>IF(Q$45=0,0,Q$45/FBT_fec!Q$45)</f>
        <v>1.846962932924648</v>
      </c>
      <c r="R122" s="350">
        <f>IF(R$45=0,0,R$45/FBT_fec!R$45)</f>
        <v>1.8035650807877783</v>
      </c>
      <c r="S122" s="350">
        <f>IF(S$45=0,0,S$45/FBT_fec!S$45)</f>
        <v>1.7536123072924388</v>
      </c>
      <c r="T122" s="350">
        <f>IF(T$45=0,0,T$45/FBT_fec!T$45)</f>
        <v>1.708714352773792</v>
      </c>
      <c r="U122" s="350">
        <f>IF(U$45=0,0,U$45/FBT_fec!U$45)</f>
        <v>1.676998624685561</v>
      </c>
      <c r="V122" s="350">
        <f>IF(V$45=0,0,V$45/FBT_fec!V$45)</f>
        <v>1.6377660603010422</v>
      </c>
      <c r="W122" s="350">
        <f>IF(W$45=0,0,W$45/FBT_fec!W$45)</f>
        <v>1.7048722201189142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0.95939423197204132</v>
      </c>
      <c r="C123" s="350">
        <f>IF(C$66=0,0,C$66/FBT_fec!C$66)</f>
        <v>0.90300353729606664</v>
      </c>
      <c r="D123" s="350">
        <f>IF(D$66=0,0,D$66/FBT_fec!D$66)</f>
        <v>0.9226403592916459</v>
      </c>
      <c r="E123" s="350">
        <f>IF(E$66=0,0,E$66/FBT_fec!E$66)</f>
        <v>0.84183208249467678</v>
      </c>
      <c r="F123" s="350">
        <f>IF(F$66=0,0,F$66/FBT_fec!F$66)</f>
        <v>0.89659027182389273</v>
      </c>
      <c r="G123" s="350">
        <f>IF(G$66=0,0,G$66/FBT_fec!G$66)</f>
        <v>0.86481787284466638</v>
      </c>
      <c r="H123" s="350">
        <f>IF(H$66=0,0,H$66/FBT_fec!H$66)</f>
        <v>0.86348259747821943</v>
      </c>
      <c r="I123" s="350">
        <f>IF(I$66=0,0,I$66/FBT_fec!I$66)</f>
        <v>0.75525834173439366</v>
      </c>
      <c r="J123" s="350">
        <f>IF(J$66=0,0,J$66/FBT_fec!J$66)</f>
        <v>0.67886017360357165</v>
      </c>
      <c r="K123" s="350">
        <f>IF(K$66=0,0,K$66/FBT_fec!K$66)</f>
        <v>0.72419959797844513</v>
      </c>
      <c r="L123" s="350">
        <f>IF(L$66=0,0,L$66/FBT_fec!L$66)</f>
        <v>0.71170334025345983</v>
      </c>
      <c r="M123" s="350">
        <f>IF(M$66=0,0,M$66/FBT_fec!M$66)</f>
        <v>0.67008750375992643</v>
      </c>
      <c r="N123" s="350">
        <f>IF(N$66=0,0,N$66/FBT_fec!N$66)</f>
        <v>0.73800394601403685</v>
      </c>
      <c r="O123" s="350">
        <f>IF(O$66=0,0,O$66/FBT_fec!O$66)</f>
        <v>0.64529911013148578</v>
      </c>
      <c r="P123" s="350">
        <f>IF(P$66=0,0,P$66/FBT_fec!P$66)</f>
        <v>0.6790052795352991</v>
      </c>
      <c r="Q123" s="350">
        <f>IF(Q$66=0,0,Q$66/FBT_fec!Q$66)</f>
        <v>0.621805280300606</v>
      </c>
      <c r="R123" s="350">
        <f>IF(R$66=0,0,R$66/FBT_fec!R$66)</f>
        <v>0.62258119859383132</v>
      </c>
      <c r="S123" s="350">
        <f>IF(S$66=0,0,S$66/FBT_fec!S$66)</f>
        <v>0.59272778021540951</v>
      </c>
      <c r="T123" s="350">
        <f>IF(T$66=0,0,T$66/FBT_fec!T$66)</f>
        <v>0.61849614227694305</v>
      </c>
      <c r="U123" s="350">
        <f>IF(U$66=0,0,U$66/FBT_fec!U$66)</f>
        <v>0.59488966292889833</v>
      </c>
      <c r="V123" s="350">
        <f>IF(V$66=0,0,V$66/FBT_fec!V$66)</f>
        <v>0.59662526432634011</v>
      </c>
      <c r="W123" s="350">
        <f>IF(W$66=0,0,W$66/FBT_fec!W$66)</f>
        <v>0.57268139756319991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LV: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38.655189215527052</v>
      </c>
      <c r="C3" s="205">
        <v>48.140875403813261</v>
      </c>
      <c r="D3" s="205">
        <v>47.021698717448011</v>
      </c>
      <c r="E3" s="205">
        <v>43.01536027424352</v>
      </c>
      <c r="F3" s="205">
        <v>44.99832453046961</v>
      </c>
      <c r="G3" s="205">
        <v>47.845436456703673</v>
      </c>
      <c r="H3" s="205">
        <v>68.849139385757681</v>
      </c>
      <c r="I3" s="205">
        <v>61.649802318568653</v>
      </c>
      <c r="J3" s="205">
        <v>72.6877346998359</v>
      </c>
      <c r="K3" s="205">
        <v>44.530872436885844</v>
      </c>
      <c r="L3" s="205">
        <v>56.950526413863777</v>
      </c>
      <c r="M3" s="205">
        <v>71.308633360228541</v>
      </c>
      <c r="N3" s="205">
        <v>76.495492045089904</v>
      </c>
      <c r="O3" s="205">
        <v>77.684193310982096</v>
      </c>
      <c r="P3" s="205">
        <v>88.501784067674294</v>
      </c>
      <c r="Q3" s="205">
        <v>81.400000000000006</v>
      </c>
      <c r="R3" s="205">
        <v>90.222429554049086</v>
      </c>
      <c r="S3" s="205">
        <v>93.813876354660806</v>
      </c>
      <c r="T3" s="205">
        <v>97.093687053865651</v>
      </c>
      <c r="U3" s="205">
        <v>83.575839307260978</v>
      </c>
      <c r="V3" s="205">
        <v>83.670036589383869</v>
      </c>
      <c r="W3" s="205">
        <v>94.196775893656351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241.00803955145861</v>
      </c>
      <c r="C5" s="205">
        <v>246.2591082166729</v>
      </c>
      <c r="D5" s="205">
        <v>273.35311805397151</v>
      </c>
      <c r="E5" s="205">
        <v>295.34771713030551</v>
      </c>
      <c r="F5" s="205">
        <v>263.73148425846267</v>
      </c>
      <c r="G5" s="205">
        <v>299.06489189421819</v>
      </c>
      <c r="H5" s="205">
        <v>362.44527115890799</v>
      </c>
      <c r="I5" s="205">
        <v>401.54031586314699</v>
      </c>
      <c r="J5" s="205">
        <v>248.57722760506601</v>
      </c>
      <c r="K5" s="205">
        <v>174.7945707771336</v>
      </c>
      <c r="L5" s="205">
        <v>181.18353072005479</v>
      </c>
      <c r="M5" s="205">
        <v>182.5643098800868</v>
      </c>
      <c r="N5" s="205">
        <v>215.6544639198344</v>
      </c>
      <c r="O5" s="205">
        <v>278.2947766384392</v>
      </c>
      <c r="P5" s="205">
        <v>236.14097786967901</v>
      </c>
      <c r="Q5" s="205">
        <v>231.53989037939081</v>
      </c>
      <c r="R5" s="205">
        <v>242.9307136135613</v>
      </c>
      <c r="S5" s="205">
        <v>292.0027930291111</v>
      </c>
      <c r="T5" s="205">
        <v>298.31557230516671</v>
      </c>
      <c r="U5" s="205">
        <v>214.84350795790061</v>
      </c>
      <c r="V5" s="205">
        <v>154.76412527983419</v>
      </c>
      <c r="W5" s="205">
        <v>192.4450511141101</v>
      </c>
      <c r="DA5" s="112" t="s">
        <v>2375</v>
      </c>
    </row>
    <row r="6" spans="1:105" ht="12" customHeight="1" x14ac:dyDescent="0.25">
      <c r="A6" s="154" t="s">
        <v>2114</v>
      </c>
      <c r="B6" s="340">
        <v>301.26004943932321</v>
      </c>
      <c r="C6" s="340">
        <v>286.19704696735698</v>
      </c>
      <c r="D6" s="340">
        <v>301.26004943932321</v>
      </c>
      <c r="E6" s="340">
        <v>316.32305191128938</v>
      </c>
      <c r="F6" s="340">
        <v>301.26004943932321</v>
      </c>
      <c r="G6" s="340">
        <v>316.32305191128938</v>
      </c>
      <c r="H6" s="340">
        <v>391.63806427112019</v>
      </c>
      <c r="I6" s="340">
        <v>436.8270716870187</v>
      </c>
      <c r="J6" s="340">
        <v>436.8270716870187</v>
      </c>
      <c r="K6" s="340">
        <v>421.76406921505247</v>
      </c>
      <c r="L6" s="340">
        <v>406.70106674308641</v>
      </c>
      <c r="M6" s="340">
        <v>406.70106674308641</v>
      </c>
      <c r="N6" s="340">
        <v>391.63806427112019</v>
      </c>
      <c r="O6" s="340">
        <v>376.57506179915401</v>
      </c>
      <c r="P6" s="340">
        <v>376.57506179915401</v>
      </c>
      <c r="Q6" s="340">
        <v>361.51205932718779</v>
      </c>
      <c r="R6" s="340">
        <v>346.44905685522173</v>
      </c>
      <c r="S6" s="340">
        <v>346.44905685522173</v>
      </c>
      <c r="T6" s="340">
        <v>331.3860543832555</v>
      </c>
      <c r="U6" s="340">
        <v>316.32305191128933</v>
      </c>
      <c r="V6" s="340">
        <v>316.32305191128933</v>
      </c>
      <c r="W6" s="340">
        <v>301.26004943932321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30.126004943932319</v>
      </c>
      <c r="E7" s="342">
        <v>15.063002471966159</v>
      </c>
      <c r="F7" s="342">
        <v>0</v>
      </c>
      <c r="G7" s="342">
        <v>15.063002471966159</v>
      </c>
      <c r="H7" s="342">
        <v>90.37801483179696</v>
      </c>
      <c r="I7" s="342">
        <v>60.252009887864652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15.063002471966229</v>
      </c>
      <c r="D8" s="344">
        <f t="shared" si="0"/>
        <v>15.063002471966115</v>
      </c>
      <c r="E8" s="344">
        <f t="shared" si="0"/>
        <v>0</v>
      </c>
      <c r="F8" s="344">
        <f t="shared" si="0"/>
        <v>15.063002471966172</v>
      </c>
      <c r="G8" s="344">
        <f t="shared" si="0"/>
        <v>0</v>
      </c>
      <c r="H8" s="344">
        <f t="shared" si="0"/>
        <v>15.063002471966172</v>
      </c>
      <c r="I8" s="344">
        <f t="shared" si="0"/>
        <v>15.063002471966115</v>
      </c>
      <c r="J8" s="344">
        <f t="shared" si="0"/>
        <v>0</v>
      </c>
      <c r="K8" s="344">
        <f t="shared" si="0"/>
        <v>15.063002471966229</v>
      </c>
      <c r="L8" s="344">
        <f t="shared" si="0"/>
        <v>15.063002471966058</v>
      </c>
      <c r="M8" s="344">
        <f t="shared" si="0"/>
        <v>0</v>
      </c>
      <c r="N8" s="344">
        <f t="shared" si="0"/>
        <v>15.063002471966229</v>
      </c>
      <c r="O8" s="344">
        <f t="shared" si="0"/>
        <v>15.063002471966172</v>
      </c>
      <c r="P8" s="344">
        <f t="shared" si="0"/>
        <v>0</v>
      </c>
      <c r="Q8" s="344">
        <f t="shared" si="0"/>
        <v>15.063002471966229</v>
      </c>
      <c r="R8" s="344">
        <f t="shared" si="0"/>
        <v>15.063002471966058</v>
      </c>
      <c r="S8" s="344">
        <f t="shared" si="0"/>
        <v>0</v>
      </c>
      <c r="T8" s="344">
        <f t="shared" si="0"/>
        <v>15.063002471966229</v>
      </c>
      <c r="U8" s="344">
        <f t="shared" si="0"/>
        <v>15.063002471966172</v>
      </c>
      <c r="V8" s="344">
        <f t="shared" si="0"/>
        <v>0</v>
      </c>
      <c r="W8" s="344">
        <f t="shared" si="0"/>
        <v>15.063002471966115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60.252009887864602</v>
      </c>
      <c r="C9" s="345">
        <f t="shared" si="1"/>
        <v>39.937938750684083</v>
      </c>
      <c r="D9" s="345">
        <f t="shared" si="1"/>
        <v>27.906931385351697</v>
      </c>
      <c r="E9" s="345">
        <f t="shared" si="1"/>
        <v>20.975334780983871</v>
      </c>
      <c r="F9" s="345">
        <f t="shared" si="1"/>
        <v>37.528565180860539</v>
      </c>
      <c r="G9" s="345">
        <f t="shared" si="1"/>
        <v>17.258160017071191</v>
      </c>
      <c r="H9" s="345">
        <f t="shared" si="1"/>
        <v>29.1927931122122</v>
      </c>
      <c r="I9" s="345">
        <f t="shared" si="1"/>
        <v>35.286755823871715</v>
      </c>
      <c r="J9" s="345">
        <f t="shared" si="1"/>
        <v>188.24984408195269</v>
      </c>
      <c r="K9" s="345">
        <f t="shared" si="1"/>
        <v>246.96949843791887</v>
      </c>
      <c r="L9" s="345">
        <f t="shared" si="1"/>
        <v>225.51753602303162</v>
      </c>
      <c r="M9" s="345">
        <f t="shared" si="1"/>
        <v>224.13675686299962</v>
      </c>
      <c r="N9" s="345">
        <f t="shared" si="1"/>
        <v>175.98360035128579</v>
      </c>
      <c r="O9" s="345">
        <f t="shared" si="1"/>
        <v>98.280285160714811</v>
      </c>
      <c r="P9" s="345">
        <f t="shared" si="1"/>
        <v>140.43408392947501</v>
      </c>
      <c r="Q9" s="345">
        <f t="shared" si="1"/>
        <v>129.97216894779697</v>
      </c>
      <c r="R9" s="345">
        <f t="shared" si="1"/>
        <v>103.51834324166043</v>
      </c>
      <c r="S9" s="345">
        <f t="shared" si="1"/>
        <v>54.446263826110624</v>
      </c>
      <c r="T9" s="345">
        <f t="shared" si="1"/>
        <v>33.070482078088787</v>
      </c>
      <c r="U9" s="345">
        <f t="shared" si="1"/>
        <v>101.47954395338871</v>
      </c>
      <c r="V9" s="345">
        <f t="shared" si="1"/>
        <v>161.55892663145514</v>
      </c>
      <c r="W9" s="345">
        <f t="shared" si="1"/>
        <v>108.81499832521311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10.310748065348241</v>
      </c>
      <c r="C12" s="212">
        <v>10.305932932072229</v>
      </c>
      <c r="D12" s="212">
        <v>10.95803955288048</v>
      </c>
      <c r="E12" s="212">
        <v>12.51530524505589</v>
      </c>
      <c r="F12" s="212">
        <v>11.447635425623391</v>
      </c>
      <c r="G12" s="212">
        <v>12.44127257093723</v>
      </c>
      <c r="H12" s="212">
        <v>13.704815133276011</v>
      </c>
      <c r="I12" s="212">
        <v>14.70309544282029</v>
      </c>
      <c r="J12" s="212">
        <v>9.2000859845227865</v>
      </c>
      <c r="K12" s="212">
        <v>6.8570077386070496</v>
      </c>
      <c r="L12" s="212">
        <v>6.3268271711092003</v>
      </c>
      <c r="M12" s="212">
        <v>5.7657781599312123</v>
      </c>
      <c r="N12" s="212">
        <v>6.9526225279449694</v>
      </c>
      <c r="O12" s="212">
        <v>9.0209802235597589</v>
      </c>
      <c r="P12" s="212">
        <v>6.6993981083404979</v>
      </c>
      <c r="Q12" s="212">
        <v>6.2338779019776442</v>
      </c>
      <c r="R12" s="212">
        <v>6.5252794496990534</v>
      </c>
      <c r="S12" s="212">
        <v>7.6213655612190596</v>
      </c>
      <c r="T12" s="212">
        <v>8.0062165668085044</v>
      </c>
      <c r="U12" s="212">
        <v>5.6719184516396748</v>
      </c>
      <c r="V12" s="212">
        <v>4.524068131459849</v>
      </c>
      <c r="W12" s="212">
        <v>5.5760176917495654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8.2545141874462588E-2</v>
      </c>
      <c r="T13" s="215">
        <v>2.708512467755804E-2</v>
      </c>
      <c r="U13" s="215">
        <v>2.149613069647463E-2</v>
      </c>
      <c r="V13" s="215">
        <v>6.0189165950128975E-4</v>
      </c>
      <c r="W13" s="215">
        <v>2.407566638005159E-3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1.9846087704213238</v>
      </c>
      <c r="C14" s="206">
        <f t="shared" si="2"/>
        <v>1.9846087704213238</v>
      </c>
      <c r="D14" s="206">
        <f t="shared" si="2"/>
        <v>1.01487532244196</v>
      </c>
      <c r="E14" s="206">
        <f t="shared" si="2"/>
        <v>1.9846087704213238</v>
      </c>
      <c r="F14" s="206">
        <f t="shared" si="2"/>
        <v>1.01487532244196</v>
      </c>
      <c r="G14" s="206">
        <f t="shared" si="2"/>
        <v>1.9846087704213238</v>
      </c>
      <c r="H14" s="206">
        <f t="shared" si="2"/>
        <v>1.9846087704213238</v>
      </c>
      <c r="I14" s="206">
        <f t="shared" si="2"/>
        <v>1.01487532244196</v>
      </c>
      <c r="J14" s="206">
        <f t="shared" si="2"/>
        <v>1.01487532244196</v>
      </c>
      <c r="K14" s="206">
        <f t="shared" si="2"/>
        <v>1.01487532244196</v>
      </c>
      <c r="L14" s="206">
        <f t="shared" si="2"/>
        <v>1.01487532244196</v>
      </c>
      <c r="M14" s="206">
        <f t="shared" si="2"/>
        <v>0</v>
      </c>
      <c r="N14" s="206">
        <f t="shared" si="2"/>
        <v>1.01487532244196</v>
      </c>
      <c r="O14" s="206">
        <f t="shared" si="2"/>
        <v>1.01487532244196</v>
      </c>
      <c r="P14" s="206">
        <f t="shared" si="2"/>
        <v>1.01487532244196</v>
      </c>
      <c r="Q14" s="206">
        <f t="shared" si="2"/>
        <v>0</v>
      </c>
      <c r="R14" s="206">
        <f t="shared" si="2"/>
        <v>0</v>
      </c>
      <c r="S14" s="206">
        <f t="shared" si="2"/>
        <v>0.70902837489251935</v>
      </c>
      <c r="T14" s="206">
        <f t="shared" si="2"/>
        <v>1.1245055889939812</v>
      </c>
      <c r="U14" s="206">
        <f t="shared" si="2"/>
        <v>1.0754084264832329</v>
      </c>
      <c r="V14" s="206">
        <f t="shared" si="2"/>
        <v>0.58228718830610493</v>
      </c>
      <c r="W14" s="206">
        <f t="shared" si="2"/>
        <v>0.87394668959587263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0.1294067067927773</v>
      </c>
      <c r="T16" s="206">
        <v>0.57540842648323298</v>
      </c>
      <c r="U16" s="206">
        <v>0.43396388650042989</v>
      </c>
      <c r="V16" s="206">
        <v>0.1164230438521066</v>
      </c>
      <c r="W16" s="206">
        <v>0.30455717970765261</v>
      </c>
      <c r="DA16" s="71" t="s">
        <v>2381</v>
      </c>
    </row>
    <row r="17" spans="1:105" ht="12" customHeight="1" x14ac:dyDescent="0.25">
      <c r="A17" s="18" t="s">
        <v>69</v>
      </c>
      <c r="B17" s="206">
        <v>1.01487532244196</v>
      </c>
      <c r="C17" s="206">
        <v>1.01487532244196</v>
      </c>
      <c r="D17" s="206">
        <v>1.01487532244196</v>
      </c>
      <c r="E17" s="206">
        <v>1.01487532244196</v>
      </c>
      <c r="F17" s="206">
        <v>1.01487532244196</v>
      </c>
      <c r="G17" s="206">
        <v>1.01487532244196</v>
      </c>
      <c r="H17" s="206">
        <v>1.01487532244196</v>
      </c>
      <c r="I17" s="206">
        <v>1.01487532244196</v>
      </c>
      <c r="J17" s="206">
        <v>1.01487532244196</v>
      </c>
      <c r="K17" s="206">
        <v>1.01487532244196</v>
      </c>
      <c r="L17" s="206">
        <v>1.01487532244196</v>
      </c>
      <c r="M17" s="206">
        <v>0</v>
      </c>
      <c r="N17" s="206">
        <v>1.01487532244196</v>
      </c>
      <c r="O17" s="206">
        <v>1.01487532244196</v>
      </c>
      <c r="P17" s="206">
        <v>1.01487532244196</v>
      </c>
      <c r="Q17" s="206">
        <v>0</v>
      </c>
      <c r="R17" s="206">
        <v>0</v>
      </c>
      <c r="S17" s="206">
        <v>0.57437661220980218</v>
      </c>
      <c r="T17" s="206">
        <v>0.54496990541702495</v>
      </c>
      <c r="U17" s="206">
        <v>0.63938091143594145</v>
      </c>
      <c r="V17" s="206">
        <v>0.46276870163370593</v>
      </c>
      <c r="W17" s="206">
        <v>0.56526225279449693</v>
      </c>
      <c r="DA17" s="71" t="s">
        <v>2382</v>
      </c>
    </row>
    <row r="18" spans="1:105" ht="12" customHeight="1" x14ac:dyDescent="0.25">
      <c r="A18" s="18" t="s">
        <v>70</v>
      </c>
      <c r="B18" s="206">
        <v>0.96973344797936367</v>
      </c>
      <c r="C18" s="206">
        <v>0.96973344797936367</v>
      </c>
      <c r="D18" s="206">
        <v>0</v>
      </c>
      <c r="E18" s="206">
        <v>0.96973344797936367</v>
      </c>
      <c r="F18" s="206">
        <v>0</v>
      </c>
      <c r="G18" s="206">
        <v>0.96973344797936367</v>
      </c>
      <c r="H18" s="206">
        <v>0.96973344797936367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5.2450558899398113E-3</v>
      </c>
      <c r="T19" s="206">
        <v>4.1272570937231296E-3</v>
      </c>
      <c r="U19" s="206">
        <v>2.0636285468615639E-3</v>
      </c>
      <c r="V19" s="206">
        <v>3.095442820292347E-3</v>
      </c>
      <c r="W19" s="206">
        <v>4.1272570937231296E-3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2.407566638005159</v>
      </c>
      <c r="C20" s="206">
        <f t="shared" si="3"/>
        <v>2.407566638005159</v>
      </c>
      <c r="D20" s="206">
        <f t="shared" si="3"/>
        <v>4.0197764402407561</v>
      </c>
      <c r="E20" s="206">
        <f t="shared" si="3"/>
        <v>4.0197764402407561</v>
      </c>
      <c r="F20" s="206">
        <f t="shared" si="3"/>
        <v>3.998280309544282</v>
      </c>
      <c r="G20" s="206">
        <f t="shared" si="3"/>
        <v>3.998280309544282</v>
      </c>
      <c r="H20" s="206">
        <f t="shared" si="3"/>
        <v>5.6104901117798791</v>
      </c>
      <c r="I20" s="206">
        <f t="shared" si="3"/>
        <v>5.6104901117798791</v>
      </c>
      <c r="J20" s="206">
        <f t="shared" si="3"/>
        <v>3.202923473774721</v>
      </c>
      <c r="K20" s="206">
        <f t="shared" si="3"/>
        <v>2.407566638005159</v>
      </c>
      <c r="L20" s="206">
        <f t="shared" si="3"/>
        <v>2.407566638005159</v>
      </c>
      <c r="M20" s="206">
        <f t="shared" si="3"/>
        <v>2.407566638005159</v>
      </c>
      <c r="N20" s="206">
        <f t="shared" si="3"/>
        <v>2.407566638005159</v>
      </c>
      <c r="O20" s="206">
        <f t="shared" si="3"/>
        <v>1.633705932932072</v>
      </c>
      <c r="P20" s="206">
        <f t="shared" si="3"/>
        <v>1.2897678417884779</v>
      </c>
      <c r="Q20" s="206">
        <f t="shared" si="3"/>
        <v>0.94582975064488384</v>
      </c>
      <c r="R20" s="206">
        <f t="shared" si="3"/>
        <v>1.031814273430782</v>
      </c>
      <c r="S20" s="206">
        <f t="shared" si="3"/>
        <v>1.007050730868444</v>
      </c>
      <c r="T20" s="206">
        <f t="shared" si="3"/>
        <v>1.1204643164230439</v>
      </c>
      <c r="U20" s="206">
        <f t="shared" si="3"/>
        <v>0.93576956147893364</v>
      </c>
      <c r="V20" s="206">
        <f t="shared" si="3"/>
        <v>0.72682717110920025</v>
      </c>
      <c r="W20" s="206">
        <f t="shared" si="3"/>
        <v>1.015993121238177</v>
      </c>
      <c r="DA20" s="71"/>
    </row>
    <row r="21" spans="1:105" ht="12" customHeight="1" x14ac:dyDescent="0.25">
      <c r="A21" s="18" t="s">
        <v>72</v>
      </c>
      <c r="B21" s="206">
        <v>2.407566638005159</v>
      </c>
      <c r="C21" s="206">
        <v>2.407566638005159</v>
      </c>
      <c r="D21" s="206">
        <v>4.0197764402407561</v>
      </c>
      <c r="E21" s="206">
        <v>4.0197764402407561</v>
      </c>
      <c r="F21" s="206">
        <v>3.998280309544282</v>
      </c>
      <c r="G21" s="206">
        <v>3.998280309544282</v>
      </c>
      <c r="H21" s="206">
        <v>5.6104901117798791</v>
      </c>
      <c r="I21" s="206">
        <v>5.6104901117798791</v>
      </c>
      <c r="J21" s="206">
        <v>3.202923473774721</v>
      </c>
      <c r="K21" s="206">
        <v>2.407566638005159</v>
      </c>
      <c r="L21" s="206">
        <v>2.407566638005159</v>
      </c>
      <c r="M21" s="206">
        <v>2.407566638005159</v>
      </c>
      <c r="N21" s="206">
        <v>2.407566638005159</v>
      </c>
      <c r="O21" s="206">
        <v>1.633705932932072</v>
      </c>
      <c r="P21" s="206">
        <v>1.2897678417884779</v>
      </c>
      <c r="Q21" s="206">
        <v>0.94582975064488384</v>
      </c>
      <c r="R21" s="206">
        <v>1.031814273430782</v>
      </c>
      <c r="S21" s="206">
        <v>1.007050730868444</v>
      </c>
      <c r="T21" s="206">
        <v>1.1204643164230439</v>
      </c>
      <c r="U21" s="206">
        <v>0.93576956147893364</v>
      </c>
      <c r="V21" s="206">
        <v>0.72682717110920025</v>
      </c>
      <c r="W21" s="206">
        <v>1.015993121238177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7.1625107480653469E-2</v>
      </c>
      <c r="C23" s="206">
        <f t="shared" si="4"/>
        <v>7.1625107480653469E-2</v>
      </c>
      <c r="D23" s="206">
        <f t="shared" si="4"/>
        <v>7.1625107480653469E-2</v>
      </c>
      <c r="E23" s="206">
        <f t="shared" si="4"/>
        <v>7.1625107480653469E-2</v>
      </c>
      <c r="F23" s="206">
        <f t="shared" si="4"/>
        <v>7.1625107480653469E-2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2.3903697334479789E-2</v>
      </c>
      <c r="R23" s="206">
        <f t="shared" si="4"/>
        <v>9.5528804815133275E-2</v>
      </c>
      <c r="S23" s="206">
        <f t="shared" si="4"/>
        <v>9.6945956747864215E-2</v>
      </c>
      <c r="T23" s="206">
        <f t="shared" si="4"/>
        <v>2.5391115389759033E-2</v>
      </c>
      <c r="U23" s="206">
        <f t="shared" si="4"/>
        <v>4.6381048372264408E-2</v>
      </c>
      <c r="V23" s="206">
        <f t="shared" si="4"/>
        <v>2.2262456481344246E-2</v>
      </c>
      <c r="W23" s="206">
        <f t="shared" si="4"/>
        <v>7.3782094157132591E-2</v>
      </c>
      <c r="DA23" s="71"/>
    </row>
    <row r="24" spans="1:105" ht="12" customHeight="1" x14ac:dyDescent="0.25">
      <c r="A24" s="18" t="s">
        <v>73</v>
      </c>
      <c r="B24" s="206">
        <v>7.1625107480653469E-2</v>
      </c>
      <c r="C24" s="206">
        <v>7.1625107480653469E-2</v>
      </c>
      <c r="D24" s="206">
        <v>7.1625107480653469E-2</v>
      </c>
      <c r="E24" s="206">
        <v>7.1625107480653469E-2</v>
      </c>
      <c r="F24" s="206">
        <v>7.1625107480653469E-2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2.3903697334479789E-2</v>
      </c>
      <c r="R24" s="206">
        <v>9.5528804815133275E-2</v>
      </c>
      <c r="S24" s="206">
        <v>9.5528804815133275E-2</v>
      </c>
      <c r="T24" s="206">
        <v>2.407566638005159E-2</v>
      </c>
      <c r="U24" s="206">
        <v>4.539982803095443E-2</v>
      </c>
      <c r="V24" s="206">
        <v>2.149613069647463E-2</v>
      </c>
      <c r="W24" s="206">
        <v>7.2828890799656057E-2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1.4171519327309361E-3</v>
      </c>
      <c r="T29" s="206">
        <v>1.315449009707443E-3</v>
      </c>
      <c r="U29" s="206">
        <v>9.8122034130997907E-4</v>
      </c>
      <c r="V29" s="206">
        <v>7.6632578486961558E-4</v>
      </c>
      <c r="W29" s="206">
        <v>9.5320335747653873E-4</v>
      </c>
      <c r="DA29" s="71" t="s">
        <v>2392</v>
      </c>
    </row>
    <row r="30" spans="1:105" ht="12" customHeight="1" x14ac:dyDescent="0.25">
      <c r="A30" s="14" t="s">
        <v>79</v>
      </c>
      <c r="B30" s="206">
        <v>0.42992261392949271</v>
      </c>
      <c r="C30" s="206">
        <v>0.5970765262252794</v>
      </c>
      <c r="D30" s="206">
        <v>0.69269131556319852</v>
      </c>
      <c r="E30" s="206">
        <v>0.76431642304385194</v>
      </c>
      <c r="F30" s="206">
        <v>0.85984522785898532</v>
      </c>
      <c r="G30" s="206">
        <v>0.52545141874462586</v>
      </c>
      <c r="H30" s="206">
        <v>0.69269131556319852</v>
      </c>
      <c r="I30" s="206">
        <v>0.5970765262252794</v>
      </c>
      <c r="J30" s="206">
        <v>0.16715391229578669</v>
      </c>
      <c r="K30" s="206">
        <v>0.16715391229578669</v>
      </c>
      <c r="L30" s="206">
        <v>0.23886500429922611</v>
      </c>
      <c r="M30" s="206">
        <v>0.26276870163370591</v>
      </c>
      <c r="N30" s="206">
        <v>0.26276870163370591</v>
      </c>
      <c r="O30" s="206">
        <v>1.8152192605331039</v>
      </c>
      <c r="P30" s="206">
        <v>1.385296646603611</v>
      </c>
      <c r="Q30" s="206">
        <v>1.4808254514187451</v>
      </c>
      <c r="R30" s="206">
        <v>1.5286328460877039</v>
      </c>
      <c r="S30" s="206">
        <v>1.7069647463456581</v>
      </c>
      <c r="T30" s="206">
        <v>1.70859845227859</v>
      </c>
      <c r="U30" s="206">
        <v>0</v>
      </c>
      <c r="V30" s="206">
        <v>1.470335339638865E-2</v>
      </c>
      <c r="W30" s="206">
        <v>1.573516766981943E-2</v>
      </c>
      <c r="DA30" s="71" t="s">
        <v>2393</v>
      </c>
    </row>
    <row r="31" spans="1:105" ht="12" customHeight="1" x14ac:dyDescent="0.25">
      <c r="A31" s="21" t="s">
        <v>38</v>
      </c>
      <c r="B31" s="209">
        <v>5.4170249355116074</v>
      </c>
      <c r="C31" s="209">
        <v>5.2450558899398114</v>
      </c>
      <c r="D31" s="209">
        <v>5.1590713671539117</v>
      </c>
      <c r="E31" s="209">
        <v>5.674978503869303</v>
      </c>
      <c r="F31" s="209">
        <v>5.5030094582975062</v>
      </c>
      <c r="G31" s="209">
        <v>5.9329320722269987</v>
      </c>
      <c r="H31" s="209">
        <v>5.4170249355116074</v>
      </c>
      <c r="I31" s="209">
        <v>7.4806534823731727</v>
      </c>
      <c r="J31" s="209">
        <v>4.815133276010318</v>
      </c>
      <c r="K31" s="209">
        <v>3.267411865864144</v>
      </c>
      <c r="L31" s="209">
        <v>2.6655202063628551</v>
      </c>
      <c r="M31" s="209">
        <v>3.0954428202923472</v>
      </c>
      <c r="N31" s="209">
        <v>3.267411865864144</v>
      </c>
      <c r="O31" s="209">
        <v>4.5571797076526224</v>
      </c>
      <c r="P31" s="209">
        <v>3.0094582975064492</v>
      </c>
      <c r="Q31" s="209">
        <v>3.7833190025795349</v>
      </c>
      <c r="R31" s="209">
        <v>3.8693035253654342</v>
      </c>
      <c r="S31" s="209">
        <v>4.0188306104901113</v>
      </c>
      <c r="T31" s="209">
        <v>4.0001719690455717</v>
      </c>
      <c r="U31" s="209">
        <v>3.5928632846087698</v>
      </c>
      <c r="V31" s="209">
        <v>3.1773860705073091</v>
      </c>
      <c r="W31" s="209">
        <v>3.5941530524505581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11.94595019897975</v>
      </c>
      <c r="C33" s="205">
        <f>TRE_emi!C5</f>
        <v>11.945950198184059</v>
      </c>
      <c r="D33" s="205">
        <f>TRE_emi!D5</f>
        <v>12.59019827909623</v>
      </c>
      <c r="E33" s="205">
        <f>TRE_emi!E5</f>
        <v>15.73270019869001</v>
      </c>
      <c r="F33" s="205">
        <f>TRE_emi!F5</f>
        <v>12.53970827888681</v>
      </c>
      <c r="G33" s="205">
        <f>TRE_emi!G5</f>
        <v>15.682210198041121</v>
      </c>
      <c r="H33" s="205">
        <f>TRE_emi!H5</f>
        <v>19.4689601985792</v>
      </c>
      <c r="I33" s="205">
        <f>TRE_emi!I5</f>
        <v>16.326458278702191</v>
      </c>
      <c r="J33" s="205">
        <f>TRE_emi!J5</f>
        <v>10.67157827852278</v>
      </c>
      <c r="K33" s="205">
        <f>TRE_emi!K5</f>
        <v>8.8034482791634918</v>
      </c>
      <c r="L33" s="205">
        <f>TRE_emi!L5</f>
        <v>8.8034482790302491</v>
      </c>
      <c r="M33" s="205">
        <f>TRE_emi!M5</f>
        <v>5.6548799985689682</v>
      </c>
      <c r="N33" s="205">
        <f>TRE_emi!N5</f>
        <v>8.8034482788528123</v>
      </c>
      <c r="O33" s="205">
        <f>TRE_emi!O5</f>
        <v>6.98580828007987</v>
      </c>
      <c r="P33" s="205">
        <f>TRE_emi!P5</f>
        <v>6.177968280103971</v>
      </c>
      <c r="Q33" s="205">
        <f>TRE_emi!Q5</f>
        <v>2.221560000057186</v>
      </c>
      <c r="R33" s="205">
        <f>TRE_emi!R5</f>
        <v>2.4235200000898698</v>
      </c>
      <c r="S33" s="205">
        <f>TRE_emi!S5</f>
        <v>4.8743899660315293</v>
      </c>
      <c r="T33" s="205">
        <f>TRE_emi!T5</f>
        <v>5.9747280733163466</v>
      </c>
      <c r="U33" s="205">
        <f>TRE_emi!U5</f>
        <v>5.4292146660572183</v>
      </c>
      <c r="V33" s="205">
        <f>TRE_emi!V5</f>
        <v>3.4619730468058019</v>
      </c>
      <c r="W33" s="205">
        <f>TRE_emi!W5</f>
        <v>4.9671430097228546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266.73645310230717</v>
      </c>
      <c r="C35" s="286">
        <f t="shared" si="5"/>
        <v>214.07863578766353</v>
      </c>
      <c r="D35" s="286">
        <f t="shared" si="5"/>
        <v>233.04218800615888</v>
      </c>
      <c r="E35" s="286">
        <f t="shared" si="5"/>
        <v>290.94967856283955</v>
      </c>
      <c r="F35" s="286">
        <f t="shared" si="5"/>
        <v>254.40137038595472</v>
      </c>
      <c r="G35" s="286">
        <f t="shared" si="5"/>
        <v>260.03049595326809</v>
      </c>
      <c r="H35" s="286">
        <f t="shared" si="5"/>
        <v>199.05572176420009</v>
      </c>
      <c r="I35" s="286">
        <f t="shared" si="5"/>
        <v>238.49379705783389</v>
      </c>
      <c r="J35" s="286">
        <f t="shared" si="5"/>
        <v>126.56999179455178</v>
      </c>
      <c r="K35" s="286">
        <f t="shared" si="5"/>
        <v>153.98323372903982</v>
      </c>
      <c r="L35" s="286">
        <f t="shared" si="5"/>
        <v>111.09339227405327</v>
      </c>
      <c r="M35" s="286">
        <f t="shared" si="5"/>
        <v>80.856663327206604</v>
      </c>
      <c r="N35" s="286">
        <f t="shared" si="5"/>
        <v>90.889310494882224</v>
      </c>
      <c r="O35" s="286">
        <f t="shared" si="5"/>
        <v>116.12375489885504</v>
      </c>
      <c r="P35" s="286">
        <f t="shared" si="5"/>
        <v>75.697887663119843</v>
      </c>
      <c r="Q35" s="286">
        <f t="shared" si="5"/>
        <v>76.583266609061965</v>
      </c>
      <c r="R35" s="286">
        <f t="shared" si="5"/>
        <v>72.32435971800102</v>
      </c>
      <c r="S35" s="286">
        <f t="shared" si="5"/>
        <v>81.239213828098244</v>
      </c>
      <c r="T35" s="286">
        <f t="shared" si="5"/>
        <v>82.458672749411747</v>
      </c>
      <c r="U35" s="286">
        <f t="shared" si="5"/>
        <v>67.865527868493743</v>
      </c>
      <c r="V35" s="286">
        <f t="shared" si="5"/>
        <v>54.070349624226971</v>
      </c>
      <c r="W35" s="286">
        <f t="shared" si="5"/>
        <v>59.195419788514016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42.781759830658061</v>
      </c>
      <c r="C36" s="346">
        <f t="shared" si="6"/>
        <v>41.849956359804885</v>
      </c>
      <c r="D36" s="346">
        <f t="shared" si="6"/>
        <v>40.087486950549064</v>
      </c>
      <c r="E36" s="346">
        <f t="shared" si="6"/>
        <v>42.374816256102015</v>
      </c>
      <c r="F36" s="346">
        <f t="shared" si="6"/>
        <v>43.406404274449294</v>
      </c>
      <c r="G36" s="346">
        <f t="shared" si="6"/>
        <v>41.60057869760859</v>
      </c>
      <c r="H36" s="346">
        <f t="shared" si="6"/>
        <v>37.812095297740463</v>
      </c>
      <c r="I36" s="346">
        <f t="shared" si="6"/>
        <v>36.616735261600482</v>
      </c>
      <c r="J36" s="346">
        <f t="shared" si="6"/>
        <v>37.010976722049854</v>
      </c>
      <c r="K36" s="346">
        <f t="shared" si="6"/>
        <v>39.228951495008758</v>
      </c>
      <c r="L36" s="346">
        <f t="shared" si="6"/>
        <v>34.919438571294478</v>
      </c>
      <c r="M36" s="346">
        <f t="shared" si="6"/>
        <v>31.582175967024067</v>
      </c>
      <c r="N36" s="346">
        <f t="shared" si="6"/>
        <v>32.239641144314447</v>
      </c>
      <c r="O36" s="346">
        <f t="shared" si="6"/>
        <v>32.415197771677271</v>
      </c>
      <c r="P36" s="346">
        <f t="shared" si="6"/>
        <v>28.370332708784446</v>
      </c>
      <c r="Q36" s="346">
        <f t="shared" si="6"/>
        <v>26.923559010773882</v>
      </c>
      <c r="R36" s="346">
        <f t="shared" si="6"/>
        <v>26.860660608271427</v>
      </c>
      <c r="S36" s="346">
        <f t="shared" si="6"/>
        <v>26.100317336551129</v>
      </c>
      <c r="T36" s="346">
        <f t="shared" si="6"/>
        <v>26.838077894969615</v>
      </c>
      <c r="U36" s="346">
        <f t="shared" si="6"/>
        <v>26.400231990026473</v>
      </c>
      <c r="V36" s="346">
        <f t="shared" si="6"/>
        <v>29.232020814124269</v>
      </c>
      <c r="W36" s="346">
        <f t="shared" si="6"/>
        <v>28.974596433988172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23.910313312633363</v>
      </c>
      <c r="C37" s="346">
        <f>IF(TRE_ued!C$5=0,"",TRE_ued!C$5/C$5*1000)</f>
        <v>23.43121055356125</v>
      </c>
      <c r="D37" s="346">
        <f>IF(TRE_ued!D$5=0,"",TRE_ued!D$5/D$5*1000)</f>
        <v>22.639704913843175</v>
      </c>
      <c r="E37" s="346">
        <f>IF(TRE_ued!E$5=0,"",TRE_ued!E$5/E$5*1000)</f>
        <v>23.628648427732639</v>
      </c>
      <c r="F37" s="346">
        <f>IF(TRE_ued!F$5=0,"",TRE_ued!F$5/F$5*1000)</f>
        <v>24.633101529718314</v>
      </c>
      <c r="G37" s="346">
        <f>IF(TRE_ued!G$5=0,"",TRE_ued!G$5/G$5*1000)</f>
        <v>23.166225622777432</v>
      </c>
      <c r="H37" s="346">
        <f>IF(TRE_ued!H$5=0,"",TRE_ued!H$5/H$5*1000)</f>
        <v>20.881755520410842</v>
      </c>
      <c r="I37" s="346">
        <f>IF(TRE_ued!I$5=0,"",TRE_ued!I$5/I$5*1000)</f>
        <v>20.714719970507261</v>
      </c>
      <c r="J37" s="346">
        <f>IF(TRE_ued!J$5=0,"",TRE_ued!J$5/J$5*1000)</f>
        <v>20.815511538735873</v>
      </c>
      <c r="K37" s="346">
        <f>IF(TRE_ued!K$5=0,"",TRE_ued!K$5/K$5*1000)</f>
        <v>21.886397537550828</v>
      </c>
      <c r="L37" s="346">
        <f>IF(TRE_ued!L$5=0,"",TRE_ued!L$5/L$5*1000)</f>
        <v>19.370091925967525</v>
      </c>
      <c r="M37" s="346">
        <f>IF(TRE_ued!M$5=0,"",TRE_ued!M$5/M$5*1000)</f>
        <v>18.043623161628812</v>
      </c>
      <c r="N37" s="346">
        <f>IF(TRE_ued!N$5=0,"",TRE_ued!N$5/N$5*1000)</f>
        <v>18.029593894560037</v>
      </c>
      <c r="O37" s="346">
        <f>IF(TRE_ued!O$5=0,"",TRE_ued!O$5/O$5*1000)</f>
        <v>19.151422296461945</v>
      </c>
      <c r="P37" s="346">
        <f>IF(TRE_ued!P$5=0,"",TRE_ued!P$5/P$5*1000)</f>
        <v>16.614461116752647</v>
      </c>
      <c r="Q37" s="346">
        <f>IF(TRE_ued!Q$5=0,"",TRE_ued!Q$5/Q$5*1000)</f>
        <v>16.460851096474666</v>
      </c>
      <c r="R37" s="346">
        <f>IF(TRE_ued!R$5=0,"",TRE_ued!R$5/R$5*1000)</f>
        <v>16.39046178759596</v>
      </c>
      <c r="S37" s="346">
        <f>IF(TRE_ued!S$5=0,"",TRE_ued!S$5/S$5*1000)</f>
        <v>15.622168457706508</v>
      </c>
      <c r="T37" s="346">
        <f>IF(TRE_ued!T$5=0,"",TRE_ued!T$5/T$5*1000)</f>
        <v>15.927619625549598</v>
      </c>
      <c r="U37" s="346">
        <f>IF(TRE_ued!U$5=0,"",TRE_ued!U$5/U$5*1000)</f>
        <v>14.98541855110177</v>
      </c>
      <c r="V37" s="346">
        <f>IF(TRE_ued!V$5=0,"",TRE_ued!V$5/V$5*1000)</f>
        <v>16.80301858366634</v>
      </c>
      <c r="W37" s="346">
        <f>IF(TRE_ued!W$5=0,"",TRE_ued!W$5/W$5*1000)</f>
        <v>16.505606776512387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1.1585919977161503</v>
      </c>
      <c r="C38" s="347">
        <f t="shared" si="7"/>
        <v>1.1591333144627858</v>
      </c>
      <c r="D38" s="347">
        <f t="shared" si="7"/>
        <v>1.1489462342547132</v>
      </c>
      <c r="E38" s="347">
        <f t="shared" si="7"/>
        <v>1.257076826384649</v>
      </c>
      <c r="F38" s="347">
        <f t="shared" si="7"/>
        <v>1.0953972425448681</v>
      </c>
      <c r="G38" s="347">
        <f t="shared" si="7"/>
        <v>1.2604988845493756</v>
      </c>
      <c r="H38" s="347">
        <f t="shared" si="7"/>
        <v>1.4205926901784718</v>
      </c>
      <c r="I38" s="347">
        <f t="shared" si="7"/>
        <v>1.1104095965502701</v>
      </c>
      <c r="J38" s="347">
        <f t="shared" si="7"/>
        <v>1.1599433197119537</v>
      </c>
      <c r="K38" s="347">
        <f t="shared" si="7"/>
        <v>1.2838615055948366</v>
      </c>
      <c r="L38" s="347">
        <f t="shared" si="7"/>
        <v>1.3914475677840992</v>
      </c>
      <c r="M38" s="347">
        <f t="shared" si="7"/>
        <v>0.98076614148408947</v>
      </c>
      <c r="N38" s="347">
        <f t="shared" si="7"/>
        <v>1.266205412917031</v>
      </c>
      <c r="O38" s="347">
        <f t="shared" si="7"/>
        <v>0.77439569835607158</v>
      </c>
      <c r="P38" s="347">
        <f t="shared" si="7"/>
        <v>0.92216766046678633</v>
      </c>
      <c r="Q38" s="347">
        <f t="shared" si="7"/>
        <v>0.35636886621606995</v>
      </c>
      <c r="R38" s="347">
        <f t="shared" si="7"/>
        <v>0.37140478331570043</v>
      </c>
      <c r="S38" s="347">
        <f t="shared" si="7"/>
        <v>0.63956910698977898</v>
      </c>
      <c r="T38" s="347">
        <f t="shared" si="7"/>
        <v>0.74626111140758655</v>
      </c>
      <c r="U38" s="347">
        <f t="shared" si="7"/>
        <v>0.95720957773779447</v>
      </c>
      <c r="V38" s="347">
        <f t="shared" si="7"/>
        <v>0.76523450713123431</v>
      </c>
      <c r="W38" s="347">
        <f t="shared" si="7"/>
        <v>0.89080474351298788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LV: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10.310748065348241</v>
      </c>
      <c r="C5" s="225">
        <v>10.305932932072229</v>
      </c>
      <c r="D5" s="225">
        <v>10.95803955288048</v>
      </c>
      <c r="E5" s="225">
        <v>12.51530524505589</v>
      </c>
      <c r="F5" s="225">
        <v>11.447635425623391</v>
      </c>
      <c r="G5" s="225">
        <v>12.44127257093723</v>
      </c>
      <c r="H5" s="225">
        <v>13.704815133276011</v>
      </c>
      <c r="I5" s="225">
        <v>14.70309544282029</v>
      </c>
      <c r="J5" s="225">
        <v>9.20008598452279</v>
      </c>
      <c r="K5" s="225">
        <v>6.8570077386070514</v>
      </c>
      <c r="L5" s="225">
        <v>6.3268271711092003</v>
      </c>
      <c r="M5" s="225">
        <v>5.7657781599312132</v>
      </c>
      <c r="N5" s="225">
        <v>6.9526225279449712</v>
      </c>
      <c r="O5" s="225">
        <v>9.0209802235597589</v>
      </c>
      <c r="P5" s="225">
        <v>6.6993981083404979</v>
      </c>
      <c r="Q5" s="225">
        <v>6.2338779019776416</v>
      </c>
      <c r="R5" s="225">
        <v>6.5252794496990543</v>
      </c>
      <c r="S5" s="225">
        <v>7.6213655612190614</v>
      </c>
      <c r="T5" s="225">
        <v>8.0062165668085061</v>
      </c>
      <c r="U5" s="225">
        <v>5.6719184516396757</v>
      </c>
      <c r="V5" s="225">
        <v>4.5240681314598499</v>
      </c>
      <c r="W5" s="225">
        <v>5.5760176917495654</v>
      </c>
      <c r="DA5" s="89" t="s">
        <v>2378</v>
      </c>
    </row>
    <row r="6" spans="1:105" ht="12" customHeight="1" x14ac:dyDescent="0.25">
      <c r="A6" s="55" t="s">
        <v>92</v>
      </c>
      <c r="B6" s="261">
        <v>0.2330194012592485</v>
      </c>
      <c r="C6" s="261">
        <v>0.2282698694950718</v>
      </c>
      <c r="D6" s="261">
        <v>0.23452722841519019</v>
      </c>
      <c r="E6" s="261">
        <v>0.26350955346296229</v>
      </c>
      <c r="F6" s="261">
        <v>0.2459510527265143</v>
      </c>
      <c r="G6" s="261">
        <v>0.27058198691355673</v>
      </c>
      <c r="H6" s="261">
        <v>0.27191850705104492</v>
      </c>
      <c r="I6" s="261">
        <v>0.32926279560094968</v>
      </c>
      <c r="J6" s="261">
        <v>0.210421438937378</v>
      </c>
      <c r="K6" s="261">
        <v>0.15031469853156809</v>
      </c>
      <c r="L6" s="261">
        <v>0.1303327245634619</v>
      </c>
      <c r="M6" s="261">
        <v>0.13166915195037721</v>
      </c>
      <c r="N6" s="261">
        <v>0.1506925359670078</v>
      </c>
      <c r="O6" s="261">
        <v>0.18529897161989489</v>
      </c>
      <c r="P6" s="261">
        <v>0.131004033451567</v>
      </c>
      <c r="Q6" s="261">
        <v>0.13250596177535559</v>
      </c>
      <c r="R6" s="261">
        <v>0.13675813256460251</v>
      </c>
      <c r="S6" s="261">
        <v>0.1550668219275258</v>
      </c>
      <c r="T6" s="261">
        <v>0.16193554417025791</v>
      </c>
      <c r="U6" s="261">
        <v>0.140368413700074</v>
      </c>
      <c r="V6" s="261">
        <v>0.1164542543602423</v>
      </c>
      <c r="W6" s="261">
        <v>0.1384277223565491</v>
      </c>
      <c r="DA6" s="67" t="s">
        <v>2395</v>
      </c>
    </row>
    <row r="7" spans="1:105" ht="12" customHeight="1" x14ac:dyDescent="0.25">
      <c r="A7" s="202" t="s">
        <v>93</v>
      </c>
      <c r="B7" s="226">
        <v>0.31690638571257801</v>
      </c>
      <c r="C7" s="226">
        <v>0.31044702251329759</v>
      </c>
      <c r="D7" s="226">
        <v>0.31895703064465869</v>
      </c>
      <c r="E7" s="226">
        <v>0.35837299270962869</v>
      </c>
      <c r="F7" s="226">
        <v>0.33449343170805951</v>
      </c>
      <c r="G7" s="226">
        <v>0.36799150220243732</v>
      </c>
      <c r="H7" s="226">
        <v>0.36980916958942128</v>
      </c>
      <c r="I7" s="226">
        <v>0.44779740201729162</v>
      </c>
      <c r="J7" s="226">
        <v>0.28617315695483408</v>
      </c>
      <c r="K7" s="226">
        <v>0.20442799000293271</v>
      </c>
      <c r="L7" s="226">
        <v>0.17725250540630819</v>
      </c>
      <c r="M7" s="226">
        <v>0.17907004665251289</v>
      </c>
      <c r="N7" s="226">
        <v>0.2049418489151307</v>
      </c>
      <c r="O7" s="226">
        <v>0.25200660140305708</v>
      </c>
      <c r="P7" s="226">
        <v>0.17816548549413111</v>
      </c>
      <c r="Q7" s="226">
        <v>0.1802081080144835</v>
      </c>
      <c r="R7" s="226">
        <v>0.18599106028785939</v>
      </c>
      <c r="S7" s="226">
        <v>0.2108908778214352</v>
      </c>
      <c r="T7" s="226">
        <v>0.22023234007155071</v>
      </c>
      <c r="U7" s="226">
        <v>0.1909010426321007</v>
      </c>
      <c r="V7" s="226">
        <v>0.15837778592992949</v>
      </c>
      <c r="W7" s="226">
        <v>0.18826170240490681</v>
      </c>
      <c r="DA7" s="174" t="s">
        <v>2396</v>
      </c>
    </row>
    <row r="8" spans="1:105" ht="12" customHeight="1" x14ac:dyDescent="0.25">
      <c r="A8" s="202" t="s">
        <v>94</v>
      </c>
      <c r="B8" s="226">
        <v>0.39147259411553748</v>
      </c>
      <c r="C8" s="226">
        <v>0.38349338075172063</v>
      </c>
      <c r="D8" s="226">
        <v>0.39400574373751962</v>
      </c>
      <c r="E8" s="226">
        <v>0.44269604981777672</v>
      </c>
      <c r="F8" s="226">
        <v>0.41319776858054408</v>
      </c>
      <c r="G8" s="226">
        <v>0.45457773801477519</v>
      </c>
      <c r="H8" s="226">
        <v>0.45682309184575559</v>
      </c>
      <c r="I8" s="226">
        <v>0.55316149660959546</v>
      </c>
      <c r="J8" s="226">
        <v>0.35350801741479509</v>
      </c>
      <c r="K8" s="226">
        <v>0.25252869353303448</v>
      </c>
      <c r="L8" s="226">
        <v>0.21895897726661601</v>
      </c>
      <c r="M8" s="226">
        <v>0.22120417527663361</v>
      </c>
      <c r="N8" s="226">
        <v>0.25316346042457327</v>
      </c>
      <c r="O8" s="226">
        <v>0.31130227232142349</v>
      </c>
      <c r="P8" s="226">
        <v>0.22008677619863259</v>
      </c>
      <c r="Q8" s="226">
        <v>0.2226100157825974</v>
      </c>
      <c r="R8" s="226">
        <v>0.2297536627085322</v>
      </c>
      <c r="S8" s="226">
        <v>0.2605122608382433</v>
      </c>
      <c r="T8" s="226">
        <v>0.27205171420603319</v>
      </c>
      <c r="U8" s="226">
        <v>0.23581893501612439</v>
      </c>
      <c r="V8" s="226">
        <v>0.19564314732520699</v>
      </c>
      <c r="W8" s="226">
        <v>0.2325585735590025</v>
      </c>
      <c r="DA8" s="174" t="s">
        <v>2397</v>
      </c>
    </row>
    <row r="9" spans="1:105" ht="12" customHeight="1" x14ac:dyDescent="0.25">
      <c r="A9" s="202" t="s">
        <v>95</v>
      </c>
      <c r="B9" s="226">
        <v>0.24234017730961849</v>
      </c>
      <c r="C9" s="226">
        <v>0.23740066427487461</v>
      </c>
      <c r="D9" s="226">
        <v>0.2439083175517979</v>
      </c>
      <c r="E9" s="226">
        <v>0.27404993560148072</v>
      </c>
      <c r="F9" s="226">
        <v>0.25578909483557488</v>
      </c>
      <c r="G9" s="226">
        <v>0.281405266390099</v>
      </c>
      <c r="H9" s="226">
        <v>0.28279524733308681</v>
      </c>
      <c r="I9" s="226">
        <v>0.34243330742498762</v>
      </c>
      <c r="J9" s="226">
        <v>0.21883829649487321</v>
      </c>
      <c r="K9" s="226">
        <v>0.15632728647283081</v>
      </c>
      <c r="L9" s="226">
        <v>0.13554603354600039</v>
      </c>
      <c r="M9" s="226">
        <v>0.1369359180283922</v>
      </c>
      <c r="N9" s="226">
        <v>0.15672023740568819</v>
      </c>
      <c r="O9" s="226">
        <v>0.19271093048469071</v>
      </c>
      <c r="P9" s="226">
        <v>0.13624419478962971</v>
      </c>
      <c r="Q9" s="226">
        <v>0.1378062002463698</v>
      </c>
      <c r="R9" s="226">
        <v>0.1422284578671866</v>
      </c>
      <c r="S9" s="226">
        <v>0.1612694948046268</v>
      </c>
      <c r="T9" s="226">
        <v>0.1684129659370682</v>
      </c>
      <c r="U9" s="226">
        <v>0.14598315024807701</v>
      </c>
      <c r="V9" s="226">
        <v>0.121112424534652</v>
      </c>
      <c r="W9" s="226">
        <v>0.143964831250811</v>
      </c>
      <c r="DA9" s="174" t="s">
        <v>2398</v>
      </c>
    </row>
    <row r="10" spans="1:105" ht="12" customHeight="1" x14ac:dyDescent="0.25">
      <c r="A10" s="56" t="s">
        <v>96</v>
      </c>
      <c r="B10" s="262">
        <v>0.27108106563452777</v>
      </c>
      <c r="C10" s="262">
        <v>0.26914570562572948</v>
      </c>
      <c r="D10" s="262">
        <v>0.29534403682214211</v>
      </c>
      <c r="E10" s="262">
        <v>0.33232450489783072</v>
      </c>
      <c r="F10" s="262">
        <v>0.30558171727672201</v>
      </c>
      <c r="G10" s="262">
        <v>0.33274834333658843</v>
      </c>
      <c r="H10" s="262">
        <v>0.37684257333065269</v>
      </c>
      <c r="I10" s="262">
        <v>0.39789369131693408</v>
      </c>
      <c r="J10" s="262">
        <v>0.25080228310403802</v>
      </c>
      <c r="K10" s="262">
        <v>0.18895247361167269</v>
      </c>
      <c r="L10" s="262">
        <v>0.1768295524264247</v>
      </c>
      <c r="M10" s="262">
        <v>0.15452682443191409</v>
      </c>
      <c r="N10" s="262">
        <v>0.19079809786003141</v>
      </c>
      <c r="O10" s="262">
        <v>0.21911557825013089</v>
      </c>
      <c r="P10" s="262">
        <v>0.164211185557781</v>
      </c>
      <c r="Q10" s="262">
        <v>0.14372530998726429</v>
      </c>
      <c r="R10" s="262">
        <v>0.14906677242894481</v>
      </c>
      <c r="S10" s="262">
        <v>0.1767672785824885</v>
      </c>
      <c r="T10" s="262">
        <v>0.1864475482116362</v>
      </c>
      <c r="U10" s="262">
        <v>0.15249407174464599</v>
      </c>
      <c r="V10" s="262">
        <v>0.1230679745408267</v>
      </c>
      <c r="W10" s="262">
        <v>0.1498626781112766</v>
      </c>
      <c r="DA10" s="68" t="s">
        <v>2399</v>
      </c>
    </row>
    <row r="11" spans="1:105" ht="12" customHeight="1" x14ac:dyDescent="0.25">
      <c r="A11" s="37" t="s">
        <v>160</v>
      </c>
      <c r="B11" s="228">
        <v>4.644392408061921E-2</v>
      </c>
      <c r="C11" s="228">
        <v>4.8152939548725973E-2</v>
      </c>
      <c r="D11" s="228">
        <v>4.3592443589301838E-2</v>
      </c>
      <c r="E11" s="228">
        <v>4.8862830450131442E-2</v>
      </c>
      <c r="F11" s="228">
        <v>4.389480790827676E-2</v>
      </c>
      <c r="G11" s="228">
        <v>4.6714584597170233E-2</v>
      </c>
      <c r="H11" s="228">
        <v>4.889321348696675E-2</v>
      </c>
      <c r="I11" s="228">
        <v>4.1060023092414903E-2</v>
      </c>
      <c r="J11" s="228">
        <v>3.9461640954681673E-2</v>
      </c>
      <c r="K11" s="228">
        <v>4.1260954045397341E-2</v>
      </c>
      <c r="L11" s="228">
        <v>4.3308123727490967E-2</v>
      </c>
      <c r="M11" s="228">
        <v>0</v>
      </c>
      <c r="N11" s="228">
        <v>4.2085101836468963E-2</v>
      </c>
      <c r="O11" s="228">
        <v>4.9028495136630337E-2</v>
      </c>
      <c r="P11" s="228">
        <v>5.0291828771186341E-2</v>
      </c>
      <c r="Q11" s="228">
        <v>0</v>
      </c>
      <c r="R11" s="228">
        <v>0</v>
      </c>
      <c r="S11" s="228">
        <v>2.9658216725114331E-2</v>
      </c>
      <c r="T11" s="228">
        <v>3.039373762190261E-2</v>
      </c>
      <c r="U11" s="228">
        <v>2.3591269253991881E-2</v>
      </c>
      <c r="V11" s="228">
        <v>1.3906631312925761E-2</v>
      </c>
      <c r="W11" s="228">
        <v>2.0103274059134878E-2</v>
      </c>
      <c r="DA11" s="69" t="s">
        <v>2400</v>
      </c>
    </row>
    <row r="12" spans="1:105" ht="12" customHeight="1" x14ac:dyDescent="0.25">
      <c r="A12" s="37" t="s">
        <v>162</v>
      </c>
      <c r="B12" s="228">
        <v>8.1462121768368492E-2</v>
      </c>
      <c r="C12" s="228">
        <v>8.4341514125100228E-2</v>
      </c>
      <c r="D12" s="228">
        <v>0.1418144243347865</v>
      </c>
      <c r="E12" s="228">
        <v>0.15431964180272009</v>
      </c>
      <c r="F12" s="228">
        <v>0.1408609146383733</v>
      </c>
      <c r="G12" s="228">
        <v>0.14692969273938791</v>
      </c>
      <c r="H12" s="228">
        <v>0.22500247301735379</v>
      </c>
      <c r="I12" s="228">
        <v>0.18829449619939301</v>
      </c>
      <c r="J12" s="228">
        <v>0.1015726891083034</v>
      </c>
      <c r="K12" s="228">
        <v>7.9569881432004899E-2</v>
      </c>
      <c r="L12" s="228">
        <v>8.4463450510591273E-2</v>
      </c>
      <c r="M12" s="228">
        <v>8.0917262235890533E-2</v>
      </c>
      <c r="N12" s="228">
        <v>8.0910730301859732E-2</v>
      </c>
      <c r="O12" s="228">
        <v>5.449274101995015E-2</v>
      </c>
      <c r="P12" s="228">
        <v>4.4883837431393223E-2</v>
      </c>
      <c r="Q12" s="228">
        <v>2.9733124175665211E-2</v>
      </c>
      <c r="R12" s="228">
        <v>3.3532550339437257E-2</v>
      </c>
      <c r="S12" s="228">
        <v>3.1859693335203797E-2</v>
      </c>
      <c r="T12" s="228">
        <v>3.8938868275821992E-2</v>
      </c>
      <c r="U12" s="228">
        <v>2.3168233285298798E-2</v>
      </c>
      <c r="V12" s="228">
        <v>1.4892013621026941E-2</v>
      </c>
      <c r="W12" s="228">
        <v>2.5250949663295611E-2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1.417151932952869E-3</v>
      </c>
      <c r="T14" s="228">
        <v>1.3154490098590591E-3</v>
      </c>
      <c r="U14" s="228">
        <v>9.812203413788914E-4</v>
      </c>
      <c r="V14" s="228">
        <v>7.6632578483243514E-4</v>
      </c>
      <c r="W14" s="228">
        <v>9.5320335751101224E-4</v>
      </c>
      <c r="DA14" s="69" t="s">
        <v>2403</v>
      </c>
    </row>
    <row r="15" spans="1:105" ht="12" customHeight="1" x14ac:dyDescent="0.25">
      <c r="A15" s="37" t="s">
        <v>38</v>
      </c>
      <c r="B15" s="228">
        <v>0.14317501978554009</v>
      </c>
      <c r="C15" s="228">
        <v>0.13665125195190331</v>
      </c>
      <c r="D15" s="228">
        <v>0.1099371688980537</v>
      </c>
      <c r="E15" s="228">
        <v>0.1291420326449792</v>
      </c>
      <c r="F15" s="228">
        <v>0.1208259947300719</v>
      </c>
      <c r="G15" s="228">
        <v>0.13910406600003031</v>
      </c>
      <c r="H15" s="228">
        <v>0.1029468868263322</v>
      </c>
      <c r="I15" s="228">
        <v>0.16853917202512611</v>
      </c>
      <c r="J15" s="228">
        <v>0.1097679530410529</v>
      </c>
      <c r="K15" s="228">
        <v>6.8121638134270496E-2</v>
      </c>
      <c r="L15" s="228">
        <v>4.9057978188342427E-2</v>
      </c>
      <c r="M15" s="228">
        <v>7.360956219602359E-2</v>
      </c>
      <c r="N15" s="228">
        <v>6.7802265721702726E-2</v>
      </c>
      <c r="O15" s="228">
        <v>0.11559434209355041</v>
      </c>
      <c r="P15" s="228">
        <v>6.9035519355201427E-2</v>
      </c>
      <c r="Q15" s="228">
        <v>0.1139921858115991</v>
      </c>
      <c r="R15" s="228">
        <v>0.1155342220895076</v>
      </c>
      <c r="S15" s="228">
        <v>0.11383221658921749</v>
      </c>
      <c r="T15" s="228">
        <v>0.11579949330405249</v>
      </c>
      <c r="U15" s="228">
        <v>0.1047533488639765</v>
      </c>
      <c r="V15" s="228">
        <v>9.3503003822041533E-2</v>
      </c>
      <c r="W15" s="228">
        <v>0.1035552510313351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1.8053099085378039</v>
      </c>
      <c r="C16" s="263">
        <f t="shared" si="0"/>
        <v>1.7966995918890303</v>
      </c>
      <c r="D16" s="263">
        <f t="shared" si="0"/>
        <v>1.9142669053286976</v>
      </c>
      <c r="E16" s="263">
        <f t="shared" si="0"/>
        <v>2.2095790203929981</v>
      </c>
      <c r="F16" s="263">
        <f t="shared" si="0"/>
        <v>1.9806222416083834</v>
      </c>
      <c r="G16" s="263">
        <f t="shared" si="0"/>
        <v>2.2076377228646846</v>
      </c>
      <c r="H16" s="263">
        <f t="shared" si="0"/>
        <v>2.498063219210505</v>
      </c>
      <c r="I16" s="263">
        <f t="shared" si="0"/>
        <v>2.5789405918690163</v>
      </c>
      <c r="J16" s="263">
        <f t="shared" si="0"/>
        <v>1.6255703534520982</v>
      </c>
      <c r="K16" s="263">
        <f t="shared" si="0"/>
        <v>1.2246919585941753</v>
      </c>
      <c r="L16" s="263">
        <f t="shared" si="0"/>
        <v>1.1461174694305298</v>
      </c>
      <c r="M16" s="263">
        <f t="shared" si="0"/>
        <v>1.0015627509475915</v>
      </c>
      <c r="N16" s="263">
        <f t="shared" si="0"/>
        <v>1.2366543379816857</v>
      </c>
      <c r="O16" s="263">
        <f t="shared" si="0"/>
        <v>1.4201935627323299</v>
      </c>
      <c r="P16" s="263">
        <f t="shared" si="0"/>
        <v>1.0643317582448766</v>
      </c>
      <c r="Q16" s="263">
        <f t="shared" si="0"/>
        <v>0.93155293510263881</v>
      </c>
      <c r="R16" s="263">
        <f t="shared" si="0"/>
        <v>0.96617352500242037</v>
      </c>
      <c r="S16" s="263">
        <f t="shared" si="0"/>
        <v>1.1565298705765699</v>
      </c>
      <c r="T16" s="263">
        <f t="shared" si="0"/>
        <v>1.2501953214219239</v>
      </c>
      <c r="U16" s="263">
        <f t="shared" si="0"/>
        <v>0.99746058335610488</v>
      </c>
      <c r="V16" s="263">
        <f t="shared" si="0"/>
        <v>0.79634717245615616</v>
      </c>
      <c r="W16" s="263">
        <f t="shared" si="0"/>
        <v>0.97593239994147762</v>
      </c>
      <c r="DA16" s="70"/>
    </row>
    <row r="17" spans="1:105" ht="12" customHeight="1" x14ac:dyDescent="0.25">
      <c r="A17" s="60" t="s">
        <v>2406</v>
      </c>
      <c r="B17" s="331">
        <v>0.9914386567151392</v>
      </c>
      <c r="C17" s="331">
        <v>1.023279179724863</v>
      </c>
      <c r="D17" s="331">
        <v>1.2017111809894609</v>
      </c>
      <c r="E17" s="331">
        <v>1.4613676393491051</v>
      </c>
      <c r="F17" s="331">
        <v>1.1974907942838431</v>
      </c>
      <c r="G17" s="331">
        <v>1.398520517046457</v>
      </c>
      <c r="H17" s="331">
        <v>1.894277500039816</v>
      </c>
      <c r="I17" s="331">
        <v>1.4865570694839401</v>
      </c>
      <c r="J17" s="331">
        <v>0.91411139855638468</v>
      </c>
      <c r="K17" s="331">
        <v>0.78316282253871838</v>
      </c>
      <c r="L17" s="331">
        <v>0.82814909228386613</v>
      </c>
      <c r="M17" s="331">
        <v>0.52446373671410518</v>
      </c>
      <c r="N17" s="331">
        <v>0.79719520830398249</v>
      </c>
      <c r="O17" s="331">
        <v>0.67097097508894765</v>
      </c>
      <c r="P17" s="331">
        <v>0.61687931797968221</v>
      </c>
      <c r="Q17" s="331">
        <v>0.1927146937311634</v>
      </c>
      <c r="R17" s="331">
        <v>0.21734060405190819</v>
      </c>
      <c r="S17" s="331">
        <v>0.4521038055968174</v>
      </c>
      <c r="T17" s="331">
        <v>0.59428367193825338</v>
      </c>
      <c r="U17" s="331">
        <v>0.3790525266992566</v>
      </c>
      <c r="V17" s="331">
        <v>0.20504690860383651</v>
      </c>
      <c r="W17" s="331">
        <v>0.34519226963983629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2.781216103685721E-2</v>
      </c>
      <c r="T18" s="232">
        <v>9.0615807741066343E-3</v>
      </c>
      <c r="U18" s="232">
        <v>4.8616808394820656E-3</v>
      </c>
      <c r="V18" s="232">
        <v>1.179260814854542E-4</v>
      </c>
      <c r="W18" s="232">
        <v>5.4075466942751587E-4</v>
      </c>
      <c r="DA18" s="71" t="s">
        <v>2408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4.3601356625489689E-2</v>
      </c>
      <c r="T19" s="232">
        <v>0.1925082493343542</v>
      </c>
      <c r="U19" s="232">
        <v>9.8147612787463978E-2</v>
      </c>
      <c r="V19" s="232">
        <v>2.28102734759007E-2</v>
      </c>
      <c r="W19" s="232">
        <v>6.8405465682580768E-2</v>
      </c>
      <c r="DA19" s="71" t="s">
        <v>2409</v>
      </c>
    </row>
    <row r="20" spans="1:105" ht="12" customHeight="1" x14ac:dyDescent="0.25">
      <c r="A20" s="59" t="s">
        <v>160</v>
      </c>
      <c r="B20" s="232">
        <v>0.26400816767945651</v>
      </c>
      <c r="C20" s="232">
        <v>0.2725365909256357</v>
      </c>
      <c r="D20" s="232">
        <v>0.28254361585658588</v>
      </c>
      <c r="E20" s="232">
        <v>0.28309702971233069</v>
      </c>
      <c r="F20" s="232">
        <v>0.2845033845906827</v>
      </c>
      <c r="G20" s="232">
        <v>0.27172156247548768</v>
      </c>
      <c r="H20" s="232">
        <v>0.28675975522790881</v>
      </c>
      <c r="I20" s="232">
        <v>0.26612977930268911</v>
      </c>
      <c r="J20" s="232">
        <v>0.25576989507664039</v>
      </c>
      <c r="K20" s="232">
        <v>0.26743210955350138</v>
      </c>
      <c r="L20" s="232">
        <v>0.28070080193744151</v>
      </c>
      <c r="M20" s="232">
        <v>0</v>
      </c>
      <c r="N20" s="232">
        <v>0.27277380819933589</v>
      </c>
      <c r="O20" s="232">
        <v>0.31777728329297439</v>
      </c>
      <c r="P20" s="232">
        <v>0.32596555685028172</v>
      </c>
      <c r="Q20" s="232">
        <v>0</v>
      </c>
      <c r="R20" s="232">
        <v>0</v>
      </c>
      <c r="S20" s="232">
        <v>0.183533462915699</v>
      </c>
      <c r="T20" s="232">
        <v>0.17215625050458111</v>
      </c>
      <c r="U20" s="232">
        <v>0.13927030621592459</v>
      </c>
      <c r="V20" s="232">
        <v>8.794364275483868E-2</v>
      </c>
      <c r="W20" s="232">
        <v>0.1224461490196329</v>
      </c>
      <c r="DA20" s="71" t="s">
        <v>2410</v>
      </c>
    </row>
    <row r="21" spans="1:105" ht="12" customHeight="1" x14ac:dyDescent="0.25">
      <c r="A21" s="59" t="s">
        <v>70</v>
      </c>
      <c r="B21" s="232">
        <v>0.26436312491684538</v>
      </c>
      <c r="C21" s="232">
        <v>0.27338546484002491</v>
      </c>
      <c r="D21" s="232">
        <v>0</v>
      </c>
      <c r="E21" s="232">
        <v>0.28418748309322461</v>
      </c>
      <c r="F21" s="232">
        <v>0</v>
      </c>
      <c r="G21" s="232">
        <v>0.27216295535439472</v>
      </c>
      <c r="H21" s="232">
        <v>0.28787337115400058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0.46306736411883731</v>
      </c>
      <c r="C22" s="232">
        <v>0.47735712395920238</v>
      </c>
      <c r="D22" s="232">
        <v>0.91916756513287512</v>
      </c>
      <c r="E22" s="232">
        <v>0.89408312654354993</v>
      </c>
      <c r="F22" s="232">
        <v>0.91298740969316006</v>
      </c>
      <c r="G22" s="232">
        <v>0.85463599921657474</v>
      </c>
      <c r="H22" s="232">
        <v>1.319644373657906</v>
      </c>
      <c r="I22" s="232">
        <v>1.220427290181251</v>
      </c>
      <c r="J22" s="232">
        <v>0.65834150347974429</v>
      </c>
      <c r="K22" s="232">
        <v>0.515730712985217</v>
      </c>
      <c r="L22" s="232">
        <v>0.54744829034642473</v>
      </c>
      <c r="M22" s="232">
        <v>0.52446373671410518</v>
      </c>
      <c r="N22" s="232">
        <v>0.52442140010464655</v>
      </c>
      <c r="O22" s="232">
        <v>0.35319369179597321</v>
      </c>
      <c r="P22" s="232">
        <v>0.29091376112940048</v>
      </c>
      <c r="Q22" s="232">
        <v>0.1927146937311634</v>
      </c>
      <c r="R22" s="232">
        <v>0.21734060405190819</v>
      </c>
      <c r="S22" s="232">
        <v>0.19715682501877149</v>
      </c>
      <c r="T22" s="232">
        <v>0.22055759132521141</v>
      </c>
      <c r="U22" s="232">
        <v>0.13677292685638601</v>
      </c>
      <c r="V22" s="232">
        <v>9.4175066291611639E-2</v>
      </c>
      <c r="W22" s="232">
        <v>0.15379990026819521</v>
      </c>
      <c r="DA22" s="71" t="s">
        <v>2412</v>
      </c>
    </row>
    <row r="23" spans="1:105" ht="12" customHeight="1" x14ac:dyDescent="0.25">
      <c r="A23" s="60" t="s">
        <v>2413</v>
      </c>
      <c r="B23" s="331">
        <v>0.81387125182266462</v>
      </c>
      <c r="C23" s="331">
        <v>0.77342041216416724</v>
      </c>
      <c r="D23" s="331">
        <v>0.71255572433923664</v>
      </c>
      <c r="E23" s="331">
        <v>0.74821138104389329</v>
      </c>
      <c r="F23" s="331">
        <v>0.78313144732454021</v>
      </c>
      <c r="G23" s="331">
        <v>0.80911720581822788</v>
      </c>
      <c r="H23" s="331">
        <v>0.60378571917068891</v>
      </c>
      <c r="I23" s="331">
        <v>1.092383522385076</v>
      </c>
      <c r="J23" s="331">
        <v>0.71145895489571354</v>
      </c>
      <c r="K23" s="331">
        <v>0.44152913605545702</v>
      </c>
      <c r="L23" s="331">
        <v>0.31796837714666382</v>
      </c>
      <c r="M23" s="331">
        <v>0.47709901423348622</v>
      </c>
      <c r="N23" s="331">
        <v>0.43945912967770312</v>
      </c>
      <c r="O23" s="331">
        <v>0.74922258764338234</v>
      </c>
      <c r="P23" s="331">
        <v>0.44745244026519432</v>
      </c>
      <c r="Q23" s="331">
        <v>0.73883824137147547</v>
      </c>
      <c r="R23" s="331">
        <v>0.74883292095051213</v>
      </c>
      <c r="S23" s="331">
        <v>0.70442606497975235</v>
      </c>
      <c r="T23" s="331">
        <v>0.65591164948367064</v>
      </c>
      <c r="U23" s="331">
        <v>0.61840805665684828</v>
      </c>
      <c r="V23" s="331">
        <v>0.59130026385231971</v>
      </c>
      <c r="W23" s="331">
        <v>0.63074013030164133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0.86516649782843336</v>
      </c>
      <c r="C24" s="263">
        <f t="shared" si="1"/>
        <v>0.86281320202475986</v>
      </c>
      <c r="D24" s="263">
        <f t="shared" si="1"/>
        <v>0.95741376080842633</v>
      </c>
      <c r="E24" s="263">
        <f t="shared" si="1"/>
        <v>1.0833551189201738</v>
      </c>
      <c r="F24" s="263">
        <f t="shared" si="1"/>
        <v>0.9923582254323986</v>
      </c>
      <c r="G24" s="263">
        <f t="shared" si="1"/>
        <v>1.0822233038396087</v>
      </c>
      <c r="H24" s="263">
        <f t="shared" si="1"/>
        <v>1.2174757641406253</v>
      </c>
      <c r="I24" s="263">
        <f t="shared" si="1"/>
        <v>1.2922872603050488</v>
      </c>
      <c r="J24" s="263">
        <f t="shared" si="1"/>
        <v>0.80530475977192661</v>
      </c>
      <c r="K24" s="263">
        <f t="shared" si="1"/>
        <v>0.60374652830842257</v>
      </c>
      <c r="L24" s="263">
        <f t="shared" si="1"/>
        <v>0.56120365535285432</v>
      </c>
      <c r="M24" s="263">
        <f t="shared" si="1"/>
        <v>0.50685436667703321</v>
      </c>
      <c r="N24" s="263">
        <f t="shared" si="1"/>
        <v>0.6101240449964096</v>
      </c>
      <c r="O24" s="263">
        <f t="shared" si="1"/>
        <v>0.69472729079259343</v>
      </c>
      <c r="P24" s="263">
        <f t="shared" si="1"/>
        <v>0.51764841668653128</v>
      </c>
      <c r="Q24" s="263">
        <f t="shared" si="1"/>
        <v>0.45728157907145406</v>
      </c>
      <c r="R24" s="263">
        <f t="shared" si="1"/>
        <v>0.47905892331281252</v>
      </c>
      <c r="S24" s="263">
        <f t="shared" si="1"/>
        <v>0.5482073240129206</v>
      </c>
      <c r="T24" s="263">
        <f t="shared" si="1"/>
        <v>0.5874516085921847</v>
      </c>
      <c r="U24" s="263">
        <f t="shared" si="1"/>
        <v>0.45102973783368772</v>
      </c>
      <c r="V24" s="263">
        <f t="shared" si="1"/>
        <v>0.35005140273090829</v>
      </c>
      <c r="W24" s="263">
        <f t="shared" si="1"/>
        <v>0.447185214014856</v>
      </c>
      <c r="DA24" s="70"/>
    </row>
    <row r="25" spans="1:105" ht="12" customHeight="1" x14ac:dyDescent="0.25">
      <c r="A25" s="60" t="s">
        <v>2416</v>
      </c>
      <c r="B25" s="264">
        <v>0.62748670854399979</v>
      </c>
      <c r="C25" s="264">
        <v>0.62997793513978662</v>
      </c>
      <c r="D25" s="264">
        <v>0.71819598782493221</v>
      </c>
      <c r="E25" s="264">
        <v>0.81457537438795224</v>
      </c>
      <c r="F25" s="264">
        <v>0.74148815165135384</v>
      </c>
      <c r="G25" s="264">
        <v>0.80622967718778082</v>
      </c>
      <c r="H25" s="264">
        <v>0.94011888694855938</v>
      </c>
      <c r="I25" s="264">
        <v>0.95643920879208011</v>
      </c>
      <c r="J25" s="264">
        <v>0.59067489205580093</v>
      </c>
      <c r="K25" s="264">
        <v>0.45042553580622308</v>
      </c>
      <c r="L25" s="264">
        <v>0.42826427629812308</v>
      </c>
      <c r="M25" s="264">
        <v>0.37255183168764849</v>
      </c>
      <c r="N25" s="264">
        <v>0.45641765831006159</v>
      </c>
      <c r="O25" s="264">
        <v>0.50572233974030056</v>
      </c>
      <c r="P25" s="264">
        <v>0.3840243025659329</v>
      </c>
      <c r="Q25" s="264">
        <v>0.32212549806059132</v>
      </c>
      <c r="R25" s="264">
        <v>0.33956562809691793</v>
      </c>
      <c r="S25" s="264">
        <v>0.39003916564684421</v>
      </c>
      <c r="T25" s="264">
        <v>0.42227735353852169</v>
      </c>
      <c r="U25" s="264">
        <v>0.30785395585961212</v>
      </c>
      <c r="V25" s="264">
        <v>0.23126806328346111</v>
      </c>
      <c r="W25" s="264">
        <v>0.30598893721117593</v>
      </c>
      <c r="DA25" s="72" t="s">
        <v>2417</v>
      </c>
    </row>
    <row r="26" spans="1:105" ht="12" customHeight="1" x14ac:dyDescent="0.25">
      <c r="A26" s="60" t="s">
        <v>2418</v>
      </c>
      <c r="B26" s="264">
        <v>0.23767978928443359</v>
      </c>
      <c r="C26" s="264">
        <v>0.23283526688497319</v>
      </c>
      <c r="D26" s="264">
        <v>0.23921777298349409</v>
      </c>
      <c r="E26" s="264">
        <v>0.26877974453222159</v>
      </c>
      <c r="F26" s="264">
        <v>0.2508700737810447</v>
      </c>
      <c r="G26" s="264">
        <v>0.27599362665182797</v>
      </c>
      <c r="H26" s="264">
        <v>0.27735687719206592</v>
      </c>
      <c r="I26" s="264">
        <v>0.3358480515129687</v>
      </c>
      <c r="J26" s="264">
        <v>0.21462986771612569</v>
      </c>
      <c r="K26" s="264">
        <v>0.15332099250219949</v>
      </c>
      <c r="L26" s="264">
        <v>0.13293937905473119</v>
      </c>
      <c r="M26" s="264">
        <v>0.13430253498938469</v>
      </c>
      <c r="N26" s="264">
        <v>0.15370638668634801</v>
      </c>
      <c r="O26" s="264">
        <v>0.1890049510522929</v>
      </c>
      <c r="P26" s="264">
        <v>0.13362411412059841</v>
      </c>
      <c r="Q26" s="264">
        <v>0.13515608101086271</v>
      </c>
      <c r="R26" s="264">
        <v>0.1394932952158946</v>
      </c>
      <c r="S26" s="264">
        <v>0.15816815836607639</v>
      </c>
      <c r="T26" s="264">
        <v>0.16517425505366301</v>
      </c>
      <c r="U26" s="264">
        <v>0.1431757819740756</v>
      </c>
      <c r="V26" s="264">
        <v>0.11878333944744721</v>
      </c>
      <c r="W26" s="264">
        <v>0.1411962768036801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2.579014155054006</v>
      </c>
      <c r="C27" s="263">
        <f t="shared" si="2"/>
        <v>2.566713702698614</v>
      </c>
      <c r="D27" s="263">
        <f t="shared" si="2"/>
        <v>2.7346670076124271</v>
      </c>
      <c r="E27" s="263">
        <f t="shared" si="2"/>
        <v>3.1565414577042832</v>
      </c>
      <c r="F27" s="263">
        <f t="shared" si="2"/>
        <v>2.8294603451548328</v>
      </c>
      <c r="G27" s="263">
        <f t="shared" si="2"/>
        <v>3.153768175520979</v>
      </c>
      <c r="H27" s="263">
        <f t="shared" si="2"/>
        <v>3.5686617417292914</v>
      </c>
      <c r="I27" s="263">
        <f t="shared" si="2"/>
        <v>3.6842008455271671</v>
      </c>
      <c r="J27" s="263">
        <f t="shared" si="2"/>
        <v>2.3222433620744258</v>
      </c>
      <c r="K27" s="263">
        <f t="shared" si="2"/>
        <v>1.7495599408488205</v>
      </c>
      <c r="L27" s="263">
        <f t="shared" si="2"/>
        <v>1.6373106706150422</v>
      </c>
      <c r="M27" s="263">
        <f t="shared" si="2"/>
        <v>1.4308039299251307</v>
      </c>
      <c r="N27" s="263">
        <f t="shared" si="2"/>
        <v>1.7666490542595508</v>
      </c>
      <c r="O27" s="263">
        <f t="shared" si="2"/>
        <v>2.0288479467604716</v>
      </c>
      <c r="P27" s="263">
        <f t="shared" si="2"/>
        <v>1.520473940349824</v>
      </c>
      <c r="Q27" s="263">
        <f t="shared" si="2"/>
        <v>1.3307899072894844</v>
      </c>
      <c r="R27" s="263">
        <f t="shared" si="2"/>
        <v>1.3802478928606008</v>
      </c>
      <c r="S27" s="263">
        <f t="shared" si="2"/>
        <v>1.6521855293951</v>
      </c>
      <c r="T27" s="263">
        <f t="shared" si="2"/>
        <v>1.7859933163170343</v>
      </c>
      <c r="U27" s="263">
        <f t="shared" si="2"/>
        <v>1.4249436905087216</v>
      </c>
      <c r="V27" s="263">
        <f t="shared" si="2"/>
        <v>1.1376388177945091</v>
      </c>
      <c r="W27" s="263">
        <f t="shared" si="2"/>
        <v>1.3941891427735398</v>
      </c>
      <c r="DA27" s="70"/>
    </row>
    <row r="28" spans="1:105" ht="12" customHeight="1" x14ac:dyDescent="0.25">
      <c r="A28" s="60" t="s">
        <v>2421</v>
      </c>
      <c r="B28" s="331">
        <v>1.4163409381644849</v>
      </c>
      <c r="C28" s="331">
        <v>1.4618273996069471</v>
      </c>
      <c r="D28" s="331">
        <v>1.716730258556374</v>
      </c>
      <c r="E28" s="331">
        <v>2.087668056213007</v>
      </c>
      <c r="F28" s="331">
        <v>1.710701134691204</v>
      </c>
      <c r="G28" s="331">
        <v>1.997886452923511</v>
      </c>
      <c r="H28" s="331">
        <v>2.7061107143425929</v>
      </c>
      <c r="I28" s="331">
        <v>2.1236529564056288</v>
      </c>
      <c r="J28" s="331">
        <v>1.305873426509121</v>
      </c>
      <c r="K28" s="331">
        <v>1.118804032198168</v>
      </c>
      <c r="L28" s="331">
        <v>1.1830701318340939</v>
      </c>
      <c r="M28" s="331">
        <v>0.74923390959157887</v>
      </c>
      <c r="N28" s="331">
        <v>1.138850297577118</v>
      </c>
      <c r="O28" s="331">
        <v>0.95852996441278249</v>
      </c>
      <c r="P28" s="331">
        <v>0.8812561685424033</v>
      </c>
      <c r="Q28" s="331">
        <v>0.27530670533023338</v>
      </c>
      <c r="R28" s="331">
        <v>0.31048657721701173</v>
      </c>
      <c r="S28" s="331">
        <v>0.64586257942402492</v>
      </c>
      <c r="T28" s="331">
        <v>0.84897667419750478</v>
      </c>
      <c r="U28" s="331">
        <v>0.5415036095703667</v>
      </c>
      <c r="V28" s="331">
        <v>0.29292415514833781</v>
      </c>
      <c r="W28" s="331">
        <v>0.49313181377119492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3.9731658624081727E-2</v>
      </c>
      <c r="T29" s="232">
        <v>1.29451153915809E-2</v>
      </c>
      <c r="U29" s="232">
        <v>6.9452583421172401E-3</v>
      </c>
      <c r="V29" s="232">
        <v>1.68465830693506E-4</v>
      </c>
      <c r="W29" s="232">
        <v>7.7250667061073703E-4</v>
      </c>
      <c r="DA29" s="71" t="s">
        <v>2423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6.2287652322128143E-2</v>
      </c>
      <c r="T30" s="232">
        <v>0.27501178476336319</v>
      </c>
      <c r="U30" s="232">
        <v>0.14021087541066291</v>
      </c>
      <c r="V30" s="232">
        <v>3.2586104965572439E-2</v>
      </c>
      <c r="W30" s="232">
        <v>9.7722093832258258E-2</v>
      </c>
      <c r="DA30" s="71" t="s">
        <v>2424</v>
      </c>
    </row>
    <row r="31" spans="1:105" ht="12" customHeight="1" x14ac:dyDescent="0.25">
      <c r="A31" s="59" t="s">
        <v>160</v>
      </c>
      <c r="B31" s="232">
        <v>0.37715452525636639</v>
      </c>
      <c r="C31" s="232">
        <v>0.38933798703662248</v>
      </c>
      <c r="D31" s="232">
        <v>0.40363373693797999</v>
      </c>
      <c r="E31" s="232">
        <v>0.40442432816047252</v>
      </c>
      <c r="F31" s="232">
        <v>0.40643340655811799</v>
      </c>
      <c r="G31" s="232">
        <v>0.38817366067926817</v>
      </c>
      <c r="H31" s="232">
        <v>0.4096567931827268</v>
      </c>
      <c r="I31" s="232">
        <v>0.38018539900384157</v>
      </c>
      <c r="J31" s="232">
        <v>0.36538556439520059</v>
      </c>
      <c r="K31" s="232">
        <v>0.382045870790716</v>
      </c>
      <c r="L31" s="232">
        <v>0.40100114562491618</v>
      </c>
      <c r="M31" s="232">
        <v>0</v>
      </c>
      <c r="N31" s="232">
        <v>0.38967686885619413</v>
      </c>
      <c r="O31" s="232">
        <v>0.45396754756139218</v>
      </c>
      <c r="P31" s="232">
        <v>0.4656650812146883</v>
      </c>
      <c r="Q31" s="232">
        <v>0</v>
      </c>
      <c r="R31" s="232">
        <v>0</v>
      </c>
      <c r="S31" s="232">
        <v>0.26219066130814139</v>
      </c>
      <c r="T31" s="232">
        <v>0.24593750072083009</v>
      </c>
      <c r="U31" s="232">
        <v>0.19895758030846369</v>
      </c>
      <c r="V31" s="232">
        <v>0.12563377536405529</v>
      </c>
      <c r="W31" s="232">
        <v>0.17492307002804691</v>
      </c>
      <c r="DA31" s="71" t="s">
        <v>2425</v>
      </c>
    </row>
    <row r="32" spans="1:105" ht="12" customHeight="1" x14ac:dyDescent="0.25">
      <c r="A32" s="59" t="s">
        <v>70</v>
      </c>
      <c r="B32" s="232">
        <v>0.37766160702406498</v>
      </c>
      <c r="C32" s="232">
        <v>0.39055066405717842</v>
      </c>
      <c r="D32" s="232">
        <v>0</v>
      </c>
      <c r="E32" s="232">
        <v>0.40598211870460649</v>
      </c>
      <c r="F32" s="232">
        <v>0</v>
      </c>
      <c r="G32" s="232">
        <v>0.38880422193484959</v>
      </c>
      <c r="H32" s="232">
        <v>0.41124767307714361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0.66152480588405349</v>
      </c>
      <c r="C33" s="232">
        <v>0.68193874851314629</v>
      </c>
      <c r="D33" s="232">
        <v>1.3130965216183941</v>
      </c>
      <c r="E33" s="232">
        <v>1.2772616093479281</v>
      </c>
      <c r="F33" s="232">
        <v>1.3042677281330859</v>
      </c>
      <c r="G33" s="232">
        <v>1.2209085703093929</v>
      </c>
      <c r="H33" s="232">
        <v>1.885206248082723</v>
      </c>
      <c r="I33" s="232">
        <v>1.743467557401787</v>
      </c>
      <c r="J33" s="232">
        <v>0.94048786211392055</v>
      </c>
      <c r="K33" s="232">
        <v>0.73675816140745254</v>
      </c>
      <c r="L33" s="232">
        <v>0.78206898620917809</v>
      </c>
      <c r="M33" s="232">
        <v>0.74923390959157887</v>
      </c>
      <c r="N33" s="232">
        <v>0.74917342872092341</v>
      </c>
      <c r="O33" s="232">
        <v>0.50456241685139025</v>
      </c>
      <c r="P33" s="232">
        <v>0.41559108732771499</v>
      </c>
      <c r="Q33" s="232">
        <v>0.27530670533023338</v>
      </c>
      <c r="R33" s="232">
        <v>0.31048657721701173</v>
      </c>
      <c r="S33" s="232">
        <v>0.28165260716967372</v>
      </c>
      <c r="T33" s="232">
        <v>0.31508227332173061</v>
      </c>
      <c r="U33" s="232">
        <v>0.19538989550912289</v>
      </c>
      <c r="V33" s="232">
        <v>0.13453580898801659</v>
      </c>
      <c r="W33" s="232">
        <v>0.21971414324027891</v>
      </c>
      <c r="DA33" s="71" t="s">
        <v>2427</v>
      </c>
    </row>
    <row r="34" spans="1:105" ht="12" customHeight="1" x14ac:dyDescent="0.25">
      <c r="A34" s="60" t="s">
        <v>2428</v>
      </c>
      <c r="B34" s="331">
        <v>1.1626732168895211</v>
      </c>
      <c r="C34" s="331">
        <v>1.1048863030916669</v>
      </c>
      <c r="D34" s="331">
        <v>1.0179367490560529</v>
      </c>
      <c r="E34" s="331">
        <v>1.068873401491276</v>
      </c>
      <c r="F34" s="331">
        <v>1.118759210463629</v>
      </c>
      <c r="G34" s="331">
        <v>1.155881722597468</v>
      </c>
      <c r="H34" s="331">
        <v>0.86255102738669853</v>
      </c>
      <c r="I34" s="331">
        <v>1.5605478891215381</v>
      </c>
      <c r="J34" s="331">
        <v>1.0163699355653051</v>
      </c>
      <c r="K34" s="331">
        <v>0.63075590865065245</v>
      </c>
      <c r="L34" s="331">
        <v>0.45424053878094822</v>
      </c>
      <c r="M34" s="331">
        <v>0.68157002033355185</v>
      </c>
      <c r="N34" s="331">
        <v>0.62779875668243279</v>
      </c>
      <c r="O34" s="331">
        <v>1.0703179823476889</v>
      </c>
      <c r="P34" s="331">
        <v>0.63921777180742068</v>
      </c>
      <c r="Q34" s="331">
        <v>1.055483201959251</v>
      </c>
      <c r="R34" s="331">
        <v>1.069761315643589</v>
      </c>
      <c r="S34" s="331">
        <v>1.0063229499710751</v>
      </c>
      <c r="T34" s="331">
        <v>0.9370166421195294</v>
      </c>
      <c r="U34" s="331">
        <v>0.88344008093835502</v>
      </c>
      <c r="V34" s="331">
        <v>0.84471466264617134</v>
      </c>
      <c r="W34" s="331">
        <v>0.90105732900234481</v>
      </c>
      <c r="DA34" s="72" t="s">
        <v>2429</v>
      </c>
    </row>
    <row r="35" spans="1:105" ht="12" customHeight="1" x14ac:dyDescent="0.25">
      <c r="A35" s="57" t="s">
        <v>2430</v>
      </c>
      <c r="B35" s="263">
        <v>1.7305507800784721</v>
      </c>
      <c r="C35" s="263">
        <v>1.813298073032938</v>
      </c>
      <c r="D35" s="263">
        <v>1.976923889919395</v>
      </c>
      <c r="E35" s="263">
        <v>2.2735331983021458</v>
      </c>
      <c r="F35" s="263">
        <v>2.1101901634498872</v>
      </c>
      <c r="G35" s="263">
        <v>2.1120595733159728</v>
      </c>
      <c r="H35" s="263">
        <v>2.473387409272513</v>
      </c>
      <c r="I35" s="263">
        <v>2.4264382058361988</v>
      </c>
      <c r="J35" s="263">
        <v>1.4332586606921189</v>
      </c>
      <c r="K35" s="263">
        <v>1.116372646362519</v>
      </c>
      <c r="L35" s="263">
        <v>1.0940518896613709</v>
      </c>
      <c r="M35" s="263">
        <v>0.94316859864077252</v>
      </c>
      <c r="N35" s="263">
        <v>1.1697516652284909</v>
      </c>
      <c r="O35" s="263">
        <v>2.2250559996496402</v>
      </c>
      <c r="P35" s="263">
        <v>1.7126043550550329</v>
      </c>
      <c r="Q35" s="263">
        <v>1.6306788776205869</v>
      </c>
      <c r="R35" s="263">
        <v>1.755050564091535</v>
      </c>
      <c r="S35" s="263">
        <v>2.051594337331434</v>
      </c>
      <c r="T35" s="263">
        <v>2.069858842625421</v>
      </c>
      <c r="U35" s="263">
        <v>0.80290435115767522</v>
      </c>
      <c r="V35" s="263">
        <v>0.58787796360153466</v>
      </c>
      <c r="W35" s="263">
        <v>0.79124419114589084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1.5001322216802081E-2</v>
      </c>
      <c r="T36" s="231">
        <v>5.0784285122958449E-3</v>
      </c>
      <c r="U36" s="231">
        <v>9.6891915078113882E-3</v>
      </c>
      <c r="V36" s="231">
        <v>3.1549974746872522E-4</v>
      </c>
      <c r="W36" s="231">
        <v>1.0943052975319501E-3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2.3517697850299089E-2</v>
      </c>
      <c r="T38" s="231">
        <v>0.1078883923945517</v>
      </c>
      <c r="U38" s="231">
        <v>0.19560539815969641</v>
      </c>
      <c r="V38" s="231">
        <v>6.1026665438950529E-2</v>
      </c>
      <c r="W38" s="231">
        <v>0.1384296201377917</v>
      </c>
      <c r="DA38" s="73" t="s">
        <v>2434</v>
      </c>
    </row>
    <row r="39" spans="1:105" ht="12" customHeight="1" x14ac:dyDescent="0.25">
      <c r="A39" s="46" t="s">
        <v>160</v>
      </c>
      <c r="B39" s="231">
        <v>0.32726870535161329</v>
      </c>
      <c r="C39" s="231">
        <v>0.30484780479803719</v>
      </c>
      <c r="D39" s="231">
        <v>0.28510552599298289</v>
      </c>
      <c r="E39" s="231">
        <v>0.27849113404365172</v>
      </c>
      <c r="F39" s="231">
        <v>0.2800437233044164</v>
      </c>
      <c r="G39" s="231">
        <v>0.3082655145782755</v>
      </c>
      <c r="H39" s="231">
        <v>0.26956556047623009</v>
      </c>
      <c r="I39" s="231">
        <v>0.32750012097234482</v>
      </c>
      <c r="J39" s="231">
        <v>0.35425822189353179</v>
      </c>
      <c r="K39" s="231">
        <v>0.32413638796671268</v>
      </c>
      <c r="L39" s="231">
        <v>0.2898652510500826</v>
      </c>
      <c r="M39" s="231">
        <v>0</v>
      </c>
      <c r="N39" s="231">
        <v>0.31033954343216757</v>
      </c>
      <c r="O39" s="231">
        <v>0.19410199646187029</v>
      </c>
      <c r="P39" s="231">
        <v>0.1729528556219477</v>
      </c>
      <c r="Q39" s="231">
        <v>0</v>
      </c>
      <c r="R39" s="231">
        <v>0</v>
      </c>
      <c r="S39" s="231">
        <v>9.8994271287126567E-2</v>
      </c>
      <c r="T39" s="231">
        <v>9.6482416581295083E-2</v>
      </c>
      <c r="U39" s="231">
        <v>0.27756175545686101</v>
      </c>
      <c r="V39" s="231">
        <v>0.23528465231038631</v>
      </c>
      <c r="W39" s="231">
        <v>0.24778975958991981</v>
      </c>
      <c r="DA39" s="73" t="s">
        <v>2435</v>
      </c>
    </row>
    <row r="40" spans="1:105" ht="12" customHeight="1" x14ac:dyDescent="0.25">
      <c r="A40" s="46" t="s">
        <v>70</v>
      </c>
      <c r="B40" s="231">
        <v>0.32770871596399931</v>
      </c>
      <c r="C40" s="231">
        <v>0.30579731894757928</v>
      </c>
      <c r="D40" s="231">
        <v>0</v>
      </c>
      <c r="E40" s="231">
        <v>0.27956384610628082</v>
      </c>
      <c r="F40" s="231">
        <v>0</v>
      </c>
      <c r="G40" s="231">
        <v>0.30876627057904288</v>
      </c>
      <c r="H40" s="231">
        <v>0.27061240368138478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5.2450558875536384E-3</v>
      </c>
      <c r="T41" s="231">
        <v>4.1272570922877179E-3</v>
      </c>
      <c r="U41" s="231">
        <v>2.0636285453520279E-3</v>
      </c>
      <c r="V41" s="231">
        <v>3.0954428218277689E-3</v>
      </c>
      <c r="W41" s="231">
        <v>4.1272570920276386E-3</v>
      </c>
      <c r="DA41" s="73" t="s">
        <v>2437</v>
      </c>
    </row>
    <row r="42" spans="1:105" ht="12" customHeight="1" x14ac:dyDescent="0.25">
      <c r="A42" s="46" t="s">
        <v>162</v>
      </c>
      <c r="B42" s="231">
        <v>0.57402563745586954</v>
      </c>
      <c r="C42" s="231">
        <v>0.53395131585605815</v>
      </c>
      <c r="D42" s="231">
        <v>0.92750194103099026</v>
      </c>
      <c r="E42" s="231">
        <v>0.87953668780425798</v>
      </c>
      <c r="F42" s="231">
        <v>0.89867610506065065</v>
      </c>
      <c r="G42" s="231">
        <v>0.96957636955802029</v>
      </c>
      <c r="H42" s="231">
        <v>1.2405181296506269</v>
      </c>
      <c r="I42" s="231">
        <v>1.501861558746169</v>
      </c>
      <c r="J42" s="231">
        <v>0.91184652654904641</v>
      </c>
      <c r="K42" s="231">
        <v>0.62508234613122637</v>
      </c>
      <c r="L42" s="231">
        <v>0.56532163436273575</v>
      </c>
      <c r="M42" s="231">
        <v>0.68039989716667348</v>
      </c>
      <c r="N42" s="231">
        <v>0.59664342023484063</v>
      </c>
      <c r="O42" s="231">
        <v>0.21573474354405661</v>
      </c>
      <c r="P42" s="231">
        <v>0.15435485335697821</v>
      </c>
      <c r="Q42" s="231">
        <v>0.12594972937157739</v>
      </c>
      <c r="R42" s="231">
        <v>0.13088891376376949</v>
      </c>
      <c r="S42" s="231">
        <v>0.1063424397488843</v>
      </c>
      <c r="T42" s="231">
        <v>0.1236082299889531</v>
      </c>
      <c r="U42" s="231">
        <v>0.27258454949020983</v>
      </c>
      <c r="V42" s="231">
        <v>0.25195621917208211</v>
      </c>
      <c r="W42" s="231">
        <v>0.31123919059552668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7.1625107465921947E-2</v>
      </c>
      <c r="C44" s="231">
        <v>7.1625107451233391E-2</v>
      </c>
      <c r="D44" s="231">
        <v>7.1625107466743873E-2</v>
      </c>
      <c r="E44" s="231">
        <v>7.1625107465526361E-2</v>
      </c>
      <c r="F44" s="231">
        <v>7.162510746105924E-2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2.3903697326469971E-2</v>
      </c>
      <c r="R44" s="231">
        <v>9.552880478130911E-2</v>
      </c>
      <c r="S44" s="231">
        <v>9.552880477167365E-2</v>
      </c>
      <c r="T44" s="231">
        <v>2.407566637167835E-2</v>
      </c>
      <c r="U44" s="231">
        <v>4.5399827997744627E-2</v>
      </c>
      <c r="V44" s="231">
        <v>2.1496130707137288E-2</v>
      </c>
      <c r="W44" s="231">
        <v>7.2828890769737697E-2</v>
      </c>
      <c r="DA44" s="73" t="s">
        <v>2440</v>
      </c>
    </row>
    <row r="45" spans="1:105" ht="12" customHeight="1" x14ac:dyDescent="0.25">
      <c r="A45" s="46" t="s">
        <v>79</v>
      </c>
      <c r="B45" s="231">
        <v>0.42992261384106822</v>
      </c>
      <c r="C45" s="231">
        <v>0.59707652598002969</v>
      </c>
      <c r="D45" s="231">
        <v>0.69269131542867801</v>
      </c>
      <c r="E45" s="231">
        <v>0.7643164228824294</v>
      </c>
      <c r="F45" s="231">
        <v>0.85984522762376048</v>
      </c>
      <c r="G45" s="231">
        <v>0.52545141860063449</v>
      </c>
      <c r="H45" s="231">
        <v>0.69269131546427032</v>
      </c>
      <c r="I45" s="231">
        <v>0.59707652611768569</v>
      </c>
      <c r="J45" s="231">
        <v>0.16715391224954049</v>
      </c>
      <c r="K45" s="231">
        <v>0.16715391226458021</v>
      </c>
      <c r="L45" s="231">
        <v>0.238865004248553</v>
      </c>
      <c r="M45" s="231">
        <v>0.26276870147409909</v>
      </c>
      <c r="N45" s="231">
        <v>0.26276870156148291</v>
      </c>
      <c r="O45" s="231">
        <v>1.8152192596437129</v>
      </c>
      <c r="P45" s="231">
        <v>1.385296646076108</v>
      </c>
      <c r="Q45" s="231">
        <v>1.48082545092254</v>
      </c>
      <c r="R45" s="231">
        <v>1.528632845546456</v>
      </c>
      <c r="S45" s="231">
        <v>1.7069647455690951</v>
      </c>
      <c r="T45" s="231">
        <v>1.7085984516843591</v>
      </c>
      <c r="U45" s="231">
        <v>0</v>
      </c>
      <c r="V45" s="231">
        <v>1.470335340368191E-2</v>
      </c>
      <c r="W45" s="231">
        <v>1.5735167663355368E-2</v>
      </c>
      <c r="DA45" s="73" t="s">
        <v>2441</v>
      </c>
    </row>
    <row r="46" spans="1:105" ht="12" customHeight="1" x14ac:dyDescent="0.25">
      <c r="A46" s="57" t="s">
        <v>2442</v>
      </c>
      <c r="B46" s="263">
        <v>1.1184931260443931</v>
      </c>
      <c r="C46" s="263">
        <v>1.0956953735763451</v>
      </c>
      <c r="D46" s="263">
        <v>1.125730696392913</v>
      </c>
      <c r="E46" s="263">
        <v>1.2648458566222189</v>
      </c>
      <c r="F46" s="263">
        <v>1.180565053087268</v>
      </c>
      <c r="G46" s="263">
        <v>1.2987935371850721</v>
      </c>
      <c r="H46" s="263">
        <v>1.3052088338450161</v>
      </c>
      <c r="I46" s="263">
        <v>1.5804614188845589</v>
      </c>
      <c r="J46" s="263">
        <v>1.0100229068994151</v>
      </c>
      <c r="K46" s="263">
        <v>0.72151055295152711</v>
      </c>
      <c r="L46" s="263">
        <v>0.62559707790461705</v>
      </c>
      <c r="M46" s="263">
        <v>0.63201192936181028</v>
      </c>
      <c r="N46" s="263">
        <v>0.72332417264163773</v>
      </c>
      <c r="O46" s="263">
        <v>0.88943506377549564</v>
      </c>
      <c r="P46" s="263">
        <v>0.62881936056752175</v>
      </c>
      <c r="Q46" s="263">
        <v>0.63602861652170672</v>
      </c>
      <c r="R46" s="263">
        <v>0.65643903631009204</v>
      </c>
      <c r="S46" s="263">
        <v>0.74432074525212399</v>
      </c>
      <c r="T46" s="263">
        <v>0.77729061201723759</v>
      </c>
      <c r="U46" s="263">
        <v>0.67376838576035536</v>
      </c>
      <c r="V46" s="263">
        <v>0.558980420929163</v>
      </c>
      <c r="W46" s="263">
        <v>0.66445306731143572</v>
      </c>
      <c r="DA46" s="70" t="s">
        <v>2443</v>
      </c>
    </row>
    <row r="47" spans="1:105" ht="12" customHeight="1" x14ac:dyDescent="0.25">
      <c r="A47" s="41" t="s">
        <v>2444</v>
      </c>
      <c r="B47" s="352">
        <v>0.75739397377361861</v>
      </c>
      <c r="C47" s="352">
        <v>0.74195634618984629</v>
      </c>
      <c r="D47" s="352">
        <v>0.76229493564731232</v>
      </c>
      <c r="E47" s="352">
        <v>0.85649755662439075</v>
      </c>
      <c r="F47" s="352">
        <v>0.79942633176320521</v>
      </c>
      <c r="G47" s="352">
        <v>0.87948542135345487</v>
      </c>
      <c r="H47" s="352">
        <v>0.88382957592809708</v>
      </c>
      <c r="I47" s="352">
        <v>1.0702184274285449</v>
      </c>
      <c r="J47" s="352">
        <v>0.68394274872688587</v>
      </c>
      <c r="K47" s="352">
        <v>0.48857496938954698</v>
      </c>
      <c r="L47" s="352">
        <v>0.42362661493597409</v>
      </c>
      <c r="M47" s="352">
        <v>0.42797046803904482</v>
      </c>
      <c r="N47" s="352">
        <v>0.48980307226476522</v>
      </c>
      <c r="O47" s="352">
        <v>0.60228600577003244</v>
      </c>
      <c r="P47" s="352">
        <v>0.42580860194496922</v>
      </c>
      <c r="Q47" s="352">
        <v>0.43069039056570202</v>
      </c>
      <c r="R47" s="352">
        <v>0.44451142226446921</v>
      </c>
      <c r="S47" s="352">
        <v>0.50402102067659249</v>
      </c>
      <c r="T47" s="352">
        <v>0.52634675323815783</v>
      </c>
      <c r="U47" s="352">
        <v>0.4562460896821085</v>
      </c>
      <c r="V47" s="352">
        <v>0.3785167672567219</v>
      </c>
      <c r="W47" s="352">
        <v>0.44993816887981819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0.99999999999999956</v>
      </c>
      <c r="C51" s="234">
        <f t="shared" si="3"/>
        <v>0.99999999999999989</v>
      </c>
      <c r="D51" s="234">
        <f t="shared" si="3"/>
        <v>1</v>
      </c>
      <c r="E51" s="234">
        <f t="shared" si="3"/>
        <v>1</v>
      </c>
      <c r="F51" s="234">
        <f t="shared" si="3"/>
        <v>0.99999999999999989</v>
      </c>
      <c r="G51" s="234">
        <f t="shared" si="3"/>
        <v>1</v>
      </c>
      <c r="H51" s="234">
        <f t="shared" si="3"/>
        <v>1</v>
      </c>
      <c r="I51" s="234">
        <f t="shared" si="3"/>
        <v>1.0000000000000002</v>
      </c>
      <c r="J51" s="234">
        <f t="shared" si="3"/>
        <v>1</v>
      </c>
      <c r="K51" s="234">
        <f t="shared" si="3"/>
        <v>1</v>
      </c>
      <c r="L51" s="234">
        <f t="shared" si="3"/>
        <v>0.99999999999999989</v>
      </c>
      <c r="M51" s="234">
        <f t="shared" si="3"/>
        <v>1</v>
      </c>
      <c r="N51" s="234">
        <f t="shared" si="3"/>
        <v>1</v>
      </c>
      <c r="O51" s="234">
        <f t="shared" si="3"/>
        <v>1.0000000000000002</v>
      </c>
      <c r="P51" s="234">
        <f t="shared" si="3"/>
        <v>0.99999999999999978</v>
      </c>
      <c r="Q51" s="234">
        <f t="shared" si="3"/>
        <v>1.0000000000000002</v>
      </c>
      <c r="R51" s="234">
        <f t="shared" si="3"/>
        <v>1</v>
      </c>
      <c r="S51" s="234">
        <f t="shared" si="3"/>
        <v>0.99999999999999978</v>
      </c>
      <c r="T51" s="234">
        <f t="shared" si="3"/>
        <v>0.99999999999999989</v>
      </c>
      <c r="U51" s="234">
        <f t="shared" si="3"/>
        <v>1</v>
      </c>
      <c r="V51" s="234">
        <f t="shared" si="3"/>
        <v>1.0000000000000002</v>
      </c>
      <c r="W51" s="234">
        <f t="shared" si="3"/>
        <v>0.99999999999999967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2.2599660061753082E-2</v>
      </c>
      <c r="C52" s="301">
        <f t="shared" si="4"/>
        <v>2.2149364933735625E-2</v>
      </c>
      <c r="D52" s="301">
        <f t="shared" si="4"/>
        <v>2.1402298037292745E-2</v>
      </c>
      <c r="E52" s="301">
        <f t="shared" si="4"/>
        <v>2.1054984141682078E-2</v>
      </c>
      <c r="F52" s="301">
        <f t="shared" si="4"/>
        <v>2.1484878193797022E-2</v>
      </c>
      <c r="G52" s="301">
        <f t="shared" si="4"/>
        <v>2.1748738754075313E-2</v>
      </c>
      <c r="H52" s="301">
        <f t="shared" si="4"/>
        <v>1.9841092667555398E-2</v>
      </c>
      <c r="I52" s="301">
        <f t="shared" si="4"/>
        <v>2.2394114006906819E-2</v>
      </c>
      <c r="J52" s="301">
        <f t="shared" si="4"/>
        <v>2.2871681774645131E-2</v>
      </c>
      <c r="K52" s="301">
        <f t="shared" si="4"/>
        <v>2.1921325490891656E-2</v>
      </c>
      <c r="L52" s="301">
        <f t="shared" si="4"/>
        <v>2.0600013409345645E-2</v>
      </c>
      <c r="M52" s="301">
        <f t="shared" si="4"/>
        <v>2.2836319452142786E-2</v>
      </c>
      <c r="N52" s="301">
        <f t="shared" si="4"/>
        <v>2.1674200686334241E-2</v>
      </c>
      <c r="O52" s="301">
        <f t="shared" si="4"/>
        <v>2.0540891014920581E-2</v>
      </c>
      <c r="P52" s="301">
        <f t="shared" si="4"/>
        <v>1.9554597492642201E-2</v>
      </c>
      <c r="Q52" s="301">
        <f t="shared" si="4"/>
        <v>2.1255783937205328E-2</v>
      </c>
      <c r="R52" s="301">
        <f t="shared" si="4"/>
        <v>2.0958203187897154E-2</v>
      </c>
      <c r="S52" s="301">
        <f t="shared" si="4"/>
        <v>2.034633041571652E-2</v>
      </c>
      <c r="T52" s="301">
        <f t="shared" si="4"/>
        <v>2.0226225810777661E-2</v>
      </c>
      <c r="U52" s="301">
        <f t="shared" si="4"/>
        <v>2.4747960482311829E-2</v>
      </c>
      <c r="V52" s="301">
        <f t="shared" si="4"/>
        <v>2.5741047874684467E-2</v>
      </c>
      <c r="W52" s="301">
        <f t="shared" si="4"/>
        <v>2.4825552932045157E-2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3.0735537683984196E-2</v>
      </c>
      <c r="C53" s="235">
        <f t="shared" si="5"/>
        <v>3.0123136309880442E-2</v>
      </c>
      <c r="D53" s="235">
        <f t="shared" si="5"/>
        <v>2.9107125330718138E-2</v>
      </c>
      <c r="E53" s="235">
        <f t="shared" si="5"/>
        <v>2.8634778432687625E-2</v>
      </c>
      <c r="F53" s="235">
        <f t="shared" si="5"/>
        <v>2.9219434343563958E-2</v>
      </c>
      <c r="G53" s="235">
        <f t="shared" si="5"/>
        <v>2.957828470554244E-2</v>
      </c>
      <c r="H53" s="235">
        <f t="shared" si="5"/>
        <v>2.6983886027875357E-2</v>
      </c>
      <c r="I53" s="235">
        <f t="shared" si="5"/>
        <v>3.0455995049393277E-2</v>
      </c>
      <c r="J53" s="235">
        <f t="shared" si="5"/>
        <v>3.1105487213517378E-2</v>
      </c>
      <c r="K53" s="235">
        <f t="shared" si="5"/>
        <v>2.9813002667612665E-2</v>
      </c>
      <c r="L53" s="235">
        <f t="shared" si="5"/>
        <v>2.8016018236710079E-2</v>
      </c>
      <c r="M53" s="235">
        <f t="shared" si="5"/>
        <v>3.1057394454914171E-2</v>
      </c>
      <c r="N53" s="235">
        <f t="shared" si="5"/>
        <v>2.9476912933414583E-2</v>
      </c>
      <c r="O53" s="235">
        <f t="shared" si="5"/>
        <v>2.793561178029199E-2</v>
      </c>
      <c r="P53" s="235">
        <f t="shared" si="5"/>
        <v>2.659425258999339E-2</v>
      </c>
      <c r="Q53" s="235">
        <f t="shared" si="5"/>
        <v>2.8907866154599227E-2</v>
      </c>
      <c r="R53" s="235">
        <f t="shared" si="5"/>
        <v>2.8503156335540125E-2</v>
      </c>
      <c r="S53" s="235">
        <f t="shared" si="5"/>
        <v>2.7671009365374484E-2</v>
      </c>
      <c r="T53" s="235">
        <f t="shared" si="5"/>
        <v>2.7507667102657611E-2</v>
      </c>
      <c r="U53" s="235">
        <f t="shared" si="5"/>
        <v>3.3657226255944098E-2</v>
      </c>
      <c r="V53" s="235">
        <f t="shared" si="5"/>
        <v>3.5007825109570866E-2</v>
      </c>
      <c r="W53" s="235">
        <f t="shared" si="5"/>
        <v>3.376275198758142E-2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3.796742890374518E-2</v>
      </c>
      <c r="C54" s="235">
        <f t="shared" si="6"/>
        <v>3.7210933088675846E-2</v>
      </c>
      <c r="D54" s="235">
        <f t="shared" si="6"/>
        <v>3.5955860702651825E-2</v>
      </c>
      <c r="E54" s="235">
        <f t="shared" si="6"/>
        <v>3.5372373358025899E-2</v>
      </c>
      <c r="F54" s="235">
        <f t="shared" si="6"/>
        <v>3.6094595365579005E-2</v>
      </c>
      <c r="G54" s="235">
        <f t="shared" si="6"/>
        <v>3.6537881106846519E-2</v>
      </c>
      <c r="H54" s="235">
        <f t="shared" si="6"/>
        <v>3.3333035681493081E-2</v>
      </c>
      <c r="I54" s="235">
        <f t="shared" si="6"/>
        <v>3.7622111531603455E-2</v>
      </c>
      <c r="J54" s="235">
        <f t="shared" si="6"/>
        <v>3.8424425381403823E-2</v>
      </c>
      <c r="K54" s="235">
        <f t="shared" si="6"/>
        <v>3.6827826824697991E-2</v>
      </c>
      <c r="L54" s="235">
        <f t="shared" si="6"/>
        <v>3.4608022527700684E-2</v>
      </c>
      <c r="M54" s="235">
        <f t="shared" si="6"/>
        <v>3.8365016679599864E-2</v>
      </c>
      <c r="N54" s="235">
        <f t="shared" si="6"/>
        <v>3.6412657153041546E-2</v>
      </c>
      <c r="O54" s="235">
        <f t="shared" si="6"/>
        <v>3.4508696905066583E-2</v>
      </c>
      <c r="P54" s="235">
        <f t="shared" si="6"/>
        <v>3.2851723787638905E-2</v>
      </c>
      <c r="Q54" s="235">
        <f t="shared" si="6"/>
        <v>3.5709717014504948E-2</v>
      </c>
      <c r="R54" s="235">
        <f t="shared" si="6"/>
        <v>3.520978135566722E-2</v>
      </c>
      <c r="S54" s="235">
        <f t="shared" si="6"/>
        <v>3.4181835098403751E-2</v>
      </c>
      <c r="T54" s="235">
        <f t="shared" si="6"/>
        <v>3.3980059362106456E-2</v>
      </c>
      <c r="U54" s="235">
        <f t="shared" si="6"/>
        <v>4.1576573610283885E-2</v>
      </c>
      <c r="V54" s="235">
        <f t="shared" si="6"/>
        <v>4.3244960429469889E-2</v>
      </c>
      <c r="W54" s="235">
        <f t="shared" si="6"/>
        <v>4.1706928925835871E-2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2.3503646464223212E-2</v>
      </c>
      <c r="C55" s="235">
        <f t="shared" si="7"/>
        <v>2.3035339531085042E-2</v>
      </c>
      <c r="D55" s="235">
        <f t="shared" si="7"/>
        <v>2.2258389958784465E-2</v>
      </c>
      <c r="E55" s="235">
        <f t="shared" si="7"/>
        <v>2.1897183507349354E-2</v>
      </c>
      <c r="F55" s="235">
        <f t="shared" si="7"/>
        <v>2.2344273321548907E-2</v>
      </c>
      <c r="G55" s="235">
        <f t="shared" si="7"/>
        <v>2.2618688304238327E-2</v>
      </c>
      <c r="H55" s="235">
        <f t="shared" si="7"/>
        <v>2.0634736374257622E-2</v>
      </c>
      <c r="I55" s="235">
        <f t="shared" si="7"/>
        <v>2.3289878567183089E-2</v>
      </c>
      <c r="J55" s="235">
        <f t="shared" si="7"/>
        <v>2.3786549045630948E-2</v>
      </c>
      <c r="K55" s="235">
        <f t="shared" si="7"/>
        <v>2.2798178510527321E-2</v>
      </c>
      <c r="L55" s="235">
        <f t="shared" si="7"/>
        <v>2.1424013945719474E-2</v>
      </c>
      <c r="M55" s="235">
        <f t="shared" si="7"/>
        <v>2.3749772230228481E-2</v>
      </c>
      <c r="N55" s="235">
        <f t="shared" si="7"/>
        <v>2.2541168713787623E-2</v>
      </c>
      <c r="O55" s="235">
        <f t="shared" si="7"/>
        <v>2.1362526655517404E-2</v>
      </c>
      <c r="P55" s="235">
        <f t="shared" si="7"/>
        <v>2.0336781392347892E-2</v>
      </c>
      <c r="Q55" s="235">
        <f t="shared" si="7"/>
        <v>2.2106015294693537E-2</v>
      </c>
      <c r="R55" s="235">
        <f t="shared" si="7"/>
        <v>2.179653131541304E-2</v>
      </c>
      <c r="S55" s="235">
        <f t="shared" si="7"/>
        <v>2.1160183632345175E-2</v>
      </c>
      <c r="T55" s="235">
        <f t="shared" si="7"/>
        <v>2.1035274843208763E-2</v>
      </c>
      <c r="U55" s="235">
        <f t="shared" si="7"/>
        <v>2.5737878901604314E-2</v>
      </c>
      <c r="V55" s="235">
        <f t="shared" si="7"/>
        <v>2.6770689789671849E-2</v>
      </c>
      <c r="W55" s="235">
        <f t="shared" si="7"/>
        <v>2.5818575049326952E-2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2.6291115243670938E-2</v>
      </c>
      <c r="C56" s="302">
        <f t="shared" si="8"/>
        <v>2.6115608106486284E-2</v>
      </c>
      <c r="D56" s="302">
        <f t="shared" si="8"/>
        <v>2.6952269646125397E-2</v>
      </c>
      <c r="E56" s="302">
        <f t="shared" si="8"/>
        <v>2.6553447829737425E-2</v>
      </c>
      <c r="F56" s="302">
        <f t="shared" si="8"/>
        <v>2.6693872220348185E-2</v>
      </c>
      <c r="G56" s="302">
        <f t="shared" si="8"/>
        <v>2.6745523131925221E-2</v>
      </c>
      <c r="H56" s="302">
        <f t="shared" si="8"/>
        <v>2.7497092785707056E-2</v>
      </c>
      <c r="I56" s="302">
        <f t="shared" si="8"/>
        <v>2.7061899507102138E-2</v>
      </c>
      <c r="J56" s="302">
        <f t="shared" si="8"/>
        <v>2.7260862944755094E-2</v>
      </c>
      <c r="K56" s="302">
        <f t="shared" si="8"/>
        <v>2.7556112055672981E-2</v>
      </c>
      <c r="L56" s="302">
        <f t="shared" si="8"/>
        <v>2.7949167512256144E-2</v>
      </c>
      <c r="M56" s="302">
        <f t="shared" si="8"/>
        <v>2.6800688501299817E-2</v>
      </c>
      <c r="N56" s="302">
        <f t="shared" si="8"/>
        <v>2.7442608467977157E-2</v>
      </c>
      <c r="O56" s="302">
        <f t="shared" si="8"/>
        <v>2.4289553110633685E-2</v>
      </c>
      <c r="P56" s="302">
        <f t="shared" si="8"/>
        <v>2.4511334138113731E-2</v>
      </c>
      <c r="Q56" s="302">
        <f t="shared" si="8"/>
        <v>2.3055522140025993E-2</v>
      </c>
      <c r="R56" s="302">
        <f t="shared" si="8"/>
        <v>2.2844503990678861E-2</v>
      </c>
      <c r="S56" s="302">
        <f t="shared" si="8"/>
        <v>2.3193649112169607E-2</v>
      </c>
      <c r="T56" s="302">
        <f t="shared" si="8"/>
        <v>2.3287847219196474E-2</v>
      </c>
      <c r="U56" s="302">
        <f t="shared" si="8"/>
        <v>2.6885801170248136E-2</v>
      </c>
      <c r="V56" s="302">
        <f t="shared" si="8"/>
        <v>2.7202944554487619E-2</v>
      </c>
      <c r="W56" s="302">
        <f t="shared" si="8"/>
        <v>2.6876291718553491E-2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0.17509009987403182</v>
      </c>
      <c r="C57" s="303">
        <f t="shared" si="9"/>
        <v>0.17433643356029149</v>
      </c>
      <c r="D57" s="303">
        <f t="shared" si="9"/>
        <v>0.1746906365952571</v>
      </c>
      <c r="E57" s="303">
        <f t="shared" si="9"/>
        <v>0.17655015016640377</v>
      </c>
      <c r="F57" s="303">
        <f t="shared" si="9"/>
        <v>0.17301583846521973</v>
      </c>
      <c r="G57" s="303">
        <f t="shared" si="9"/>
        <v>0.17744468745277062</v>
      </c>
      <c r="H57" s="303">
        <f t="shared" si="9"/>
        <v>0.18227631638350789</v>
      </c>
      <c r="I57" s="303">
        <f t="shared" si="9"/>
        <v>0.17540120050899527</v>
      </c>
      <c r="J57" s="303">
        <f t="shared" si="9"/>
        <v>0.17669077834563487</v>
      </c>
      <c r="K57" s="303">
        <f t="shared" si="9"/>
        <v>0.1786044299904731</v>
      </c>
      <c r="L57" s="303">
        <f t="shared" si="9"/>
        <v>0.18115201165351194</v>
      </c>
      <c r="M57" s="303">
        <f t="shared" si="9"/>
        <v>0.17370816621212848</v>
      </c>
      <c r="N57" s="303">
        <f t="shared" si="9"/>
        <v>0.17786875858874091</v>
      </c>
      <c r="O57" s="303">
        <f t="shared" si="9"/>
        <v>0.15743228868003314</v>
      </c>
      <c r="P57" s="303">
        <f t="shared" si="9"/>
        <v>0.15886975830258895</v>
      </c>
      <c r="Q57" s="303">
        <f t="shared" si="9"/>
        <v>0.14943393979646474</v>
      </c>
      <c r="R57" s="303">
        <f t="shared" si="9"/>
        <v>0.14806622956921489</v>
      </c>
      <c r="S57" s="303">
        <f t="shared" si="9"/>
        <v>0.15174837911745298</v>
      </c>
      <c r="T57" s="303">
        <f t="shared" si="9"/>
        <v>0.15615307317627125</v>
      </c>
      <c r="U57" s="303">
        <f t="shared" si="9"/>
        <v>0.17585947186313167</v>
      </c>
      <c r="V57" s="303">
        <f t="shared" si="9"/>
        <v>0.17602457551831491</v>
      </c>
      <c r="W57" s="303">
        <f t="shared" si="9"/>
        <v>0.17502318928892477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9.615584149971701E-2</v>
      </c>
      <c r="C58" s="304">
        <f t="shared" si="10"/>
        <v>9.9290300690818761E-2</v>
      </c>
      <c r="D58" s="304">
        <f t="shared" si="10"/>
        <v>0.10966479680880269</v>
      </c>
      <c r="E58" s="304">
        <f t="shared" si="10"/>
        <v>0.11676644002961184</v>
      </c>
      <c r="F58" s="304">
        <f t="shared" si="10"/>
        <v>0.10460595133939049</v>
      </c>
      <c r="G58" s="304">
        <f t="shared" si="10"/>
        <v>0.11240976428033544</v>
      </c>
      <c r="H58" s="304">
        <f t="shared" si="10"/>
        <v>0.13821985058670444</v>
      </c>
      <c r="I58" s="304">
        <f t="shared" si="10"/>
        <v>0.10110504112995097</v>
      </c>
      <c r="J58" s="304">
        <f t="shared" si="10"/>
        <v>9.9359006002137901E-2</v>
      </c>
      <c r="K58" s="304">
        <f t="shared" si="10"/>
        <v>0.11421349550610423</v>
      </c>
      <c r="L58" s="304">
        <f t="shared" si="10"/>
        <v>0.13089484980173363</v>
      </c>
      <c r="M58" s="304">
        <f t="shared" si="10"/>
        <v>9.0961483804358187E-2</v>
      </c>
      <c r="N58" s="304">
        <f t="shared" si="10"/>
        <v>0.11466108006004669</v>
      </c>
      <c r="O58" s="304">
        <f t="shared" si="10"/>
        <v>7.4378943137088108E-2</v>
      </c>
      <c r="P58" s="304">
        <f t="shared" si="10"/>
        <v>9.207981194783614E-2</v>
      </c>
      <c r="Q58" s="304">
        <f t="shared" si="10"/>
        <v>3.0914095008185257E-2</v>
      </c>
      <c r="R58" s="304">
        <f t="shared" si="10"/>
        <v>3.3307478358176976E-2</v>
      </c>
      <c r="S58" s="304">
        <f t="shared" si="10"/>
        <v>5.9320577390661468E-2</v>
      </c>
      <c r="T58" s="304">
        <f t="shared" si="10"/>
        <v>7.4227778749076587E-2</v>
      </c>
      <c r="U58" s="304">
        <f t="shared" si="10"/>
        <v>6.6829685569558497E-2</v>
      </c>
      <c r="V58" s="304">
        <f t="shared" si="10"/>
        <v>4.53235677813877E-2</v>
      </c>
      <c r="W58" s="304">
        <f t="shared" si="10"/>
        <v>6.1906595122643279E-2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7.8934258374314809E-2</v>
      </c>
      <c r="C59" s="304">
        <f t="shared" si="11"/>
        <v>7.5046132869472731E-2</v>
      </c>
      <c r="D59" s="304">
        <f t="shared" si="11"/>
        <v>6.5025839786454417E-2</v>
      </c>
      <c r="E59" s="304">
        <f t="shared" si="11"/>
        <v>5.978371013679195E-2</v>
      </c>
      <c r="F59" s="304">
        <f t="shared" si="11"/>
        <v>6.8409887125829225E-2</v>
      </c>
      <c r="G59" s="304">
        <f t="shared" si="11"/>
        <v>6.5034923172435186E-2</v>
      </c>
      <c r="H59" s="304">
        <f t="shared" si="11"/>
        <v>4.4056465796803453E-2</v>
      </c>
      <c r="I59" s="304">
        <f t="shared" si="11"/>
        <v>7.4296159379044283E-2</v>
      </c>
      <c r="J59" s="304">
        <f t="shared" si="11"/>
        <v>7.733177234349696E-2</v>
      </c>
      <c r="K59" s="304">
        <f t="shared" si="11"/>
        <v>6.4390934484368875E-2</v>
      </c>
      <c r="L59" s="304">
        <f t="shared" si="11"/>
        <v>5.0257161851778316E-2</v>
      </c>
      <c r="M59" s="304">
        <f t="shared" si="11"/>
        <v>8.2746682407770278E-2</v>
      </c>
      <c r="N59" s="304">
        <f t="shared" si="11"/>
        <v>6.3207678528694231E-2</v>
      </c>
      <c r="O59" s="304">
        <f t="shared" si="11"/>
        <v>8.3053345542945051E-2</v>
      </c>
      <c r="P59" s="304">
        <f t="shared" si="11"/>
        <v>6.6789946354752813E-2</v>
      </c>
      <c r="Q59" s="304">
        <f t="shared" si="11"/>
        <v>0.1185198447882795</v>
      </c>
      <c r="R59" s="304">
        <f t="shared" si="11"/>
        <v>0.11475875121103792</v>
      </c>
      <c r="S59" s="304">
        <f t="shared" si="11"/>
        <v>9.2427801726791492E-2</v>
      </c>
      <c r="T59" s="304">
        <f t="shared" si="11"/>
        <v>8.1925294427194678E-2</v>
      </c>
      <c r="U59" s="304">
        <f t="shared" si="11"/>
        <v>0.10902978629357317</v>
      </c>
      <c r="V59" s="304">
        <f t="shared" si="11"/>
        <v>0.13070100773692722</v>
      </c>
      <c r="W59" s="304">
        <f t="shared" si="11"/>
        <v>0.1131165941662815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8.3909187999271787E-2</v>
      </c>
      <c r="C60" s="303">
        <f t="shared" si="12"/>
        <v>8.3720048219959903E-2</v>
      </c>
      <c r="D60" s="303">
        <f t="shared" si="12"/>
        <v>8.737089843381303E-2</v>
      </c>
      <c r="E60" s="303">
        <f t="shared" si="12"/>
        <v>8.6562420788589861E-2</v>
      </c>
      <c r="F60" s="303">
        <f t="shared" si="12"/>
        <v>8.6686742592377658E-2</v>
      </c>
      <c r="G60" s="303">
        <f t="shared" si="12"/>
        <v>8.6986543994516982E-2</v>
      </c>
      <c r="H60" s="303">
        <f t="shared" si="12"/>
        <v>8.88356210792315E-2</v>
      </c>
      <c r="I60" s="303">
        <f t="shared" si="12"/>
        <v>8.7892190139872164E-2</v>
      </c>
      <c r="J60" s="303">
        <f t="shared" si="12"/>
        <v>8.7532307972630091E-2</v>
      </c>
      <c r="K60" s="303">
        <f t="shared" si="12"/>
        <v>8.8048103680727227E-2</v>
      </c>
      <c r="L60" s="303">
        <f t="shared" si="12"/>
        <v>8.8702226277893689E-2</v>
      </c>
      <c r="M60" s="303">
        <f t="shared" si="12"/>
        <v>8.7907365253726666E-2</v>
      </c>
      <c r="N60" s="303">
        <f t="shared" si="12"/>
        <v>8.7754518894720968E-2</v>
      </c>
      <c r="O60" s="303">
        <f t="shared" si="12"/>
        <v>7.7012394836893663E-2</v>
      </c>
      <c r="P60" s="303">
        <f t="shared" si="12"/>
        <v>7.7267899043360108E-2</v>
      </c>
      <c r="Q60" s="303">
        <f t="shared" si="12"/>
        <v>7.3354272615186386E-2</v>
      </c>
      <c r="R60" s="303">
        <f t="shared" si="12"/>
        <v>7.3415847858424935E-2</v>
      </c>
      <c r="S60" s="303">
        <f t="shared" si="12"/>
        <v>7.1930327919506473E-2</v>
      </c>
      <c r="T60" s="303">
        <f t="shared" si="12"/>
        <v>7.3374433940194897E-2</v>
      </c>
      <c r="U60" s="303">
        <f t="shared" si="12"/>
        <v>7.9519785356452197E-2</v>
      </c>
      <c r="V60" s="303">
        <f t="shared" si="12"/>
        <v>7.7375360529318968E-2</v>
      </c>
      <c r="W60" s="303">
        <f t="shared" si="12"/>
        <v>8.0197954657949516E-2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6.0857534736283629E-2</v>
      </c>
      <c r="C61" s="304">
        <f t="shared" si="13"/>
        <v>6.1127695987549573E-2</v>
      </c>
      <c r="D61" s="304">
        <f t="shared" si="13"/>
        <v>6.5540554435774417E-2</v>
      </c>
      <c r="E61" s="304">
        <f t="shared" si="13"/>
        <v>6.5086336964074148E-2</v>
      </c>
      <c r="F61" s="304">
        <f t="shared" si="13"/>
        <v>6.4772166834704686E-2</v>
      </c>
      <c r="G61" s="304">
        <f t="shared" si="13"/>
        <v>6.4802830465360159E-2</v>
      </c>
      <c r="H61" s="304">
        <f t="shared" si="13"/>
        <v>6.8597706558324992E-2</v>
      </c>
      <c r="I61" s="304">
        <f t="shared" si="13"/>
        <v>6.5050193852827204E-2</v>
      </c>
      <c r="J61" s="304">
        <f t="shared" si="13"/>
        <v>6.4203192562492045E-2</v>
      </c>
      <c r="K61" s="304">
        <f t="shared" si="13"/>
        <v>6.5688351680017729E-2</v>
      </c>
      <c r="L61" s="304">
        <f t="shared" si="13"/>
        <v>6.7690212600361122E-2</v>
      </c>
      <c r="M61" s="304">
        <f t="shared" si="13"/>
        <v>6.4614319412541033E-2</v>
      </c>
      <c r="N61" s="304">
        <f t="shared" si="13"/>
        <v>6.5646834194660025E-2</v>
      </c>
      <c r="O61" s="304">
        <f t="shared" si="13"/>
        <v>5.6060686001674666E-2</v>
      </c>
      <c r="P61" s="304">
        <f t="shared" si="13"/>
        <v>5.7322209600865058E-2</v>
      </c>
      <c r="Q61" s="304">
        <f t="shared" si="13"/>
        <v>5.1673372999236945E-2</v>
      </c>
      <c r="R61" s="304">
        <f t="shared" si="13"/>
        <v>5.2038480606769827E-2</v>
      </c>
      <c r="S61" s="304">
        <f t="shared" si="13"/>
        <v>5.1177070895475615E-2</v>
      </c>
      <c r="T61" s="304">
        <f t="shared" si="13"/>
        <v>5.274368361320169E-2</v>
      </c>
      <c r="U61" s="304">
        <f t="shared" si="13"/>
        <v>5.4276865664494113E-2</v>
      </c>
      <c r="V61" s="304">
        <f t="shared" si="13"/>
        <v>5.1119491697140806E-2</v>
      </c>
      <c r="W61" s="304">
        <f t="shared" si="13"/>
        <v>5.4875890667263463E-2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2.3051653262988157E-2</v>
      </c>
      <c r="C62" s="304">
        <f t="shared" si="14"/>
        <v>2.259235223241033E-2</v>
      </c>
      <c r="D62" s="304">
        <f t="shared" si="14"/>
        <v>2.1830343998038609E-2</v>
      </c>
      <c r="E62" s="304">
        <f t="shared" si="14"/>
        <v>2.1476083824515723E-2</v>
      </c>
      <c r="F62" s="304">
        <f t="shared" si="14"/>
        <v>2.1914575757672975E-2</v>
      </c>
      <c r="G62" s="304">
        <f t="shared" si="14"/>
        <v>2.2183713529156827E-2</v>
      </c>
      <c r="H62" s="304">
        <f t="shared" si="14"/>
        <v>2.0237914520906515E-2</v>
      </c>
      <c r="I62" s="304">
        <f t="shared" si="14"/>
        <v>2.2841996287044957E-2</v>
      </c>
      <c r="J62" s="304">
        <f t="shared" si="14"/>
        <v>2.3329115410138046E-2</v>
      </c>
      <c r="K62" s="304">
        <f t="shared" si="14"/>
        <v>2.2359752000709492E-2</v>
      </c>
      <c r="L62" s="304">
        <f t="shared" si="14"/>
        <v>2.1012013677532564E-2</v>
      </c>
      <c r="M62" s="304">
        <f t="shared" si="14"/>
        <v>2.329304584118563E-2</v>
      </c>
      <c r="N62" s="304">
        <f t="shared" si="14"/>
        <v>2.2107684700060932E-2</v>
      </c>
      <c r="O62" s="304">
        <f t="shared" si="14"/>
        <v>2.0951708835219005E-2</v>
      </c>
      <c r="P62" s="304">
        <f t="shared" si="14"/>
        <v>1.9945689442495054E-2</v>
      </c>
      <c r="Q62" s="304">
        <f t="shared" si="14"/>
        <v>2.1680899615949434E-2</v>
      </c>
      <c r="R62" s="304">
        <f t="shared" si="14"/>
        <v>2.1377367251655104E-2</v>
      </c>
      <c r="S62" s="304">
        <f t="shared" si="14"/>
        <v>2.0753257024030861E-2</v>
      </c>
      <c r="T62" s="304">
        <f t="shared" si="14"/>
        <v>2.0630750326993207E-2</v>
      </c>
      <c r="U62" s="304">
        <f t="shared" si="14"/>
        <v>2.5242919691958087E-2</v>
      </c>
      <c r="V62" s="304">
        <f t="shared" si="14"/>
        <v>2.6255868832178172E-2</v>
      </c>
      <c r="W62" s="304">
        <f t="shared" si="14"/>
        <v>2.5322063990686067E-2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0.25012871410575976</v>
      </c>
      <c r="C63" s="303">
        <f t="shared" si="15"/>
        <v>0.24905204794327349</v>
      </c>
      <c r="D63" s="303">
        <f t="shared" si="15"/>
        <v>0.2495580522789389</v>
      </c>
      <c r="E63" s="303">
        <f t="shared" si="15"/>
        <v>0.25221450023771969</v>
      </c>
      <c r="F63" s="303">
        <f t="shared" si="15"/>
        <v>0.24716548352174242</v>
      </c>
      <c r="G63" s="303">
        <f t="shared" si="15"/>
        <v>0.25349241064681521</v>
      </c>
      <c r="H63" s="303">
        <f t="shared" si="15"/>
        <v>0.26039473769072546</v>
      </c>
      <c r="I63" s="303">
        <f t="shared" si="15"/>
        <v>0.25057314358427901</v>
      </c>
      <c r="J63" s="303">
        <f t="shared" si="15"/>
        <v>0.25241539763662124</v>
      </c>
      <c r="K63" s="303">
        <f t="shared" si="15"/>
        <v>0.25514918570067563</v>
      </c>
      <c r="L63" s="303">
        <f t="shared" si="15"/>
        <v>0.25878858807644556</v>
      </c>
      <c r="M63" s="303">
        <f t="shared" si="15"/>
        <v>0.24815452316018355</v>
      </c>
      <c r="N63" s="303">
        <f t="shared" si="15"/>
        <v>0.25409822655534414</v>
      </c>
      <c r="O63" s="303">
        <f t="shared" si="15"/>
        <v>0.22490326954290454</v>
      </c>
      <c r="P63" s="303">
        <f t="shared" si="15"/>
        <v>0.22695679757512713</v>
      </c>
      <c r="Q63" s="303">
        <f t="shared" si="15"/>
        <v>0.21347705685209256</v>
      </c>
      <c r="R63" s="303">
        <f t="shared" si="15"/>
        <v>0.21152318509887846</v>
      </c>
      <c r="S63" s="303">
        <f t="shared" si="15"/>
        <v>0.21678339873921856</v>
      </c>
      <c r="T63" s="303">
        <f t="shared" si="15"/>
        <v>0.22307581882324468</v>
      </c>
      <c r="U63" s="303">
        <f t="shared" si="15"/>
        <v>0.25122781694733104</v>
      </c>
      <c r="V63" s="303">
        <f t="shared" si="15"/>
        <v>0.25146367931187852</v>
      </c>
      <c r="W63" s="303">
        <f t="shared" si="15"/>
        <v>0.25003312755560692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0.13736548785673861</v>
      </c>
      <c r="C64" s="304">
        <f t="shared" si="16"/>
        <v>0.14184328670116964</v>
      </c>
      <c r="D64" s="304">
        <f t="shared" si="16"/>
        <v>0.15666399544114681</v>
      </c>
      <c r="E64" s="304">
        <f t="shared" si="16"/>
        <v>0.1668092000423026</v>
      </c>
      <c r="F64" s="304">
        <f t="shared" si="16"/>
        <v>0.14943707334198636</v>
      </c>
      <c r="G64" s="304">
        <f t="shared" si="16"/>
        <v>0.16058537754333643</v>
      </c>
      <c r="H64" s="304">
        <f t="shared" si="16"/>
        <v>0.19745692940957765</v>
      </c>
      <c r="I64" s="304">
        <f t="shared" si="16"/>
        <v>0.1444357730427871</v>
      </c>
      <c r="J64" s="304">
        <f t="shared" si="16"/>
        <v>0.14194143714591129</v>
      </c>
      <c r="K64" s="304">
        <f t="shared" si="16"/>
        <v>0.1631621364372916</v>
      </c>
      <c r="L64" s="304">
        <f t="shared" si="16"/>
        <v>0.1869926425739051</v>
      </c>
      <c r="M64" s="304">
        <f t="shared" si="16"/>
        <v>0.12994497686336884</v>
      </c>
      <c r="N64" s="304">
        <f t="shared" si="16"/>
        <v>0.16380154294292384</v>
      </c>
      <c r="O64" s="304">
        <f t="shared" si="16"/>
        <v>0.10625563305298302</v>
      </c>
      <c r="P64" s="304">
        <f t="shared" si="16"/>
        <v>0.13154258849690878</v>
      </c>
      <c r="Q64" s="304">
        <f t="shared" si="16"/>
        <v>4.4162992868836078E-2</v>
      </c>
      <c r="R64" s="304">
        <f t="shared" si="16"/>
        <v>4.7582111940252823E-2</v>
      </c>
      <c r="S64" s="304">
        <f t="shared" si="16"/>
        <v>8.4743681986659242E-2</v>
      </c>
      <c r="T64" s="304">
        <f t="shared" si="16"/>
        <v>0.10603968392725227</v>
      </c>
      <c r="U64" s="304">
        <f t="shared" si="16"/>
        <v>9.5470979385083587E-2</v>
      </c>
      <c r="V64" s="304">
        <f t="shared" si="16"/>
        <v>6.4747953973410988E-2</v>
      </c>
      <c r="W64" s="304">
        <f t="shared" si="16"/>
        <v>8.8437993032347589E-2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0.11276322624902117</v>
      </c>
      <c r="C65" s="304">
        <f t="shared" si="17"/>
        <v>0.10720876124210385</v>
      </c>
      <c r="D65" s="304">
        <f t="shared" si="17"/>
        <v>9.2894056837792061E-2</v>
      </c>
      <c r="E65" s="304">
        <f t="shared" si="17"/>
        <v>8.5405300195417061E-2</v>
      </c>
      <c r="F65" s="304">
        <f t="shared" si="17"/>
        <v>9.7728410179756059E-2</v>
      </c>
      <c r="G65" s="304">
        <f t="shared" si="17"/>
        <v>9.2907033103478809E-2</v>
      </c>
      <c r="H65" s="304">
        <f t="shared" si="17"/>
        <v>6.2937808281147797E-2</v>
      </c>
      <c r="I65" s="304">
        <f t="shared" si="17"/>
        <v>0.1061373705414919</v>
      </c>
      <c r="J65" s="304">
        <f t="shared" si="17"/>
        <v>0.11047396049070995</v>
      </c>
      <c r="K65" s="304">
        <f t="shared" si="17"/>
        <v>9.1987049263384038E-2</v>
      </c>
      <c r="L65" s="304">
        <f t="shared" si="17"/>
        <v>7.179594550254044E-2</v>
      </c>
      <c r="M65" s="304">
        <f t="shared" si="17"/>
        <v>0.11820954629681471</v>
      </c>
      <c r="N65" s="304">
        <f t="shared" si="17"/>
        <v>9.0296683612420284E-2</v>
      </c>
      <c r="O65" s="304">
        <f t="shared" si="17"/>
        <v>0.11864763648992148</v>
      </c>
      <c r="P65" s="304">
        <f t="shared" si="17"/>
        <v>9.5414209078218334E-2</v>
      </c>
      <c r="Q65" s="304">
        <f t="shared" si="17"/>
        <v>0.16931406398325646</v>
      </c>
      <c r="R65" s="304">
        <f t="shared" si="17"/>
        <v>0.16394107315862563</v>
      </c>
      <c r="S65" s="304">
        <f t="shared" si="17"/>
        <v>0.13203971675255932</v>
      </c>
      <c r="T65" s="304">
        <f t="shared" si="17"/>
        <v>0.11703613489599239</v>
      </c>
      <c r="U65" s="304">
        <f t="shared" si="17"/>
        <v>0.15575683756224745</v>
      </c>
      <c r="V65" s="304">
        <f t="shared" si="17"/>
        <v>0.18671572533846753</v>
      </c>
      <c r="W65" s="304">
        <f t="shared" si="17"/>
        <v>0.1615951345232593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0.1678394980762265</v>
      </c>
      <c r="C66" s="303">
        <f t="shared" si="18"/>
        <v>0.17594700887194067</v>
      </c>
      <c r="D66" s="303">
        <f t="shared" si="18"/>
        <v>0.18040853752893526</v>
      </c>
      <c r="E66" s="303">
        <f t="shared" si="18"/>
        <v>0.18166022752024319</v>
      </c>
      <c r="F66" s="303">
        <f t="shared" si="18"/>
        <v>0.18433415155121216</v>
      </c>
      <c r="G66" s="303">
        <f t="shared" si="18"/>
        <v>0.16976234233865567</v>
      </c>
      <c r="H66" s="303">
        <f t="shared" si="18"/>
        <v>0.18047579520186291</v>
      </c>
      <c r="I66" s="303">
        <f t="shared" si="18"/>
        <v>0.16502907263797023</v>
      </c>
      <c r="J66" s="303">
        <f t="shared" si="18"/>
        <v>0.15578752884519506</v>
      </c>
      <c r="K66" s="303">
        <f t="shared" si="18"/>
        <v>0.1628075523492557</v>
      </c>
      <c r="L66" s="303">
        <f t="shared" si="18"/>
        <v>0.17292267673396317</v>
      </c>
      <c r="M66" s="303">
        <f t="shared" si="18"/>
        <v>0.16358045219208098</v>
      </c>
      <c r="N66" s="303">
        <f t="shared" si="18"/>
        <v>0.16824610577186641</v>
      </c>
      <c r="O66" s="303">
        <f t="shared" si="18"/>
        <v>0.24665346165359547</v>
      </c>
      <c r="P66" s="303">
        <f t="shared" si="18"/>
        <v>0.25563555521844644</v>
      </c>
      <c r="Q66" s="303">
        <f t="shared" si="18"/>
        <v>0.26158338409279219</v>
      </c>
      <c r="R66" s="303">
        <f t="shared" si="18"/>
        <v>0.26896174755741348</v>
      </c>
      <c r="S66" s="303">
        <f t="shared" si="18"/>
        <v>0.26918986116751431</v>
      </c>
      <c r="T66" s="303">
        <f t="shared" si="18"/>
        <v>0.25853145806803007</v>
      </c>
      <c r="U66" s="303">
        <f t="shared" si="18"/>
        <v>0.14155780940848442</v>
      </c>
      <c r="V66" s="303">
        <f t="shared" si="18"/>
        <v>0.12994454250445497</v>
      </c>
      <c r="W66" s="303">
        <f t="shared" si="18"/>
        <v>0.14190130571440587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0.10847836829641483</v>
      </c>
      <c r="C67" s="303">
        <f t="shared" si="19"/>
        <v>0.10631695168193103</v>
      </c>
      <c r="D67" s="303">
        <f t="shared" si="19"/>
        <v>0.10273103057900519</v>
      </c>
      <c r="E67" s="303">
        <f t="shared" si="19"/>
        <v>0.10106392388007397</v>
      </c>
      <c r="F67" s="303">
        <f t="shared" si="19"/>
        <v>0.10312741533022565</v>
      </c>
      <c r="G67" s="303">
        <f t="shared" si="19"/>
        <v>0.10439394601956148</v>
      </c>
      <c r="H67" s="303">
        <f t="shared" si="19"/>
        <v>9.5237244804265944E-2</v>
      </c>
      <c r="I67" s="303">
        <f t="shared" si="19"/>
        <v>0.10749174723315276</v>
      </c>
      <c r="J67" s="303">
        <f t="shared" si="19"/>
        <v>0.10978407251829671</v>
      </c>
      <c r="K67" s="303">
        <f t="shared" si="19"/>
        <v>0.10522236235627998</v>
      </c>
      <c r="L67" s="303">
        <f t="shared" si="19"/>
        <v>9.8880064364859091E-2</v>
      </c>
      <c r="M67" s="303">
        <f t="shared" si="19"/>
        <v>0.10961433337028532</v>
      </c>
      <c r="N67" s="303">
        <f t="shared" si="19"/>
        <v>0.1040361632944044</v>
      </c>
      <c r="O67" s="303">
        <f t="shared" si="19"/>
        <v>9.8596276871618801E-2</v>
      </c>
      <c r="P67" s="303">
        <f t="shared" si="19"/>
        <v>9.3862067964682577E-2</v>
      </c>
      <c r="Q67" s="303">
        <f t="shared" si="19"/>
        <v>0.10202776289858555</v>
      </c>
      <c r="R67" s="303">
        <f t="shared" si="19"/>
        <v>0.10059937530190634</v>
      </c>
      <c r="S67" s="303">
        <f t="shared" si="19"/>
        <v>9.7662385995439319E-2</v>
      </c>
      <c r="T67" s="303">
        <f t="shared" si="19"/>
        <v>9.7085883891732727E-2</v>
      </c>
      <c r="U67" s="303">
        <f t="shared" si="19"/>
        <v>0.11879021031509682</v>
      </c>
      <c r="V67" s="303">
        <f t="shared" si="19"/>
        <v>0.12355702979848544</v>
      </c>
      <c r="W67" s="303">
        <f t="shared" si="19"/>
        <v>0.11916265407381676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7.3456743290918336E-2</v>
      </c>
      <c r="C68" s="237">
        <f t="shared" si="20"/>
        <v>7.1993127752739999E-2</v>
      </c>
      <c r="D68" s="237">
        <f t="shared" si="20"/>
        <v>6.9564900908477917E-2</v>
      </c>
      <c r="E68" s="237">
        <f t="shared" si="20"/>
        <v>6.8436010137487138E-2</v>
      </c>
      <c r="F68" s="237">
        <f t="shared" si="20"/>
        <v>6.9833315094385243E-2</v>
      </c>
      <c r="G68" s="237">
        <f t="shared" si="20"/>
        <v>7.0690953545052115E-2</v>
      </c>
      <c r="H68" s="237">
        <f t="shared" si="20"/>
        <v>6.4490441303517651E-2</v>
      </c>
      <c r="I68" s="237">
        <f t="shared" si="20"/>
        <v>7.2788647233541989E-2</v>
      </c>
      <c r="J68" s="237">
        <f t="shared" si="20"/>
        <v>7.4340908321669577E-2</v>
      </c>
      <c r="K68" s="237">
        <f t="shared" si="20"/>
        <v>7.125192037318559E-2</v>
      </c>
      <c r="L68" s="237">
        <f t="shared" si="20"/>
        <v>6.6957197261594409E-2</v>
      </c>
      <c r="M68" s="237">
        <f t="shared" si="20"/>
        <v>7.4225968493409844E-2</v>
      </c>
      <c r="N68" s="237">
        <f t="shared" si="20"/>
        <v>7.0448678940368034E-2</v>
      </c>
      <c r="O68" s="237">
        <f t="shared" si="20"/>
        <v>6.6765028948524291E-2</v>
      </c>
      <c r="P68" s="237">
        <f t="shared" si="20"/>
        <v>6.3559232495058557E-2</v>
      </c>
      <c r="Q68" s="237">
        <f t="shared" si="20"/>
        <v>6.9088679203849881E-2</v>
      </c>
      <c r="R68" s="237">
        <f t="shared" si="20"/>
        <v>6.8121438428965689E-2</v>
      </c>
      <c r="S68" s="237">
        <f t="shared" si="20"/>
        <v>6.6132639436858709E-2</v>
      </c>
      <c r="T68" s="237">
        <f t="shared" si="20"/>
        <v>6.5742257762579345E-2</v>
      </c>
      <c r="U68" s="237">
        <f t="shared" si="20"/>
        <v>8.0439465689111561E-2</v>
      </c>
      <c r="V68" s="237">
        <f t="shared" si="20"/>
        <v>8.366734457966267E-2</v>
      </c>
      <c r="W68" s="237">
        <f t="shared" si="20"/>
        <v>8.0691668095953059E-2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42.781759830658046</v>
      </c>
      <c r="C72" s="322">
        <f t="shared" si="21"/>
        <v>41.849956359804878</v>
      </c>
      <c r="D72" s="322">
        <f t="shared" si="21"/>
        <v>40.087486950549057</v>
      </c>
      <c r="E72" s="322">
        <f t="shared" si="21"/>
        <v>42.374816256102015</v>
      </c>
      <c r="F72" s="322">
        <f t="shared" si="21"/>
        <v>43.406404274449294</v>
      </c>
      <c r="G72" s="322">
        <f t="shared" si="21"/>
        <v>41.60057869760859</v>
      </c>
      <c r="H72" s="322">
        <f t="shared" si="21"/>
        <v>37.812095297740456</v>
      </c>
      <c r="I72" s="322">
        <f t="shared" si="21"/>
        <v>36.616735261600489</v>
      </c>
      <c r="J72" s="322">
        <f t="shared" si="21"/>
        <v>37.010976722049868</v>
      </c>
      <c r="K72" s="322">
        <f t="shared" si="21"/>
        <v>39.228951495008758</v>
      </c>
      <c r="L72" s="322">
        <f t="shared" si="21"/>
        <v>34.919438571294485</v>
      </c>
      <c r="M72" s="322">
        <f t="shared" si="21"/>
        <v>31.582175967024078</v>
      </c>
      <c r="N72" s="322">
        <f t="shared" si="21"/>
        <v>32.239641144314461</v>
      </c>
      <c r="O72" s="322">
        <f t="shared" si="21"/>
        <v>32.415197771677278</v>
      </c>
      <c r="P72" s="322">
        <f t="shared" si="21"/>
        <v>28.370332708784439</v>
      </c>
      <c r="Q72" s="322">
        <f t="shared" si="21"/>
        <v>26.923559010773879</v>
      </c>
      <c r="R72" s="322">
        <f t="shared" si="21"/>
        <v>26.860660608271438</v>
      </c>
      <c r="S72" s="322">
        <f t="shared" si="21"/>
        <v>26.100317336551132</v>
      </c>
      <c r="T72" s="322">
        <f t="shared" si="21"/>
        <v>26.838077894969615</v>
      </c>
      <c r="U72" s="322">
        <f t="shared" si="21"/>
        <v>26.400231990026477</v>
      </c>
      <c r="V72" s="322">
        <f t="shared" si="21"/>
        <v>29.232020814124279</v>
      </c>
      <c r="W72" s="322">
        <f t="shared" si="21"/>
        <v>28.974596433988157</v>
      </c>
      <c r="DA72" s="95"/>
    </row>
    <row r="73" spans="1:105" ht="12" customHeight="1" x14ac:dyDescent="0.25">
      <c r="A73" s="55" t="s">
        <v>92</v>
      </c>
      <c r="B73" s="332">
        <f>IF(B$6=0,0,B$6/TRE!B$5*1000)</f>
        <v>0.96685322901643533</v>
      </c>
      <c r="C73" s="332">
        <f>IF(C$6=0,0,C$6/TRE!C$5*1000)</f>
        <v>0.92694995587422846</v>
      </c>
      <c r="D73" s="332">
        <f>IF(D$6=0,0,D$6/TRE!D$5*1000)</f>
        <v>0.85796434328173476</v>
      </c>
      <c r="E73" s="332">
        <f>IF(E$6=0,0,E$6/TRE!E$5*1000)</f>
        <v>0.89220108427891975</v>
      </c>
      <c r="F73" s="332">
        <f>IF(F$6=0,0,F$6/TRE!F$5*1000)</f>
        <v>0.93258130866725353</v>
      </c>
      <c r="G73" s="332">
        <f>IF(G$6=0,0,G$6/TRE!G$5*1000)</f>
        <v>0.9047601181126399</v>
      </c>
      <c r="H73" s="332">
        <f>IF(H$6=0,0,H$6/TRE!H$5*1000)</f>
        <v>0.75023328675690426</v>
      </c>
      <c r="I73" s="332">
        <f>IF(I$6=0,0,I$6/TRE!I$5*1000)</f>
        <v>0.8199993440090062</v>
      </c>
      <c r="J73" s="332">
        <f>IF(J$6=0,0,J$6/TRE!J$5*1000)</f>
        <v>0.84650328175552314</v>
      </c>
      <c r="K73" s="332">
        <f>IF(K$6=0,0,K$6/TRE!K$5*1000)</f>
        <v>0.85995061438848808</v>
      </c>
      <c r="L73" s="332">
        <f>IF(L$6=0,0,L$6/TRE!L$5*1000)</f>
        <v>0.7193409028154879</v>
      </c>
      <c r="M73" s="332">
        <f>IF(M$6=0,0,M$6/TRE!M$5*1000)</f>
        <v>0.7212206593767484</v>
      </c>
      <c r="N73" s="332">
        <f>IF(N$6=0,0,N$6/TRE!N$5*1000)</f>
        <v>0.69876845221727002</v>
      </c>
      <c r="O73" s="332">
        <f>IF(O$6=0,0,O$6/TRE!O$5*1000)</f>
        <v>0.66583704465511928</v>
      </c>
      <c r="P73" s="332">
        <f>IF(P$6=0,0,P$6/TRE!P$5*1000)</f>
        <v>0.55477043685262128</v>
      </c>
      <c r="Q73" s="332">
        <f>IF(Q$6=0,0,Q$6/TRE!Q$5*1000)</f>
        <v>0.57228135315360695</v>
      </c>
      <c r="R73" s="332">
        <f>IF(R$6=0,0,R$6/TRE!R$5*1000)</f>
        <v>0.56295118278929779</v>
      </c>
      <c r="S73" s="332">
        <f>IF(S$6=0,0,S$6/TRE!S$5*1000)</f>
        <v>0.53104568048452361</v>
      </c>
      <c r="T73" s="332">
        <f>IF(T$6=0,0,T$6/TRE!T$5*1000)</f>
        <v>0.54283302383089582</v>
      </c>
      <c r="U73" s="332">
        <f>IF(U$6=0,0,U$6/TRE!U$5*1000)</f>
        <v>0.65335189801303983</v>
      </c>
      <c r="V73" s="332">
        <f>IF(V$6=0,0,V$6/TRE!V$5*1000)</f>
        <v>0.75246284725014578</v>
      </c>
      <c r="W73" s="332">
        <f>IF(W$6=0,0,W$6/TRE!W$5*1000)</f>
        <v>0.71931037745662008</v>
      </c>
      <c r="DA73" s="67"/>
    </row>
    <row r="74" spans="1:105" ht="12" customHeight="1" x14ac:dyDescent="0.25">
      <c r="A74" s="202" t="s">
        <v>93</v>
      </c>
      <c r="B74" s="333">
        <f>IF(B$7=0,0,B$7/TRE!B$5*1000)</f>
        <v>1.3149203914623522</v>
      </c>
      <c r="C74" s="333">
        <f>IF(C$7=0,0,C$7/TRE!C$5*1000)</f>
        <v>1.2606519399889504</v>
      </c>
      <c r="D74" s="333">
        <f>IF(D$7=0,0,D$7/TRE!D$5*1000)</f>
        <v>1.1668315068631594</v>
      </c>
      <c r="E74" s="333">
        <f>IF(E$7=0,0,E$7/TRE!E$5*1000)</f>
        <v>1.2133934746193309</v>
      </c>
      <c r="F74" s="333">
        <f>IF(F$7=0,0,F$7/TRE!F$5*1000)</f>
        <v>1.2683105797874652</v>
      </c>
      <c r="G74" s="333">
        <f>IF(G$7=0,0,G$7/TRE!G$5*1000)</f>
        <v>1.2304737606331908</v>
      </c>
      <c r="H74" s="333">
        <f>IF(H$7=0,0,H$7/TRE!H$5*1000)</f>
        <v>1.0203172699893901</v>
      </c>
      <c r="I74" s="333">
        <f>IF(I$7=0,0,I$7/TRE!I$5*1000)</f>
        <v>1.1151991078522485</v>
      </c>
      <c r="J74" s="333">
        <f>IF(J$7=0,0,J$7/TRE!J$5*1000)</f>
        <v>1.1512444631875114</v>
      </c>
      <c r="K74" s="333">
        <f>IF(K$7=0,0,K$7/TRE!K$5*1000)</f>
        <v>1.1695328355683443</v>
      </c>
      <c r="L74" s="333">
        <f>IF(L$7=0,0,L$7/TRE!L$5*1000)</f>
        <v>0.97830362782906355</v>
      </c>
      <c r="M74" s="333">
        <f>IF(M$7=0,0,M$7/TRE!M$5*1000)</f>
        <v>0.98086009675237706</v>
      </c>
      <c r="N74" s="333">
        <f>IF(N$7=0,0,N$7/TRE!N$5*1000)</f>
        <v>0.95032509501548779</v>
      </c>
      <c r="O74" s="333">
        <f>IF(O$7=0,0,O$7/TRE!O$5*1000)</f>
        <v>0.90553838073096238</v>
      </c>
      <c r="P74" s="333">
        <f>IF(P$7=0,0,P$7/TRE!P$5*1000)</f>
        <v>0.7544877941195649</v>
      </c>
      <c r="Q74" s="333">
        <f>IF(Q$7=0,0,Q$7/TRE!Q$5*1000)</f>
        <v>0.77830264028890506</v>
      </c>
      <c r="R74" s="333">
        <f>IF(R$7=0,0,R$7/TRE!R$5*1000)</f>
        <v>0.76561360859344496</v>
      </c>
      <c r="S74" s="333">
        <f>IF(S$7=0,0,S$7/TRE!S$5*1000)</f>
        <v>0.72222212545895248</v>
      </c>
      <c r="T74" s="333">
        <f>IF(T$7=0,0,T$7/TRE!T$5*1000)</f>
        <v>0.73825291241001834</v>
      </c>
      <c r="U74" s="333">
        <f>IF(U$7=0,0,U$7/TRE!U$5*1000)</f>
        <v>0.88855858129773446</v>
      </c>
      <c r="V74" s="333">
        <f>IF(V$7=0,0,V$7/TRE!V$5*1000)</f>
        <v>1.0233494722601979</v>
      </c>
      <c r="W74" s="333">
        <f>IF(W$7=0,0,W$7/TRE!W$5*1000)</f>
        <v>0.97826211334100366</v>
      </c>
      <c r="DA74" s="174"/>
    </row>
    <row r="75" spans="1:105" ht="12" customHeight="1" x14ac:dyDescent="0.25">
      <c r="A75" s="202" t="s">
        <v>94</v>
      </c>
      <c r="B75" s="333">
        <f>IF(B$8=0,0,B$8/TRE!B$5*1000)</f>
        <v>1.6243134247476112</v>
      </c>
      <c r="C75" s="333">
        <f>IF(C$8=0,0,C$8/TRE!C$5*1000)</f>
        <v>1.5572759258687039</v>
      </c>
      <c r="D75" s="333">
        <f>IF(D$8=0,0,D$8/TRE!D$5*1000)</f>
        <v>1.4413800967133148</v>
      </c>
      <c r="E75" s="333">
        <f>IF(E$8=0,0,E$8/TRE!E$5*1000)</f>
        <v>1.4988978215885858</v>
      </c>
      <c r="F75" s="333">
        <f>IF(F$8=0,0,F$8/TRE!F$5*1000)</f>
        <v>1.5667365985609862</v>
      </c>
      <c r="G75" s="333">
        <f>IF(G$8=0,0,G$8/TRE!G$5*1000)</f>
        <v>1.5199969984292347</v>
      </c>
      <c r="H75" s="333">
        <f>IF(H$8=0,0,H$8/TRE!H$5*1000)</f>
        <v>1.2603919217515993</v>
      </c>
      <c r="I75" s="333">
        <f>IF(I$8=0,0,I$8/TRE!I$5*1000)</f>
        <v>1.3775988979351304</v>
      </c>
      <c r="J75" s="333">
        <f>IF(J$8=0,0,J$8/TRE!J$5*1000)</f>
        <v>1.4221255133492792</v>
      </c>
      <c r="K75" s="333">
        <f>IF(K$8=0,0,K$8/TRE!K$5*1000)</f>
        <v>1.4447170321726603</v>
      </c>
      <c r="L75" s="333">
        <f>IF(L$8=0,0,L$8/TRE!L$5*1000)</f>
        <v>1.2084927167300197</v>
      </c>
      <c r="M75" s="333">
        <f>IF(M$8=0,0,M$8/TRE!M$5*1000)</f>
        <v>1.2116507077529366</v>
      </c>
      <c r="N75" s="333">
        <f>IF(N$8=0,0,N$8/TRE!N$5*1000)</f>
        <v>1.1739309997250145</v>
      </c>
      <c r="O75" s="333">
        <f>IF(O$8=0,0,O$8/TRE!O$5*1000)</f>
        <v>1.1186062350206007</v>
      </c>
      <c r="P75" s="333">
        <f>IF(P$8=0,0,P$8/TRE!P$5*1000)</f>
        <v>0.93201433391240396</v>
      </c>
      <c r="Q75" s="333">
        <f>IF(Q$8=0,0,Q$8/TRE!Q$5*1000)</f>
        <v>0.9614326732980597</v>
      </c>
      <c r="R75" s="333">
        <f>IF(R$8=0,0,R$8/TRE!R$5*1000)</f>
        <v>0.94575798708602032</v>
      </c>
      <c r="S75" s="333">
        <f>IF(S$8=0,0,S$8/TRE!S$5*1000)</f>
        <v>0.8921567432139994</v>
      </c>
      <c r="T75" s="333">
        <f>IF(T$8=0,0,T$8/TRE!T$5*1000)</f>
        <v>0.91195948003590477</v>
      </c>
      <c r="U75" s="333">
        <f>IF(U$8=0,0,U$8/TRE!U$5*1000)</f>
        <v>1.0976311886619072</v>
      </c>
      <c r="V75" s="333">
        <f>IF(V$8=0,0,V$8/TRE!V$5*1000)</f>
        <v>1.2641375833802446</v>
      </c>
      <c r="W75" s="333">
        <f>IF(W$8=0,0,W$8/TRE!W$5*1000)</f>
        <v>1.2084414341271221</v>
      </c>
      <c r="DA75" s="174"/>
    </row>
    <row r="76" spans="1:105" ht="12" customHeight="1" x14ac:dyDescent="0.25">
      <c r="A76" s="202" t="s">
        <v>95</v>
      </c>
      <c r="B76" s="333">
        <f>IF(B$9=0,0,B$9/TRE!B$5*1000)</f>
        <v>1.0055273581770927</v>
      </c>
      <c r="C76" s="333">
        <f>IF(C$9=0,0,C$9/TRE!C$5*1000)</f>
        <v>0.96402795410919739</v>
      </c>
      <c r="D76" s="333">
        <f>IF(D$9=0,0,D$9/TRE!D$5*1000)</f>
        <v>0.89228291701300455</v>
      </c>
      <c r="E76" s="333">
        <f>IF(E$9=0,0,E$9/TRE!E$5*1000)</f>
        <v>0.92788912765007647</v>
      </c>
      <c r="F76" s="333">
        <f>IF(F$9=0,0,F$9/TRE!F$5*1000)</f>
        <v>0.96988456101394371</v>
      </c>
      <c r="G76" s="333">
        <f>IF(G$9=0,0,G$9/TRE!G$5*1000)</f>
        <v>0.94095052283714553</v>
      </c>
      <c r="H76" s="333">
        <f>IF(H$9=0,0,H$9/TRE!H$5*1000)</f>
        <v>0.78024261822718055</v>
      </c>
      <c r="I76" s="333">
        <f>IF(I$9=0,0,I$9/TRE!I$5*1000)</f>
        <v>0.85279931776936635</v>
      </c>
      <c r="J76" s="333">
        <f>IF(J$9=0,0,J$9/TRE!J$5*1000)</f>
        <v>0.8803634130257445</v>
      </c>
      <c r="K76" s="333">
        <f>IF(K$9=0,0,K$9/TRE!K$5*1000)</f>
        <v>0.8943486389640275</v>
      </c>
      <c r="L76" s="333">
        <f>IF(L$9=0,0,L$9/TRE!L$5*1000)</f>
        <v>0.74811453892810753</v>
      </c>
      <c r="M76" s="333">
        <f>IF(M$9=0,0,M$9/TRE!M$5*1000)</f>
        <v>0.75006948575181764</v>
      </c>
      <c r="N76" s="333">
        <f>IF(N$9=0,0,N$9/TRE!N$5*1000)</f>
        <v>0.72671919030596122</v>
      </c>
      <c r="O76" s="333">
        <f>IF(O$9=0,0,O$9/TRE!O$5*1000)</f>
        <v>0.69247052644132412</v>
      </c>
      <c r="P76" s="333">
        <f>IF(P$9=0,0,P$9/TRE!P$5*1000)</f>
        <v>0.57696125432672629</v>
      </c>
      <c r="Q76" s="333">
        <f>IF(Q$9=0,0,Q$9/TRE!Q$5*1000)</f>
        <v>0.59517260727975119</v>
      </c>
      <c r="R76" s="333">
        <f>IF(R$9=0,0,R$9/TRE!R$5*1000)</f>
        <v>0.58546923010086971</v>
      </c>
      <c r="S76" s="333">
        <f>IF(S$9=0,0,S$9/TRE!S$5*1000)</f>
        <v>0.55228750770390433</v>
      </c>
      <c r="T76" s="333">
        <f>IF(T$9=0,0,T$9/TRE!T$5*1000)</f>
        <v>0.56454634478413168</v>
      </c>
      <c r="U76" s="333">
        <f>IF(U$9=0,0,U$9/TRE!U$5*1000)</f>
        <v>0.67948597393356169</v>
      </c>
      <c r="V76" s="333">
        <f>IF(V$9=0,0,V$9/TRE!V$5*1000)</f>
        <v>0.78256136114015162</v>
      </c>
      <c r="W76" s="333">
        <f>IF(W$9=0,0,W$9/TRE!W$5*1000)</f>
        <v>0.74808279255488463</v>
      </c>
      <c r="DA76" s="174"/>
    </row>
    <row r="77" spans="1:105" ht="12" customHeight="1" x14ac:dyDescent="0.25">
      <c r="A77" s="56" t="s">
        <v>96</v>
      </c>
      <c r="B77" s="334">
        <f>IF(B$10=0,0,B$10/TRE!B$5*1000)</f>
        <v>1.1247801780348832</v>
      </c>
      <c r="C77" s="334">
        <f>IF(C$10=0,0,C$10/TRE!C$5*1000)</f>
        <v>1.0929370595662176</v>
      </c>
      <c r="D77" s="334">
        <f>IF(D$10=0,0,D$10/TRE!D$5*1000)</f>
        <v>1.0804487577267314</v>
      </c>
      <c r="E77" s="334">
        <f>IF(E$10=0,0,E$10/TRE!E$5*1000)</f>
        <v>1.1251974727511143</v>
      </c>
      <c r="F77" s="334">
        <f>IF(F$10=0,0,F$10/TRE!F$5*1000)</f>
        <v>1.1586850092469247</v>
      </c>
      <c r="G77" s="334">
        <f>IF(G$10=0,0,G$10/TRE!G$5*1000)</f>
        <v>1.1126292398583661</v>
      </c>
      <c r="H77" s="334">
        <f>IF(H$10=0,0,H$10/TRE!H$5*1000)</f>
        <v>1.0397226928239669</v>
      </c>
      <c r="I77" s="334">
        <f>IF(I$10=0,0,I$10/TRE!I$5*1000)</f>
        <v>0.9909184099275955</v>
      </c>
      <c r="J77" s="334">
        <f>IF(J$10=0,0,J$10/TRE!J$5*1000)</f>
        <v>1.0089511638713227</v>
      </c>
      <c r="K77" s="334">
        <f>IF(K$10=0,0,K$10/TRE!K$5*1000)</f>
        <v>1.080997383223022</v>
      </c>
      <c r="L77" s="334">
        <f>IF(L$10=0,0,L$10/TRE!L$5*1000)</f>
        <v>0.97596923806304781</v>
      </c>
      <c r="M77" s="334">
        <f>IF(M$10=0,0,M$10/TRE!M$5*1000)</f>
        <v>0.84642406028544959</v>
      </c>
      <c r="N77" s="334">
        <f>IF(N$10=0,0,N$10/TRE!N$5*1000)</f>
        <v>0.88473984907150871</v>
      </c>
      <c r="O77" s="334">
        <f>IF(O$10=0,0,O$10/TRE!O$5*1000)</f>
        <v>0.78735066786684971</v>
      </c>
      <c r="P77" s="334">
        <f>IF(P$10=0,0,P$10/TRE!P$5*1000)</f>
        <v>0.69539470463447273</v>
      </c>
      <c r="Q77" s="334">
        <f>IF(Q$10=0,0,Q$10/TRE!Q$5*1000)</f>
        <v>0.6207367108611932</v>
      </c>
      <c r="R77" s="334">
        <f>IF(R$10=0,0,R$10/TRE!R$5*1000)</f>
        <v>0.61361846845792722</v>
      </c>
      <c r="S77" s="334">
        <f>IF(S$10=0,0,S$10/TRE!S$5*1000)</f>
        <v>0.60536160202024425</v>
      </c>
      <c r="T77" s="334">
        <f>IF(T$10=0,0,T$10/TRE!T$5*1000)</f>
        <v>0.62500105767494651</v>
      </c>
      <c r="U77" s="334">
        <f>IF(U$10=0,0,U$10/TRE!U$5*1000)</f>
        <v>0.70979138813227616</v>
      </c>
      <c r="V77" s="334">
        <f>IF(V$10=0,0,V$10/TRE!V$5*1000)</f>
        <v>0.79519704142225067</v>
      </c>
      <c r="W77" s="334">
        <f>IF(W$10=0,0,W$10/TRE!W$5*1000)</f>
        <v>0.7787297061872257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7.490662601536763</v>
      </c>
      <c r="C78" s="350">
        <f>IF(C$16=0,0,C$16/TRE!C$5*1000)</f>
        <v>7.2959721364222228</v>
      </c>
      <c r="D78" s="350">
        <f>IF(D$16=0,0,D$16/TRE!D$5*1000)</f>
        <v>7.0029086148954782</v>
      </c>
      <c r="E78" s="350">
        <f>IF(E$16=0,0,E$16/TRE!E$5*1000)</f>
        <v>7.481280173288579</v>
      </c>
      <c r="F78" s="350">
        <f>IF(F$16=0,0,F$16/TRE!F$5*1000)</f>
        <v>7.5099954303041425</v>
      </c>
      <c r="G78" s="350">
        <f>IF(G$16=0,0,G$16/TRE!G$5*1000)</f>
        <v>7.3818016848515438</v>
      </c>
      <c r="H78" s="350">
        <f>IF(H$16=0,0,H$16/TRE!H$5*1000)</f>
        <v>6.8922494456142918</v>
      </c>
      <c r="I78" s="350">
        <f>IF(I$16=0,0,I$16/TRE!I$5*1000)</f>
        <v>6.4226193236047839</v>
      </c>
      <c r="J78" s="350">
        <f>IF(J$16=0,0,J$16/TRE!J$5*1000)</f>
        <v>6.5394982843511649</v>
      </c>
      <c r="K78" s="350">
        <f>IF(K$16=0,0,K$16/TRE!K$5*1000)</f>
        <v>7.0064645208899581</v>
      </c>
      <c r="L78" s="350">
        <f>IF(L$16=0,0,L$16/TRE!L$5*1000)</f>
        <v>6.3257265430012328</v>
      </c>
      <c r="M78" s="350">
        <f>IF(M$16=0,0,M$16/TRE!M$5*1000)</f>
        <v>5.4860818722205078</v>
      </c>
      <c r="N78" s="350">
        <f>IF(N$16=0,0,N$16/TRE!N$5*1000)</f>
        <v>5.7344249476857074</v>
      </c>
      <c r="O78" s="350">
        <f>IF(O$16=0,0,O$16/TRE!O$5*1000)</f>
        <v>5.1031987732110631</v>
      </c>
      <c r="P78" s="350">
        <f>IF(P$16=0,0,P$16/TRE!P$5*1000)</f>
        <v>4.5071879004086188</v>
      </c>
      <c r="Q78" s="350">
        <f>IF(Q$16=0,0,Q$16/TRE!Q$5*1000)</f>
        <v>4.0232934963225482</v>
      </c>
      <c r="R78" s="350">
        <f>IF(R$16=0,0,R$16/TRE!R$5*1000)</f>
        <v>3.9771567400050851</v>
      </c>
      <c r="S78" s="350">
        <f>IF(S$16=0,0,S$16/TRE!S$5*1000)</f>
        <v>3.9606808502727917</v>
      </c>
      <c r="T78" s="350">
        <f>IF(T$16=0,0,T$16/TRE!T$5*1000)</f>
        <v>4.190848341443659</v>
      </c>
      <c r="U78" s="350">
        <f>IF(U$16=0,0,U$16/TRE!U$5*1000)</f>
        <v>4.6427308548302095</v>
      </c>
      <c r="V78" s="350">
        <f>IF(V$16=0,0,V$16/TRE!V$5*1000)</f>
        <v>5.1455540553487715</v>
      </c>
      <c r="W78" s="350">
        <f>IF(W$16=0,0,W$16/TRE!W$5*1000)</f>
        <v>5.071226276236116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3.5897827285703809</v>
      </c>
      <c r="C79" s="350">
        <f>IF(C$24=0,0,C$24/TRE!C$5*1000)</f>
        <v>3.5036803644460832</v>
      </c>
      <c r="D79" s="350">
        <f>IF(D$24=0,0,D$24/TRE!D$5*1000)</f>
        <v>3.5024797508232273</v>
      </c>
      <c r="E79" s="350">
        <f>IF(E$24=0,0,E$24/TRE!E$5*1000)</f>
        <v>3.668066675599881</v>
      </c>
      <c r="F79" s="350">
        <f>IF(F$24=0,0,F$24/TRE!F$5*1000)</f>
        <v>3.7627597941998676</v>
      </c>
      <c r="G79" s="350">
        <f>IF(G$24=0,0,G$24/TRE!G$5*1000)</f>
        <v>3.6186905690768958</v>
      </c>
      <c r="H79" s="350">
        <f>IF(H$24=0,0,H$24/TRE!H$5*1000)</f>
        <v>3.3590609700818632</v>
      </c>
      <c r="I79" s="350">
        <f>IF(I$24=0,0,I$24/TRE!I$5*1000)</f>
        <v>3.2183250579139511</v>
      </c>
      <c r="J79" s="350">
        <f>IF(J$24=0,0,J$24/TRE!J$5*1000)</f>
        <v>3.2396562128023128</v>
      </c>
      <c r="K79" s="350">
        <f>IF(K$24=0,0,K$24/TRE!K$5*1000)</f>
        <v>3.4540347885187517</v>
      </c>
      <c r="L79" s="350">
        <f>IF(L$24=0,0,L$24/TRE!L$5*1000)</f>
        <v>3.0974319416479723</v>
      </c>
      <c r="M79" s="350">
        <f>IF(M$24=0,0,M$24/TRE!M$5*1000)</f>
        <v>2.7763058782406533</v>
      </c>
      <c r="N79" s="350">
        <f>IF(N$24=0,0,N$24/TRE!N$5*1000)</f>
        <v>2.8291741979577667</v>
      </c>
      <c r="O79" s="350">
        <f>IF(O$24=0,0,O$24/TRE!O$5*1000)</f>
        <v>2.4963720095084061</v>
      </c>
      <c r="P79" s="350">
        <f>IF(P$24=0,0,P$24/TRE!P$5*1000)</f>
        <v>2.1921160035688936</v>
      </c>
      <c r="Q79" s="350">
        <f>IF(Q$24=0,0,Q$24/TRE!Q$5*1000)</f>
        <v>1.9749580874473642</v>
      </c>
      <c r="R79" s="350">
        <f>IF(R$24=0,0,R$24/TRE!R$5*1000)</f>
        <v>1.9719981725936429</v>
      </c>
      <c r="S79" s="350">
        <f>IF(S$24=0,0,S$24/TRE!S$5*1000)</f>
        <v>1.8774043848213031</v>
      </c>
      <c r="T79" s="350">
        <f>IF(T$24=0,0,T$24/TRE!T$5*1000)</f>
        <v>1.9692287735862533</v>
      </c>
      <c r="U79" s="350">
        <f>IF(U$24=0,0,U$24/TRE!U$5*1000)</f>
        <v>2.0993407812074483</v>
      </c>
      <c r="V79" s="350">
        <f>IF(V$24=0,0,V$24/TRE!V$5*1000)</f>
        <v>2.2618381494934221</v>
      </c>
      <c r="W79" s="350">
        <f>IF(W$24=0,0,W$24/TRE!W$5*1000)</f>
        <v>2.3237033710453692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10.700946573623948</v>
      </c>
      <c r="C80" s="350">
        <f>IF(C$27=0,0,C$27/TRE!C$5*1000)</f>
        <v>10.42281733774603</v>
      </c>
      <c r="D80" s="350">
        <f>IF(D$27=0,0,D$27/TRE!D$5*1000)</f>
        <v>10.004155164136403</v>
      </c>
      <c r="E80" s="350">
        <f>IF(E$27=0,0,E$27/TRE!E$5*1000)</f>
        <v>10.687543104697969</v>
      </c>
      <c r="F80" s="350">
        <f>IF(F$27=0,0,F$27/TRE!F$5*1000)</f>
        <v>10.728564900434487</v>
      </c>
      <c r="G80" s="350">
        <f>IF(G$27=0,0,G$27/TRE!G$5*1000)</f>
        <v>10.545430978359352</v>
      </c>
      <c r="H80" s="350">
        <f>IF(H$27=0,0,H$27/TRE!H$5*1000)</f>
        <v>9.8460706365918398</v>
      </c>
      <c r="I80" s="350">
        <f>IF(I$27=0,0,I$27/TRE!I$5*1000)</f>
        <v>9.1751704622925505</v>
      </c>
      <c r="J80" s="350">
        <f>IF(J$27=0,0,J$27/TRE!J$5*1000)</f>
        <v>9.3421404062159485</v>
      </c>
      <c r="K80" s="350">
        <f>IF(K$27=0,0,K$27/TRE!K$5*1000)</f>
        <v>10.00923502984279</v>
      </c>
      <c r="L80" s="350">
        <f>IF(L$27=0,0,L$27/TRE!L$5*1000)</f>
        <v>9.0367522042874722</v>
      </c>
      <c r="M80" s="350">
        <f>IF(M$27=0,0,M$27/TRE!M$5*1000)</f>
        <v>7.837259817457868</v>
      </c>
      <c r="N80" s="350">
        <f>IF(N$27=0,0,N$27/TRE!N$5*1000)</f>
        <v>8.1920356395510101</v>
      </c>
      <c r="O80" s="350">
        <f>IF(O$27=0,0,O$27/TRE!O$5*1000)</f>
        <v>7.2902839617300925</v>
      </c>
      <c r="P80" s="350">
        <f>IF(P$27=0,0,P$27/TRE!P$5*1000)</f>
        <v>6.4388398577265988</v>
      </c>
      <c r="Q80" s="350">
        <f>IF(Q$27=0,0,Q$27/TRE!Q$5*1000)</f>
        <v>5.7475621376036425</v>
      </c>
      <c r="R80" s="350">
        <f>IF(R$27=0,0,R$27/TRE!R$5*1000)</f>
        <v>5.6816524857215516</v>
      </c>
      <c r="S80" s="350">
        <f>IF(S$27=0,0,S$27/TRE!S$5*1000)</f>
        <v>5.6581155003897035</v>
      </c>
      <c r="T80" s="350">
        <f>IF(T$27=0,0,T$27/TRE!T$5*1000)</f>
        <v>5.9869262020623708</v>
      </c>
      <c r="U80" s="350">
        <f>IF(U$27=0,0,U$27/TRE!U$5*1000)</f>
        <v>6.6324726497574442</v>
      </c>
      <c r="V80" s="350">
        <f>IF(V$27=0,0,V$27/TRE!V$5*1000)</f>
        <v>7.3507915076411043</v>
      </c>
      <c r="W80" s="350">
        <f>IF(W$27=0,0,W$27/TRE!W$5*1000)</f>
        <v>7.2446089660515955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7.1804690967953171</v>
      </c>
      <c r="C81" s="350">
        <f>IF(C$35=0,0,C$35/TRE!C$5*1000)</f>
        <v>7.3633746429289202</v>
      </c>
      <c r="D81" s="350">
        <f>IF(D$35=0,0,D$35/TRE!D$5*1000)</f>
        <v>7.232124893958833</v>
      </c>
      <c r="E81" s="350">
        <f>IF(E$35=0,0,E$35/TRE!E$5*1000)</f>
        <v>7.697818762211992</v>
      </c>
      <c r="F81" s="350">
        <f>IF(F$35=0,0,F$35/TRE!F$5*1000)</f>
        <v>8.001282703819518</v>
      </c>
      <c r="G81" s="350">
        <f>IF(G$35=0,0,G$35/TRE!G$5*1000)</f>
        <v>7.0622116823496164</v>
      </c>
      <c r="H81" s="350">
        <f>IF(H$35=0,0,H$35/TRE!H$5*1000)</f>
        <v>6.8241679671083313</v>
      </c>
      <c r="I81" s="350">
        <f>IF(I$35=0,0,I$35/TRE!I$5*1000)</f>
        <v>6.0428258632519922</v>
      </c>
      <c r="J81" s="350">
        <f>IF(J$35=0,0,J$35/TRE!J$5*1000)</f>
        <v>5.7658486036751864</v>
      </c>
      <c r="K81" s="350">
        <f>IF(K$35=0,0,K$35/TRE!K$5*1000)</f>
        <v>6.386769574130053</v>
      </c>
      <c r="L81" s="350">
        <f>IF(L$35=0,0,L$35/TRE!L$5*1000)</f>
        <v>6.0383627877954407</v>
      </c>
      <c r="M81" s="350">
        <f>IF(M$35=0,0,M$35/TRE!M$5*1000)</f>
        <v>5.1662266258956704</v>
      </c>
      <c r="N81" s="350">
        <f>IF(N$35=0,0,N$35/TRE!N$5*1000)</f>
        <v>5.4241940740133465</v>
      </c>
      <c r="O81" s="350">
        <f>IF(O$35=0,0,O$35/TRE!O$5*1000)</f>
        <v>7.9953207405701141</v>
      </c>
      <c r="P81" s="350">
        <f>IF(P$35=0,0,P$35/TRE!P$5*1000)</f>
        <v>7.2524657537421628</v>
      </c>
      <c r="Q81" s="350">
        <f>IF(Q$35=0,0,Q$35/TRE!Q$5*1000)</f>
        <v>7.0427556778602174</v>
      </c>
      <c r="R81" s="350">
        <f>IF(R$35=0,0,R$35/TRE!R$5*1000)</f>
        <v>7.2244902177472614</v>
      </c>
      <c r="S81" s="350">
        <f>IF(S$35=0,0,S$35/TRE!S$5*1000)</f>
        <v>7.0259408002542667</v>
      </c>
      <c r="T81" s="350">
        <f>IF(T$35=0,0,T$35/TRE!T$5*1000)</f>
        <v>6.9384874099298628</v>
      </c>
      <c r="U81" s="350">
        <f>IF(U$35=0,0,U$35/TRE!U$5*1000)</f>
        <v>3.7371590083839408</v>
      </c>
      <c r="V81" s="350">
        <f>IF(V$35=0,0,V$35/TRE!V$5*1000)</f>
        <v>3.7985415711720845</v>
      </c>
      <c r="W81" s="350">
        <f>IF(W$35=0,0,W$35/TRE!W$5*1000)</f>
        <v>4.1115330665308889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4.6408954992788907</v>
      </c>
      <c r="C82" s="350">
        <f>IF(C$46=0,0,C$46/TRE!C$5*1000)</f>
        <v>4.4493597881962978</v>
      </c>
      <c r="D82" s="350">
        <f>IF(D$46=0,0,D$46/TRE!D$5*1000)</f>
        <v>4.1182288477523272</v>
      </c>
      <c r="E82" s="350">
        <f>IF(E$46=0,0,E$46/TRE!E$5*1000)</f>
        <v>4.2825652045388152</v>
      </c>
      <c r="F82" s="350">
        <f>IF(F$46=0,0,F$46/TRE!F$5*1000)</f>
        <v>4.4763902816028152</v>
      </c>
      <c r="G82" s="350">
        <f>IF(G$46=0,0,G$46/TRE!G$5*1000)</f>
        <v>4.3428485669406705</v>
      </c>
      <c r="H82" s="350">
        <f>IF(H$46=0,0,H$46/TRE!H$5*1000)</f>
        <v>3.6011197764331415</v>
      </c>
      <c r="I82" s="350">
        <f>IF(I$46=0,0,I$46/TRE!I$5*1000)</f>
        <v>3.9359968512432308</v>
      </c>
      <c r="J82" s="350">
        <f>IF(J$46=0,0,J$46/TRE!J$5*1000)</f>
        <v>4.0632157524265136</v>
      </c>
      <c r="K82" s="350">
        <f>IF(K$46=0,0,K$46/TRE!K$5*1000)</f>
        <v>4.1277629490647438</v>
      </c>
      <c r="L82" s="350">
        <f>IF(L$46=0,0,L$46/TRE!L$5*1000)</f>
        <v>3.4528363335143415</v>
      </c>
      <c r="M82" s="350">
        <f>IF(M$46=0,0,M$46/TRE!M$5*1000)</f>
        <v>3.4618591650083901</v>
      </c>
      <c r="N82" s="350">
        <f>IF(N$46=0,0,N$46/TRE!N$5*1000)</f>
        <v>3.3540885706428978</v>
      </c>
      <c r="O82" s="350">
        <f>IF(O$46=0,0,O$46/TRE!O$5*1000)</f>
        <v>3.1960178143445734</v>
      </c>
      <c r="P82" s="350">
        <f>IF(P$46=0,0,P$46/TRE!P$5*1000)</f>
        <v>2.6628980968925831</v>
      </c>
      <c r="Q82" s="350">
        <f>IF(Q$46=0,0,Q$46/TRE!Q$5*1000)</f>
        <v>2.7469504951373129</v>
      </c>
      <c r="R82" s="350">
        <f>IF(R$46=0,0,R$46/TRE!R$5*1000)</f>
        <v>2.7021656773886296</v>
      </c>
      <c r="S82" s="350">
        <f>IF(S$46=0,0,S$46/TRE!S$5*1000)</f>
        <v>2.5490192663257139</v>
      </c>
      <c r="T82" s="350">
        <f>IF(T$46=0,0,T$46/TRE!T$5*1000)</f>
        <v>2.6055985143882991</v>
      </c>
      <c r="U82" s="350">
        <f>IF(U$46=0,0,U$46/TRE!U$5*1000)</f>
        <v>3.1360891104625921</v>
      </c>
      <c r="V82" s="350">
        <f>IF(V$46=0,0,V$46/TRE!V$5*1000)</f>
        <v>3.6118216668006995</v>
      </c>
      <c r="W82" s="350">
        <f>IF(W$46=0,0,W$46/TRE!W$5*1000)</f>
        <v>3.4526898117917773</v>
      </c>
      <c r="DA82" s="175"/>
    </row>
    <row r="83" spans="1:105" ht="12" customHeight="1" x14ac:dyDescent="0.25">
      <c r="A83" s="41" t="s">
        <v>2444</v>
      </c>
      <c r="B83" s="335">
        <f>IF(B$47=0,0,B$47/TRE!B$5*1000)</f>
        <v>3.1426087494143711</v>
      </c>
      <c r="C83" s="335">
        <f>IF(C$47=0,0,C$47/TRE!C$5*1000)</f>
        <v>3.0129092546580267</v>
      </c>
      <c r="D83" s="335">
        <f>IF(D$47=0,0,D$47/TRE!D$5*1000)</f>
        <v>2.7886820573848472</v>
      </c>
      <c r="E83" s="335">
        <f>IF(E$47=0,0,E$47/TRE!E$5*1000)</f>
        <v>2.8999633548767521</v>
      </c>
      <c r="F83" s="335">
        <f>IF(F$47=0,0,F$47/TRE!F$5*1000)</f>
        <v>3.0312131068118879</v>
      </c>
      <c r="G83" s="335">
        <f>IF(G$47=0,0,G$47/TRE!G$5*1000)</f>
        <v>2.9407845761599338</v>
      </c>
      <c r="H83" s="335">
        <f>IF(H$47=0,0,H$47/TRE!H$5*1000)</f>
        <v>2.4385187123619469</v>
      </c>
      <c r="I83" s="335">
        <f>IF(I$47=0,0,I$47/TRE!I$5*1000)</f>
        <v>2.6652826258006352</v>
      </c>
      <c r="J83" s="335">
        <f>IF(J$47=0,0,J$47/TRE!J$5*1000)</f>
        <v>2.7514296273893559</v>
      </c>
      <c r="K83" s="335">
        <f>IF(K$47=0,0,K$47/TRE!K$5*1000)</f>
        <v>2.7951381282459242</v>
      </c>
      <c r="L83" s="335">
        <f>IF(L$47=0,0,L$47/TRE!L$5*1000)</f>
        <v>2.3381077366822938</v>
      </c>
      <c r="M83" s="335">
        <f>IF(M$47=0,0,M$47/TRE!M$5*1000)</f>
        <v>2.3442175982816549</v>
      </c>
      <c r="N83" s="335">
        <f>IF(N$47=0,0,N$47/TRE!N$5*1000)</f>
        <v>2.2712401281284884</v>
      </c>
      <c r="O83" s="335">
        <f>IF(O$47=0,0,O$47/TRE!O$5*1000)</f>
        <v>2.1642016175981733</v>
      </c>
      <c r="P83" s="335">
        <f>IF(P$47=0,0,P$47/TRE!P$5*1000)</f>
        <v>1.8031965725997949</v>
      </c>
      <c r="Q83" s="335">
        <f>IF(Q$47=0,0,Q$47/TRE!Q$5*1000)</f>
        <v>1.8601131315212778</v>
      </c>
      <c r="R83" s="335">
        <f>IF(R$47=0,0,R$47/TRE!R$5*1000)</f>
        <v>1.8297868377877062</v>
      </c>
      <c r="S83" s="335">
        <f>IF(S$47=0,0,S$47/TRE!S$5*1000)</f>
        <v>1.7260828756057287</v>
      </c>
      <c r="T83" s="335">
        <f>IF(T$47=0,0,T$47/TRE!T$5*1000)</f>
        <v>1.7643958348232756</v>
      </c>
      <c r="U83" s="335">
        <f>IF(U$47=0,0,U$47/TRE!U$5*1000)</f>
        <v>2.1236205553463203</v>
      </c>
      <c r="V83" s="335">
        <f>IF(V$47=0,0,V$47/TRE!V$5*1000)</f>
        <v>2.4457655582152071</v>
      </c>
      <c r="W83" s="335">
        <f>IF(W$47=0,0,W$47/TRE!W$5*1000)</f>
        <v>2.3380085186655584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LV: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5.7625777365389084</v>
      </c>
      <c r="C5" s="225">
        <v>5.770149015357088</v>
      </c>
      <c r="D5" s="225">
        <v>6.1886339300208526</v>
      </c>
      <c r="E5" s="225">
        <v>6.9786673720054182</v>
      </c>
      <c r="F5" s="225">
        <v>6.4965244283220178</v>
      </c>
      <c r="G5" s="225">
        <v>6.9282047614730002</v>
      </c>
      <c r="H5" s="225">
        <v>7.5684935418693309</v>
      </c>
      <c r="I5" s="225">
        <v>8.3177951999741246</v>
      </c>
      <c r="J5" s="225">
        <v>5.1742621494802252</v>
      </c>
      <c r="K5" s="225">
        <v>3.825623463433911</v>
      </c>
      <c r="L5" s="225">
        <v>3.509541645518822</v>
      </c>
      <c r="M5" s="225">
        <v>3.294121610239114</v>
      </c>
      <c r="N5" s="225">
        <v>3.8881624060236639</v>
      </c>
      <c r="O5" s="225">
        <v>5.329740790302302</v>
      </c>
      <c r="P5" s="225">
        <v>3.9233550948877292</v>
      </c>
      <c r="Q5" s="225">
        <v>3.8113436584292191</v>
      </c>
      <c r="R5" s="225">
        <v>3.9817465785164941</v>
      </c>
      <c r="S5" s="225">
        <v>4.5617168228215812</v>
      </c>
      <c r="T5" s="225">
        <v>4.7514569640548334</v>
      </c>
      <c r="U5" s="225">
        <v>3.2195198897361048</v>
      </c>
      <c r="V5" s="225">
        <v>2.6005044731619198</v>
      </c>
      <c r="W5" s="225">
        <v>3.1764223397753288</v>
      </c>
      <c r="DA5" s="89" t="s">
        <v>2446</v>
      </c>
    </row>
    <row r="6" spans="1:105" ht="12" customHeight="1" x14ac:dyDescent="0.25">
      <c r="A6" s="55" t="s">
        <v>92</v>
      </c>
      <c r="B6" s="261">
        <v>0.1138847251195395</v>
      </c>
      <c r="C6" s="261">
        <v>0.11156346295644599</v>
      </c>
      <c r="D6" s="261">
        <v>0.11462165294724069</v>
      </c>
      <c r="E6" s="261">
        <v>0.12878632809254539</v>
      </c>
      <c r="F6" s="261">
        <v>0.1202048751359442</v>
      </c>
      <c r="G6" s="261">
        <v>0.13224287349217531</v>
      </c>
      <c r="H6" s="261">
        <v>0.1328960775930014</v>
      </c>
      <c r="I6" s="261">
        <v>0.16092223551543</v>
      </c>
      <c r="J6" s="261">
        <v>0.102840311163533</v>
      </c>
      <c r="K6" s="261">
        <v>7.3464046475034239E-2</v>
      </c>
      <c r="L6" s="261">
        <v>6.3698157452893187E-2</v>
      </c>
      <c r="M6" s="261">
        <v>6.4351316223272739E-2</v>
      </c>
      <c r="N6" s="261">
        <v>7.3648708834659168E-2</v>
      </c>
      <c r="O6" s="261">
        <v>9.0562083388013678E-2</v>
      </c>
      <c r="P6" s="261">
        <v>6.4026249567880222E-2</v>
      </c>
      <c r="Q6" s="261">
        <v>6.4760294430151619E-2</v>
      </c>
      <c r="R6" s="261">
        <v>6.6838478902679549E-2</v>
      </c>
      <c r="S6" s="261">
        <v>7.5786575259153222E-2</v>
      </c>
      <c r="T6" s="261">
        <v>7.9143559872059802E-2</v>
      </c>
      <c r="U6" s="261">
        <v>6.8602949468201238E-2</v>
      </c>
      <c r="V6" s="261">
        <v>5.6915264030148002E-2</v>
      </c>
      <c r="W6" s="261">
        <v>6.7654465783989412E-2</v>
      </c>
      <c r="DA6" s="67" t="s">
        <v>2447</v>
      </c>
    </row>
    <row r="7" spans="1:105" ht="12" customHeight="1" x14ac:dyDescent="0.25">
      <c r="A7" s="202" t="s">
        <v>93</v>
      </c>
      <c r="B7" s="226">
        <v>4.0161502054302911E-2</v>
      </c>
      <c r="C7" s="226">
        <v>3.9342907857110962E-2</v>
      </c>
      <c r="D7" s="226">
        <v>4.0421380000489511E-2</v>
      </c>
      <c r="E7" s="226">
        <v>4.5416559374629177E-2</v>
      </c>
      <c r="F7" s="226">
        <v>4.2390305939994433E-2</v>
      </c>
      <c r="G7" s="226">
        <v>4.6635511740912877E-2</v>
      </c>
      <c r="H7" s="226">
        <v>4.6865864475308723E-2</v>
      </c>
      <c r="I7" s="226">
        <v>5.6749302291876053E-2</v>
      </c>
      <c r="J7" s="226">
        <v>3.6266684260984748E-2</v>
      </c>
      <c r="K7" s="226">
        <v>2.590713065626286E-2</v>
      </c>
      <c r="L7" s="226">
        <v>2.2463185284193658E-2</v>
      </c>
      <c r="M7" s="226">
        <v>2.2693522032786149E-2</v>
      </c>
      <c r="N7" s="226">
        <v>2.597225192452466E-2</v>
      </c>
      <c r="O7" s="226">
        <v>3.1936761441992832E-2</v>
      </c>
      <c r="P7" s="226">
        <v>2.257888712336675E-2</v>
      </c>
      <c r="Q7" s="226">
        <v>2.283774839043411E-2</v>
      </c>
      <c r="R7" s="226">
        <v>2.3570621125342531E-2</v>
      </c>
      <c r="S7" s="226">
        <v>2.672617152795715E-2</v>
      </c>
      <c r="T7" s="226">
        <v>2.7910013735821249E-2</v>
      </c>
      <c r="U7" s="226">
        <v>2.4192862502907211E-2</v>
      </c>
      <c r="V7" s="226">
        <v>2.007119471789285E-2</v>
      </c>
      <c r="W7" s="226">
        <v>2.3858379284091319E-2</v>
      </c>
      <c r="DA7" s="174" t="s">
        <v>2448</v>
      </c>
    </row>
    <row r="8" spans="1:105" ht="12" customHeight="1" x14ac:dyDescent="0.25">
      <c r="A8" s="202" t="s">
        <v>94</v>
      </c>
      <c r="B8" s="226">
        <v>0.26814259248439148</v>
      </c>
      <c r="C8" s="226">
        <v>0.26267716019226911</v>
      </c>
      <c r="D8" s="226">
        <v>0.2698776955720642</v>
      </c>
      <c r="E8" s="226">
        <v>0.30322854847331587</v>
      </c>
      <c r="F8" s="226">
        <v>0.28302344159308612</v>
      </c>
      <c r="G8" s="226">
        <v>0.31136701518624771</v>
      </c>
      <c r="H8" s="226">
        <v>0.31290499001854499</v>
      </c>
      <c r="I8" s="226">
        <v>0.37889282670874919</v>
      </c>
      <c r="J8" s="226">
        <v>0.2421384221487661</v>
      </c>
      <c r="K8" s="226">
        <v>0.17297174713757749</v>
      </c>
      <c r="L8" s="226">
        <v>0.14997787506594459</v>
      </c>
      <c r="M8" s="226">
        <v>0.15151574316730471</v>
      </c>
      <c r="N8" s="226">
        <v>0.1734065362964585</v>
      </c>
      <c r="O8" s="226">
        <v>0.21322922626331431</v>
      </c>
      <c r="P8" s="226">
        <v>0.1507503708523108</v>
      </c>
      <c r="Q8" s="226">
        <v>0.1524786859723824</v>
      </c>
      <c r="R8" s="226">
        <v>0.15737178969230201</v>
      </c>
      <c r="S8" s="226">
        <v>0.17844016170010621</v>
      </c>
      <c r="T8" s="226">
        <v>0.1863442116601878</v>
      </c>
      <c r="U8" s="226">
        <v>0.16152625124370651</v>
      </c>
      <c r="V8" s="226">
        <v>0.13400749251454341</v>
      </c>
      <c r="W8" s="226">
        <v>0.15929303802089059</v>
      </c>
      <c r="DA8" s="174" t="s">
        <v>2449</v>
      </c>
    </row>
    <row r="9" spans="1:105" ht="12" customHeight="1" x14ac:dyDescent="0.25">
      <c r="A9" s="202" t="s">
        <v>95</v>
      </c>
      <c r="B9" s="226">
        <v>0.1173589469716515</v>
      </c>
      <c r="C9" s="226">
        <v>0.1149668712756366</v>
      </c>
      <c r="D9" s="226">
        <v>0.1181183558718559</v>
      </c>
      <c r="E9" s="226">
        <v>0.1327151453667034</v>
      </c>
      <c r="F9" s="226">
        <v>0.12387190250497319</v>
      </c>
      <c r="G9" s="226">
        <v>0.1362771377922414</v>
      </c>
      <c r="H9" s="226">
        <v>0.13695026884954559</v>
      </c>
      <c r="I9" s="226">
        <v>0.16583140613977471</v>
      </c>
      <c r="J9" s="226">
        <v>0.10597760684517341</v>
      </c>
      <c r="K9" s="226">
        <v>7.5705175786627429E-2</v>
      </c>
      <c r="L9" s="226">
        <v>6.5641363886678072E-2</v>
      </c>
      <c r="M9" s="226">
        <v>6.6314448230663472E-2</v>
      </c>
      <c r="N9" s="226">
        <v>7.5895471544448687E-2</v>
      </c>
      <c r="O9" s="226">
        <v>9.3324813585142136E-2</v>
      </c>
      <c r="P9" s="226">
        <v>6.5979464936526178E-2</v>
      </c>
      <c r="Q9" s="226">
        <v>6.6735902922179638E-2</v>
      </c>
      <c r="R9" s="226">
        <v>6.8877485483429285E-2</v>
      </c>
      <c r="S9" s="226">
        <v>7.809855674381419E-2</v>
      </c>
      <c r="T9" s="226">
        <v>8.155795113368712E-2</v>
      </c>
      <c r="U9" s="226">
        <v>7.0695783831295878E-2</v>
      </c>
      <c r="V9" s="226">
        <v>5.8651548275508447E-2</v>
      </c>
      <c r="W9" s="226">
        <v>6.9718365250515571E-2</v>
      </c>
      <c r="DA9" s="174" t="s">
        <v>2450</v>
      </c>
    </row>
    <row r="10" spans="1:105" ht="12" customHeight="1" x14ac:dyDescent="0.25">
      <c r="A10" s="56" t="s">
        <v>96</v>
      </c>
      <c r="B10" s="262">
        <v>0.2049055318922243</v>
      </c>
      <c r="C10" s="262">
        <v>0.20238679416128569</v>
      </c>
      <c r="D10" s="262">
        <v>0.21602084485614489</v>
      </c>
      <c r="E10" s="262">
        <v>0.2439904996797336</v>
      </c>
      <c r="F10" s="262">
        <v>0.2247723884625874</v>
      </c>
      <c r="G10" s="262">
        <v>0.24608659061129701</v>
      </c>
      <c r="H10" s="262">
        <v>0.26984501147854772</v>
      </c>
      <c r="I10" s="262">
        <v>0.29562442618155071</v>
      </c>
      <c r="J10" s="262">
        <v>0.18602016705395899</v>
      </c>
      <c r="K10" s="262">
        <v>0.13693846963116091</v>
      </c>
      <c r="L10" s="262">
        <v>0.12538347851556719</v>
      </c>
      <c r="M10" s="262">
        <v>0.11723989616673031</v>
      </c>
      <c r="N10" s="262">
        <v>0.13808330690795989</v>
      </c>
      <c r="O10" s="262">
        <v>0.1648338158865077</v>
      </c>
      <c r="P10" s="262">
        <v>0.1196840336867501</v>
      </c>
      <c r="Q10" s="262">
        <v>0.11665116764863651</v>
      </c>
      <c r="R10" s="262">
        <v>0.1205362778071209</v>
      </c>
      <c r="S10" s="262">
        <v>0.13747957290728269</v>
      </c>
      <c r="T10" s="262">
        <v>0.14430415768900801</v>
      </c>
      <c r="U10" s="262">
        <v>0.1197610254266105</v>
      </c>
      <c r="V10" s="262">
        <v>9.8485314444245117E-2</v>
      </c>
      <c r="W10" s="262">
        <v>0.11799950257133179</v>
      </c>
      <c r="DA10" s="68" t="s">
        <v>2451</v>
      </c>
    </row>
    <row r="11" spans="1:105" ht="12" customHeight="1" x14ac:dyDescent="0.25">
      <c r="A11" s="37" t="s">
        <v>160</v>
      </c>
      <c r="B11" s="228">
        <v>2.84301177904231E-2</v>
      </c>
      <c r="C11" s="228">
        <v>2.94762720942582E-2</v>
      </c>
      <c r="D11" s="228">
        <v>2.6684616568249761E-2</v>
      </c>
      <c r="E11" s="228">
        <v>2.991082370342615E-2</v>
      </c>
      <c r="F11" s="228">
        <v>2.686970543346185E-2</v>
      </c>
      <c r="G11" s="228">
        <v>2.8595799535001899E-2</v>
      </c>
      <c r="H11" s="228">
        <v>2.992942233248598E-2</v>
      </c>
      <c r="I11" s="228">
        <v>2.5134424278373441E-2</v>
      </c>
      <c r="J11" s="228">
        <v>2.4155992904422701E-2</v>
      </c>
      <c r="K11" s="228">
        <v>2.525742186684414E-2</v>
      </c>
      <c r="L11" s="228">
        <v>2.6510573411443972E-2</v>
      </c>
      <c r="M11" s="228">
        <v>0</v>
      </c>
      <c r="N11" s="228">
        <v>2.57619145263406E-2</v>
      </c>
      <c r="O11" s="228">
        <v>3.0012233449568659E-2</v>
      </c>
      <c r="P11" s="228">
        <v>3.078556870816318E-2</v>
      </c>
      <c r="Q11" s="228">
        <v>0</v>
      </c>
      <c r="R11" s="228">
        <v>0</v>
      </c>
      <c r="S11" s="228">
        <v>1.8154938705981439E-2</v>
      </c>
      <c r="T11" s="228">
        <v>1.860517942415827E-2</v>
      </c>
      <c r="U11" s="228">
        <v>1.4441126089008841E-2</v>
      </c>
      <c r="V11" s="228">
        <v>8.512785560672512E-3</v>
      </c>
      <c r="W11" s="228">
        <v>1.23059896593204E-2</v>
      </c>
      <c r="DA11" s="69" t="s">
        <v>2452</v>
      </c>
    </row>
    <row r="12" spans="1:105" ht="12" customHeight="1" x14ac:dyDescent="0.25">
      <c r="A12" s="37" t="s">
        <v>162</v>
      </c>
      <c r="B12" s="228">
        <v>5.5322350442579812E-2</v>
      </c>
      <c r="C12" s="228">
        <v>5.7277796109386048E-2</v>
      </c>
      <c r="D12" s="228">
        <v>9.6308653771256983E-2</v>
      </c>
      <c r="E12" s="228">
        <v>0.1048011654822682</v>
      </c>
      <c r="F12" s="228">
        <v>9.5661108673851289E-2</v>
      </c>
      <c r="G12" s="228">
        <v>9.9782521934080798E-2</v>
      </c>
      <c r="H12" s="228">
        <v>0.15280311134182301</v>
      </c>
      <c r="I12" s="228">
        <v>0.12787408281325521</v>
      </c>
      <c r="J12" s="228">
        <v>6.89797881550724E-2</v>
      </c>
      <c r="K12" s="228">
        <v>5.4037296963276249E-2</v>
      </c>
      <c r="L12" s="228">
        <v>5.7360605239610007E-2</v>
      </c>
      <c r="M12" s="228">
        <v>5.4952326812659692E-2</v>
      </c>
      <c r="N12" s="228">
        <v>5.49478908621139E-2</v>
      </c>
      <c r="O12" s="228">
        <v>3.7006972686697337E-2</v>
      </c>
      <c r="P12" s="228">
        <v>3.0481398344223941E-2</v>
      </c>
      <c r="Q12" s="228">
        <v>2.0192284213711761E-2</v>
      </c>
      <c r="R12" s="228">
        <v>2.2772540916459739E-2</v>
      </c>
      <c r="S12" s="228">
        <v>2.1636474491727061E-2</v>
      </c>
      <c r="T12" s="228">
        <v>2.6444065902405001E-2</v>
      </c>
      <c r="U12" s="228">
        <v>1.5733952088667919E-2</v>
      </c>
      <c r="V12" s="228">
        <v>1.0113426687813421E-2</v>
      </c>
      <c r="W12" s="228">
        <v>1.714836117641132E-2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1.364640400400871E-3</v>
      </c>
      <c r="T14" s="228">
        <v>1.266706005036862E-3</v>
      </c>
      <c r="U14" s="228">
        <v>9.4486193639853181E-4</v>
      </c>
      <c r="V14" s="228">
        <v>7.3793014110507915E-4</v>
      </c>
      <c r="W14" s="228">
        <v>9.1788310145891991E-4</v>
      </c>
      <c r="DA14" s="69" t="s">
        <v>2455</v>
      </c>
    </row>
    <row r="15" spans="1:105" ht="12" customHeight="1" x14ac:dyDescent="0.25">
      <c r="A15" s="37" t="s">
        <v>38</v>
      </c>
      <c r="B15" s="228">
        <v>0.1211530636592214</v>
      </c>
      <c r="C15" s="228">
        <v>0.1156327259576415</v>
      </c>
      <c r="D15" s="228">
        <v>9.3027574516638165E-2</v>
      </c>
      <c r="E15" s="228">
        <v>0.10927851049403919</v>
      </c>
      <c r="F15" s="228">
        <v>0.1022415743552743</v>
      </c>
      <c r="G15" s="228">
        <v>0.1177082691422143</v>
      </c>
      <c r="H15" s="228">
        <v>8.7112477804238642E-2</v>
      </c>
      <c r="I15" s="228">
        <v>0.14261591908992211</v>
      </c>
      <c r="J15" s="228">
        <v>9.2884385994463914E-2</v>
      </c>
      <c r="K15" s="228">
        <v>5.7643750801040533E-2</v>
      </c>
      <c r="L15" s="228">
        <v>4.1512299864513179E-2</v>
      </c>
      <c r="M15" s="228">
        <v>6.2287569354070663E-2</v>
      </c>
      <c r="N15" s="228">
        <v>5.737350151950539E-2</v>
      </c>
      <c r="O15" s="228">
        <v>9.7814609750241685E-2</v>
      </c>
      <c r="P15" s="228">
        <v>5.8417066634362962E-2</v>
      </c>
      <c r="Q15" s="228">
        <v>9.6458883434924786E-2</v>
      </c>
      <c r="R15" s="228">
        <v>9.7763736890661118E-2</v>
      </c>
      <c r="S15" s="228">
        <v>9.6323519309173364E-2</v>
      </c>
      <c r="T15" s="228">
        <v>9.7988206357407889E-2</v>
      </c>
      <c r="U15" s="228">
        <v>8.8641085312535187E-2</v>
      </c>
      <c r="V15" s="228">
        <v>7.9121172054654104E-2</v>
      </c>
      <c r="W15" s="228">
        <v>8.7627268634141164E-2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1.0180559017913269</v>
      </c>
      <c r="C16" s="263">
        <f t="shared" si="0"/>
        <v>1.0074385542105055</v>
      </c>
      <c r="D16" s="263">
        <f t="shared" si="0"/>
        <v>1.0808033835862996</v>
      </c>
      <c r="E16" s="263">
        <f t="shared" si="0"/>
        <v>1.2191782084669209</v>
      </c>
      <c r="F16" s="263">
        <f t="shared" si="0"/>
        <v>1.124378460713654</v>
      </c>
      <c r="G16" s="263">
        <f t="shared" si="0"/>
        <v>1.2271893221128405</v>
      </c>
      <c r="H16" s="263">
        <f t="shared" si="0"/>
        <v>1.351529909624585</v>
      </c>
      <c r="I16" s="263">
        <f t="shared" si="0"/>
        <v>1.4773993416344586</v>
      </c>
      <c r="J16" s="263">
        <f t="shared" si="0"/>
        <v>0.93060986374392551</v>
      </c>
      <c r="K16" s="263">
        <f t="shared" si="0"/>
        <v>0.68618263209163732</v>
      </c>
      <c r="L16" s="263">
        <f t="shared" si="0"/>
        <v>0.62890604084709689</v>
      </c>
      <c r="M16" s="263">
        <f t="shared" si="0"/>
        <v>0.58458468917377715</v>
      </c>
      <c r="N16" s="263">
        <f t="shared" si="0"/>
        <v>0.69196920275965024</v>
      </c>
      <c r="O16" s="263">
        <f t="shared" si="0"/>
        <v>0.82538702682590737</v>
      </c>
      <c r="P16" s="263">
        <f t="shared" si="0"/>
        <v>0.60064102377328077</v>
      </c>
      <c r="Q16" s="263">
        <f t="shared" si="0"/>
        <v>0.58100858704708236</v>
      </c>
      <c r="R16" s="263">
        <f t="shared" si="0"/>
        <v>0.60039473012967792</v>
      </c>
      <c r="S16" s="263">
        <f t="shared" si="0"/>
        <v>0.68386531806314332</v>
      </c>
      <c r="T16" s="263">
        <f t="shared" si="0"/>
        <v>0.72622387279975509</v>
      </c>
      <c r="U16" s="263">
        <f t="shared" si="0"/>
        <v>0.5925447046107527</v>
      </c>
      <c r="V16" s="263">
        <f t="shared" si="0"/>
        <v>0.48765041456987124</v>
      </c>
      <c r="W16" s="263">
        <f t="shared" si="0"/>
        <v>0.58441465115374425</v>
      </c>
      <c r="DA16" s="70"/>
    </row>
    <row r="17" spans="1:105" ht="12" customHeight="1" x14ac:dyDescent="0.25">
      <c r="A17" s="60" t="s">
        <v>2406</v>
      </c>
      <c r="B17" s="331">
        <v>0.48917051011757851</v>
      </c>
      <c r="C17" s="331">
        <v>0.50483970125944189</v>
      </c>
      <c r="D17" s="331">
        <v>0.61775678682722979</v>
      </c>
      <c r="E17" s="331">
        <v>0.73296117053623466</v>
      </c>
      <c r="F17" s="331">
        <v>0.61546899705745828</v>
      </c>
      <c r="G17" s="331">
        <v>0.70139329559047292</v>
      </c>
      <c r="H17" s="331">
        <v>0.95916631912368144</v>
      </c>
      <c r="I17" s="331">
        <v>0.76752577649658393</v>
      </c>
      <c r="J17" s="331">
        <v>0.4682759906931997</v>
      </c>
      <c r="K17" s="331">
        <v>0.39925971948709721</v>
      </c>
      <c r="L17" s="331">
        <v>0.4222777451425056</v>
      </c>
      <c r="M17" s="331">
        <v>0.27454707764131192</v>
      </c>
      <c r="N17" s="331">
        <v>0.40639146131260417</v>
      </c>
      <c r="O17" s="331">
        <v>0.3385128672715782</v>
      </c>
      <c r="P17" s="331">
        <v>0.30986891627464169</v>
      </c>
      <c r="Q17" s="331">
        <v>0.1008825821093388</v>
      </c>
      <c r="R17" s="331">
        <v>0.1137737912426464</v>
      </c>
      <c r="S17" s="331">
        <v>0.22610169212394951</v>
      </c>
      <c r="T17" s="331">
        <v>0.2999868127443</v>
      </c>
      <c r="U17" s="331">
        <v>0.19067894694122911</v>
      </c>
      <c r="V17" s="331">
        <v>0.10340036157443019</v>
      </c>
      <c r="W17" s="331">
        <v>0.17453502939310131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1.2118363535120691E-2</v>
      </c>
      <c r="T18" s="232">
        <v>3.9483278511856816E-3</v>
      </c>
      <c r="U18" s="232">
        <v>2.1183400932598632E-3</v>
      </c>
      <c r="V18" s="232">
        <v>5.1382958836573938E-5</v>
      </c>
      <c r="W18" s="232">
        <v>2.3561857198915289E-4</v>
      </c>
      <c r="DA18" s="71" t="s">
        <v>2458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2.2050124558422951E-2</v>
      </c>
      <c r="T19" s="232">
        <v>9.7355477096895932E-2</v>
      </c>
      <c r="U19" s="232">
        <v>4.963531537939022E-2</v>
      </c>
      <c r="V19" s="232">
        <v>1.153563582150703E-2</v>
      </c>
      <c r="W19" s="232">
        <v>3.4594085035786253E-2</v>
      </c>
      <c r="DA19" s="71" t="s">
        <v>2459</v>
      </c>
    </row>
    <row r="20" spans="1:105" ht="12" customHeight="1" x14ac:dyDescent="0.25">
      <c r="A20" s="59" t="s">
        <v>160</v>
      </c>
      <c r="B20" s="232">
        <v>0.1276289884465768</v>
      </c>
      <c r="C20" s="232">
        <v>0.13175186858896579</v>
      </c>
      <c r="D20" s="232">
        <v>0.13658954645523369</v>
      </c>
      <c r="E20" s="232">
        <v>0.13685708230922591</v>
      </c>
      <c r="F20" s="232">
        <v>0.13753695389084639</v>
      </c>
      <c r="G20" s="232">
        <v>0.13135786086730369</v>
      </c>
      <c r="H20" s="232">
        <v>0.13862774704516789</v>
      </c>
      <c r="I20" s="232">
        <v>0.12865463529580021</v>
      </c>
      <c r="J20" s="232">
        <v>0.1236463753021185</v>
      </c>
      <c r="K20" s="232">
        <v>0.12928421844088059</v>
      </c>
      <c r="L20" s="232">
        <v>0.1356986782731506</v>
      </c>
      <c r="M20" s="232">
        <v>0</v>
      </c>
      <c r="N20" s="232">
        <v>0.1318665461042508</v>
      </c>
      <c r="O20" s="232">
        <v>0.1536224942374749</v>
      </c>
      <c r="P20" s="232">
        <v>0.15758093643427781</v>
      </c>
      <c r="Q20" s="232">
        <v>0</v>
      </c>
      <c r="R20" s="232">
        <v>0</v>
      </c>
      <c r="S20" s="232">
        <v>8.8725248252426378E-2</v>
      </c>
      <c r="T20" s="232">
        <v>8.3225183144077841E-2</v>
      </c>
      <c r="U20" s="232">
        <v>6.7327190894202762E-2</v>
      </c>
      <c r="V20" s="232">
        <v>4.2514435306164153E-2</v>
      </c>
      <c r="W20" s="232">
        <v>5.9193919172715811E-2</v>
      </c>
      <c r="DA20" s="71" t="s">
        <v>2460</v>
      </c>
    </row>
    <row r="21" spans="1:105" ht="12" customHeight="1" x14ac:dyDescent="0.25">
      <c r="A21" s="59" t="s">
        <v>70</v>
      </c>
      <c r="B21" s="232">
        <v>0.11913431089525441</v>
      </c>
      <c r="C21" s="232">
        <v>0.1232001965960262</v>
      </c>
      <c r="D21" s="232">
        <v>0</v>
      </c>
      <c r="E21" s="232">
        <v>0.12806808806643341</v>
      </c>
      <c r="F21" s="232">
        <v>0</v>
      </c>
      <c r="G21" s="232">
        <v>0.122649277003215</v>
      </c>
      <c r="H21" s="232">
        <v>0.12972912053567701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0.2424072107757472</v>
      </c>
      <c r="C22" s="232">
        <v>0.24988763607445</v>
      </c>
      <c r="D22" s="232">
        <v>0.48116724037199599</v>
      </c>
      <c r="E22" s="232">
        <v>0.46803600016057539</v>
      </c>
      <c r="F22" s="232">
        <v>0.47793204316661192</v>
      </c>
      <c r="G22" s="232">
        <v>0.4473861577199541</v>
      </c>
      <c r="H22" s="232">
        <v>0.69080945154283646</v>
      </c>
      <c r="I22" s="232">
        <v>0.6388711412007837</v>
      </c>
      <c r="J22" s="232">
        <v>0.34462961539108122</v>
      </c>
      <c r="K22" s="232">
        <v>0.26997550104621648</v>
      </c>
      <c r="L22" s="232">
        <v>0.28657906686935503</v>
      </c>
      <c r="M22" s="232">
        <v>0.27454707764131192</v>
      </c>
      <c r="N22" s="232">
        <v>0.27452491520835343</v>
      </c>
      <c r="O22" s="232">
        <v>0.1848903730341033</v>
      </c>
      <c r="P22" s="232">
        <v>0.15228797984036391</v>
      </c>
      <c r="Q22" s="232">
        <v>0.1008825821093388</v>
      </c>
      <c r="R22" s="232">
        <v>0.1137737912426464</v>
      </c>
      <c r="S22" s="232">
        <v>0.10320795577797939</v>
      </c>
      <c r="T22" s="232">
        <v>0.11545782465214049</v>
      </c>
      <c r="U22" s="232">
        <v>7.1598100574376239E-2</v>
      </c>
      <c r="V22" s="232">
        <v>4.9298907487922469E-2</v>
      </c>
      <c r="W22" s="232">
        <v>8.0511406612610109E-2</v>
      </c>
      <c r="DA22" s="71" t="s">
        <v>2462</v>
      </c>
    </row>
    <row r="23" spans="1:105" ht="12" customHeight="1" x14ac:dyDescent="0.25">
      <c r="A23" s="60" t="s">
        <v>2413</v>
      </c>
      <c r="B23" s="331">
        <v>0.52888539167374837</v>
      </c>
      <c r="C23" s="331">
        <v>0.50259885295106366</v>
      </c>
      <c r="D23" s="331">
        <v>0.46304659675906967</v>
      </c>
      <c r="E23" s="331">
        <v>0.48621703793068632</v>
      </c>
      <c r="F23" s="331">
        <v>0.50890946365619583</v>
      </c>
      <c r="G23" s="331">
        <v>0.52579602652236768</v>
      </c>
      <c r="H23" s="331">
        <v>0.39236359050090353</v>
      </c>
      <c r="I23" s="331">
        <v>0.70987356513787481</v>
      </c>
      <c r="J23" s="331">
        <v>0.46233387305072582</v>
      </c>
      <c r="K23" s="331">
        <v>0.28692291260454011</v>
      </c>
      <c r="L23" s="331">
        <v>0.20662829570459129</v>
      </c>
      <c r="M23" s="331">
        <v>0.31003761153246528</v>
      </c>
      <c r="N23" s="331">
        <v>0.28557774144704601</v>
      </c>
      <c r="O23" s="331">
        <v>0.48687415955432911</v>
      </c>
      <c r="P23" s="331">
        <v>0.29077210749863908</v>
      </c>
      <c r="Q23" s="331">
        <v>0.4801260049377436</v>
      </c>
      <c r="R23" s="331">
        <v>0.48662093888703151</v>
      </c>
      <c r="S23" s="331">
        <v>0.45776362593919379</v>
      </c>
      <c r="T23" s="331">
        <v>0.42623706005545509</v>
      </c>
      <c r="U23" s="331">
        <v>0.40186575766952359</v>
      </c>
      <c r="V23" s="331">
        <v>0.38425005299544102</v>
      </c>
      <c r="W23" s="331">
        <v>0.40987962176064291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0.41394113940875965</v>
      </c>
      <c r="C24" s="263">
        <f t="shared" si="1"/>
        <v>0.41236052585001259</v>
      </c>
      <c r="D24" s="263">
        <f t="shared" si="1"/>
        <v>0.45549891713273627</v>
      </c>
      <c r="E24" s="263">
        <f t="shared" si="1"/>
        <v>0.51521036384673735</v>
      </c>
      <c r="F24" s="263">
        <f t="shared" si="1"/>
        <v>0.4724404644810386</v>
      </c>
      <c r="G24" s="263">
        <f t="shared" si="1"/>
        <v>0.51548383066081405</v>
      </c>
      <c r="H24" s="263">
        <f t="shared" si="1"/>
        <v>0.57631904908982901</v>
      </c>
      <c r="I24" s="263">
        <f t="shared" si="1"/>
        <v>0.61622182728005925</v>
      </c>
      <c r="J24" s="263">
        <f t="shared" si="1"/>
        <v>0.38458481338111961</v>
      </c>
      <c r="K24" s="263">
        <f t="shared" si="1"/>
        <v>0.28750579593915027</v>
      </c>
      <c r="L24" s="263">
        <f t="shared" si="1"/>
        <v>0.26620941303892387</v>
      </c>
      <c r="M24" s="263">
        <f t="shared" si="1"/>
        <v>0.24197061004736817</v>
      </c>
      <c r="N24" s="263">
        <f t="shared" si="1"/>
        <v>0.2904091185056728</v>
      </c>
      <c r="O24" s="263">
        <f t="shared" si="1"/>
        <v>0.3321935286549767</v>
      </c>
      <c r="P24" s="263">
        <f t="shared" si="1"/>
        <v>0.246740406167135</v>
      </c>
      <c r="Q24" s="263">
        <f t="shared" si="1"/>
        <v>0.21981982161211128</v>
      </c>
      <c r="R24" s="263">
        <f t="shared" si="1"/>
        <v>0.23006103084086327</v>
      </c>
      <c r="S24" s="263">
        <f t="shared" si="1"/>
        <v>0.26311042065236678</v>
      </c>
      <c r="T24" s="263">
        <f t="shared" si="1"/>
        <v>0.2814780763451904</v>
      </c>
      <c r="U24" s="263">
        <f t="shared" si="1"/>
        <v>0.2178832160545798</v>
      </c>
      <c r="V24" s="263">
        <f t="shared" si="1"/>
        <v>0.16993253282314252</v>
      </c>
      <c r="W24" s="263">
        <f t="shared" si="1"/>
        <v>0.21594379084834309</v>
      </c>
      <c r="DA24" s="70"/>
    </row>
    <row r="25" spans="1:105" ht="12" customHeight="1" x14ac:dyDescent="0.25">
      <c r="A25" s="60" t="s">
        <v>2416</v>
      </c>
      <c r="B25" s="264">
        <v>0.28155231448226758</v>
      </c>
      <c r="C25" s="264">
        <v>0.28267012399821911</v>
      </c>
      <c r="D25" s="264">
        <v>0.32225342763544618</v>
      </c>
      <c r="E25" s="264">
        <v>0.36549870914613281</v>
      </c>
      <c r="F25" s="264">
        <v>0.33270458547725301</v>
      </c>
      <c r="G25" s="264">
        <v>0.36175400773543881</v>
      </c>
      <c r="H25" s="264">
        <v>0.42182988883229833</v>
      </c>
      <c r="I25" s="264">
        <v>0.42915279197203321</v>
      </c>
      <c r="J25" s="264">
        <v>0.26503490942583502</v>
      </c>
      <c r="K25" s="264">
        <v>0.20210524044791781</v>
      </c>
      <c r="L25" s="264">
        <v>0.1921615176225758</v>
      </c>
      <c r="M25" s="264">
        <v>0.16716342999464581</v>
      </c>
      <c r="N25" s="264">
        <v>0.20479389653679611</v>
      </c>
      <c r="O25" s="264">
        <v>0.2269168307479536</v>
      </c>
      <c r="P25" s="264">
        <v>0.17231110991300841</v>
      </c>
      <c r="Q25" s="264">
        <v>0.1445372121796156</v>
      </c>
      <c r="R25" s="264">
        <v>0.15236257152147831</v>
      </c>
      <c r="S25" s="264">
        <v>0.1750099696636063</v>
      </c>
      <c r="T25" s="264">
        <v>0.18947519465088511</v>
      </c>
      <c r="U25" s="264">
        <v>0.13813359329302469</v>
      </c>
      <c r="V25" s="264">
        <v>0.1037696218847067</v>
      </c>
      <c r="W25" s="264">
        <v>0.13729676231338819</v>
      </c>
      <c r="DA25" s="72" t="s">
        <v>2464</v>
      </c>
    </row>
    <row r="26" spans="1:105" ht="12" customHeight="1" x14ac:dyDescent="0.25">
      <c r="A26" s="60" t="s">
        <v>2418</v>
      </c>
      <c r="B26" s="264">
        <v>0.13238882492649209</v>
      </c>
      <c r="C26" s="264">
        <v>0.12969040185179351</v>
      </c>
      <c r="D26" s="264">
        <v>0.13324548949729009</v>
      </c>
      <c r="E26" s="264">
        <v>0.14971165470060449</v>
      </c>
      <c r="F26" s="264">
        <v>0.13973587900378559</v>
      </c>
      <c r="G26" s="264">
        <v>0.15372982292537521</v>
      </c>
      <c r="H26" s="264">
        <v>0.15448916025753071</v>
      </c>
      <c r="I26" s="264">
        <v>0.1870690353080261</v>
      </c>
      <c r="J26" s="264">
        <v>0.1195499039552846</v>
      </c>
      <c r="K26" s="264">
        <v>8.5400555491232433E-2</v>
      </c>
      <c r="L26" s="264">
        <v>7.4047895416348042E-2</v>
      </c>
      <c r="M26" s="264">
        <v>7.4807180052722355E-2</v>
      </c>
      <c r="N26" s="264">
        <v>8.5615221968876692E-2</v>
      </c>
      <c r="O26" s="264">
        <v>0.1052766979070231</v>
      </c>
      <c r="P26" s="264">
        <v>7.4429296254126601E-2</v>
      </c>
      <c r="Q26" s="264">
        <v>7.5282609432495665E-2</v>
      </c>
      <c r="R26" s="264">
        <v>7.7698459319384947E-2</v>
      </c>
      <c r="S26" s="264">
        <v>8.8100450988760473E-2</v>
      </c>
      <c r="T26" s="264">
        <v>9.2002881694305275E-2</v>
      </c>
      <c r="U26" s="264">
        <v>7.9749622761555117E-2</v>
      </c>
      <c r="V26" s="264">
        <v>6.6162910938435807E-2</v>
      </c>
      <c r="W26" s="264">
        <v>7.8647028534954908E-2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1.2465990634179516</v>
      </c>
      <c r="C27" s="263">
        <f t="shared" si="2"/>
        <v>1.233598229645517</v>
      </c>
      <c r="D27" s="263">
        <f t="shared" si="2"/>
        <v>1.323432714595469</v>
      </c>
      <c r="E27" s="263">
        <f t="shared" si="2"/>
        <v>1.4928712756737808</v>
      </c>
      <c r="F27" s="263">
        <f t="shared" si="2"/>
        <v>1.3767899518942703</v>
      </c>
      <c r="G27" s="263">
        <f t="shared" si="2"/>
        <v>1.5026808025871516</v>
      </c>
      <c r="H27" s="263">
        <f t="shared" si="2"/>
        <v>1.6549345832137772</v>
      </c>
      <c r="I27" s="263">
        <f t="shared" si="2"/>
        <v>1.8090604183279091</v>
      </c>
      <c r="J27" s="263">
        <f t="shared" si="2"/>
        <v>1.1395222821354192</v>
      </c>
      <c r="K27" s="263">
        <f t="shared" si="2"/>
        <v>0.84022363113261667</v>
      </c>
      <c r="L27" s="263">
        <f t="shared" si="2"/>
        <v>0.77008902960868997</v>
      </c>
      <c r="M27" s="263">
        <f t="shared" si="2"/>
        <v>0.71581798674340091</v>
      </c>
      <c r="N27" s="263">
        <f t="shared" si="2"/>
        <v>0.84730922786895913</v>
      </c>
      <c r="O27" s="263">
        <f t="shared" si="2"/>
        <v>1.010677992031723</v>
      </c>
      <c r="P27" s="263">
        <f t="shared" si="2"/>
        <v>0.7354788046203441</v>
      </c>
      <c r="Q27" s="263">
        <f t="shared" si="2"/>
        <v>0.71143908618010099</v>
      </c>
      <c r="R27" s="263">
        <f t="shared" si="2"/>
        <v>0.73517722056695245</v>
      </c>
      <c r="S27" s="263">
        <f t="shared" si="2"/>
        <v>0.8373861037507877</v>
      </c>
      <c r="T27" s="263">
        <f t="shared" si="2"/>
        <v>0.88925372179561835</v>
      </c>
      <c r="U27" s="263">
        <f t="shared" si="2"/>
        <v>0.72556494442133013</v>
      </c>
      <c r="V27" s="263">
        <f t="shared" si="2"/>
        <v>0.5971229566161691</v>
      </c>
      <c r="W27" s="263">
        <f t="shared" si="2"/>
        <v>0.71560977692295202</v>
      </c>
      <c r="DA27" s="70"/>
    </row>
    <row r="28" spans="1:105" ht="12" customHeight="1" x14ac:dyDescent="0.25">
      <c r="A28" s="60" t="s">
        <v>2421</v>
      </c>
      <c r="B28" s="331">
        <v>0.59898429810315745</v>
      </c>
      <c r="C28" s="331">
        <v>0.61817106276666367</v>
      </c>
      <c r="D28" s="331">
        <v>0.75643688182926105</v>
      </c>
      <c r="E28" s="331">
        <v>0.8975034741260014</v>
      </c>
      <c r="F28" s="331">
        <v>0.75363550660096923</v>
      </c>
      <c r="G28" s="331">
        <v>0.85884893337608925</v>
      </c>
      <c r="H28" s="331">
        <v>1.1744893703555279</v>
      </c>
      <c r="I28" s="331">
        <v>0.93982748142438877</v>
      </c>
      <c r="J28" s="331">
        <v>0.57339917227738746</v>
      </c>
      <c r="K28" s="331">
        <v>0.48888945243317988</v>
      </c>
      <c r="L28" s="331">
        <v>0.51707478997041489</v>
      </c>
      <c r="M28" s="331">
        <v>0.33618009507099422</v>
      </c>
      <c r="N28" s="331">
        <v>0.49762219752563758</v>
      </c>
      <c r="O28" s="331">
        <v>0.41450555176111609</v>
      </c>
      <c r="P28" s="331">
        <v>0.37943132605058177</v>
      </c>
      <c r="Q28" s="331">
        <v>0.1235296923787822</v>
      </c>
      <c r="R28" s="331">
        <v>0.13931484641956701</v>
      </c>
      <c r="S28" s="331">
        <v>0.27685921484565229</v>
      </c>
      <c r="T28" s="331">
        <v>0.36733079111546929</v>
      </c>
      <c r="U28" s="331">
        <v>0.23348442482599491</v>
      </c>
      <c r="V28" s="331">
        <v>0.12661268764215941</v>
      </c>
      <c r="W28" s="331">
        <v>0.21371636252216489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1.4838812491984521E-2</v>
      </c>
      <c r="T29" s="232">
        <v>4.8346871647171608E-3</v>
      </c>
      <c r="U29" s="232">
        <v>2.5938858284814659E-3</v>
      </c>
      <c r="V29" s="232">
        <v>6.29179087794783E-5</v>
      </c>
      <c r="W29" s="232">
        <v>2.8851253712957502E-4</v>
      </c>
      <c r="DA29" s="71" t="s">
        <v>2467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2.7000152520517899E-2</v>
      </c>
      <c r="T30" s="232">
        <v>0.11921078828191339</v>
      </c>
      <c r="U30" s="232">
        <v>6.0777937199253347E-2</v>
      </c>
      <c r="V30" s="232">
        <v>1.412526835286575E-2</v>
      </c>
      <c r="W30" s="232">
        <v>4.2360104125452547E-2</v>
      </c>
      <c r="DA30" s="71" t="s">
        <v>2468</v>
      </c>
    </row>
    <row r="31" spans="1:105" ht="12" customHeight="1" x14ac:dyDescent="0.25">
      <c r="A31" s="59" t="s">
        <v>160</v>
      </c>
      <c r="B31" s="232">
        <v>0.1562803940162166</v>
      </c>
      <c r="C31" s="232">
        <v>0.1613288186803663</v>
      </c>
      <c r="D31" s="232">
        <v>0.1672525058635515</v>
      </c>
      <c r="E31" s="232">
        <v>0.16758010078680721</v>
      </c>
      <c r="F31" s="232">
        <v>0.16841259660103641</v>
      </c>
      <c r="G31" s="232">
        <v>0.160846360245678</v>
      </c>
      <c r="H31" s="232">
        <v>0.1697482616879607</v>
      </c>
      <c r="I31" s="232">
        <v>0.15753628811730649</v>
      </c>
      <c r="J31" s="232">
        <v>0.15140372485973699</v>
      </c>
      <c r="K31" s="232">
        <v>0.15830720625413949</v>
      </c>
      <c r="L31" s="232">
        <v>0.16616164686508239</v>
      </c>
      <c r="M31" s="232">
        <v>0</v>
      </c>
      <c r="N31" s="232">
        <v>0.16146924012765401</v>
      </c>
      <c r="O31" s="232">
        <v>0.18810917661731619</v>
      </c>
      <c r="P31" s="232">
        <v>0.19295624869503411</v>
      </c>
      <c r="Q31" s="232">
        <v>0</v>
      </c>
      <c r="R31" s="232">
        <v>0</v>
      </c>
      <c r="S31" s="232">
        <v>0.10864316112542</v>
      </c>
      <c r="T31" s="232">
        <v>0.10190838752336059</v>
      </c>
      <c r="U31" s="232">
        <v>8.2441458237799303E-2</v>
      </c>
      <c r="V31" s="232">
        <v>5.2058492211629573E-2</v>
      </c>
      <c r="W31" s="232">
        <v>7.2482350007407104E-2</v>
      </c>
      <c r="DA31" s="71" t="s">
        <v>2469</v>
      </c>
    </row>
    <row r="32" spans="1:105" ht="12" customHeight="1" x14ac:dyDescent="0.25">
      <c r="A32" s="59" t="s">
        <v>70</v>
      </c>
      <c r="B32" s="232">
        <v>0.1458787480350055</v>
      </c>
      <c r="C32" s="232">
        <v>0.15085738358697079</v>
      </c>
      <c r="D32" s="232">
        <v>0</v>
      </c>
      <c r="E32" s="232">
        <v>0.15681806702012249</v>
      </c>
      <c r="F32" s="232">
        <v>0</v>
      </c>
      <c r="G32" s="232">
        <v>0.1501827881672021</v>
      </c>
      <c r="H32" s="232">
        <v>0.1588519843294004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0.29682515605193538</v>
      </c>
      <c r="C33" s="232">
        <v>0.30598486049932649</v>
      </c>
      <c r="D33" s="232">
        <v>0.58918437596570961</v>
      </c>
      <c r="E33" s="232">
        <v>0.57310530631907175</v>
      </c>
      <c r="F33" s="232">
        <v>0.58522290999993276</v>
      </c>
      <c r="G33" s="232">
        <v>0.54781978496320916</v>
      </c>
      <c r="H33" s="232">
        <v>0.84588912433816699</v>
      </c>
      <c r="I33" s="232">
        <v>0.7822911933070823</v>
      </c>
      <c r="J33" s="232">
        <v>0.42199544741765049</v>
      </c>
      <c r="K33" s="232">
        <v>0.33058224617904047</v>
      </c>
      <c r="L33" s="232">
        <v>0.35091314310533261</v>
      </c>
      <c r="M33" s="232">
        <v>0.33618009507099422</v>
      </c>
      <c r="N33" s="232">
        <v>0.33615295739798362</v>
      </c>
      <c r="O33" s="232">
        <v>0.2263963751437999</v>
      </c>
      <c r="P33" s="232">
        <v>0.18647507735554769</v>
      </c>
      <c r="Q33" s="232">
        <v>0.1235296923787822</v>
      </c>
      <c r="R33" s="232">
        <v>0.13931484641956701</v>
      </c>
      <c r="S33" s="232">
        <v>0.1263770887077299</v>
      </c>
      <c r="T33" s="232">
        <v>0.1413769281454782</v>
      </c>
      <c r="U33" s="232">
        <v>8.767114356046074E-2</v>
      </c>
      <c r="V33" s="232">
        <v>6.0366009168884648E-2</v>
      </c>
      <c r="W33" s="232">
        <v>9.858539585217567E-2</v>
      </c>
      <c r="DA33" s="71" t="s">
        <v>2471</v>
      </c>
    </row>
    <row r="34" spans="1:105" ht="12" customHeight="1" x14ac:dyDescent="0.25">
      <c r="A34" s="60" t="s">
        <v>2428</v>
      </c>
      <c r="B34" s="331">
        <v>0.64761476531479423</v>
      </c>
      <c r="C34" s="331">
        <v>0.61542716687885324</v>
      </c>
      <c r="D34" s="331">
        <v>0.56699583276620791</v>
      </c>
      <c r="E34" s="331">
        <v>0.59536780154777924</v>
      </c>
      <c r="F34" s="331">
        <v>0.62315444529330111</v>
      </c>
      <c r="G34" s="331">
        <v>0.6438318692110625</v>
      </c>
      <c r="H34" s="331">
        <v>0.48044521285824932</v>
      </c>
      <c r="I34" s="331">
        <v>0.86923293690352033</v>
      </c>
      <c r="J34" s="331">
        <v>0.56612310985803171</v>
      </c>
      <c r="K34" s="331">
        <v>0.35133417869943678</v>
      </c>
      <c r="L34" s="331">
        <v>0.25301423963827502</v>
      </c>
      <c r="M34" s="331">
        <v>0.37963789167240669</v>
      </c>
      <c r="N34" s="331">
        <v>0.34968703034332149</v>
      </c>
      <c r="O34" s="331">
        <v>0.59617244027060701</v>
      </c>
      <c r="P34" s="331">
        <v>0.35604747856976232</v>
      </c>
      <c r="Q34" s="331">
        <v>0.58790939380131879</v>
      </c>
      <c r="R34" s="331">
        <v>0.59586237414738541</v>
      </c>
      <c r="S34" s="331">
        <v>0.56052688890513547</v>
      </c>
      <c r="T34" s="331">
        <v>0.52192293068014906</v>
      </c>
      <c r="U34" s="331">
        <v>0.49208051959533528</v>
      </c>
      <c r="V34" s="331">
        <v>0.47051026897400972</v>
      </c>
      <c r="W34" s="331">
        <v>0.50189341440078716</v>
      </c>
      <c r="DA34" s="72" t="s">
        <v>2472</v>
      </c>
    </row>
    <row r="35" spans="1:105" ht="12" customHeight="1" x14ac:dyDescent="0.25">
      <c r="A35" s="57" t="s">
        <v>2430</v>
      </c>
      <c r="B35" s="263">
        <v>1.1909073047212431</v>
      </c>
      <c r="C35" s="263">
        <v>1.260605316760834</v>
      </c>
      <c r="D35" s="263">
        <v>1.413785434125985</v>
      </c>
      <c r="E35" s="263">
        <v>1.5983545041464651</v>
      </c>
      <c r="F35" s="263">
        <v>1.516287702915587</v>
      </c>
      <c r="G35" s="263">
        <v>1.476463637904194</v>
      </c>
      <c r="H35" s="263">
        <v>1.745881648064961</v>
      </c>
      <c r="I35" s="263">
        <v>1.7340604454867179</v>
      </c>
      <c r="J35" s="263">
        <v>1.0090729596976971</v>
      </c>
      <c r="K35" s="263">
        <v>0.78577956256079939</v>
      </c>
      <c r="L35" s="263">
        <v>0.77472484493796978</v>
      </c>
      <c r="M35" s="263">
        <v>0.68059749869163999</v>
      </c>
      <c r="N35" s="263">
        <v>0.82866083772964905</v>
      </c>
      <c r="O35" s="263">
        <v>1.6542025189625369</v>
      </c>
      <c r="P35" s="263">
        <v>1.271718518715645</v>
      </c>
      <c r="Q35" s="263">
        <v>1.222451583201809</v>
      </c>
      <c r="R35" s="263">
        <v>1.304797964953142</v>
      </c>
      <c r="S35" s="263">
        <v>1.5164540590500899</v>
      </c>
      <c r="T35" s="263">
        <v>1.5370135676964649</v>
      </c>
      <c r="U35" s="263">
        <v>0.54683103769305652</v>
      </c>
      <c r="V35" s="263">
        <v>0.40363055176896873</v>
      </c>
      <c r="W35" s="263">
        <v>0.53957949275321138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8.7799855043968218E-3</v>
      </c>
      <c r="T36" s="231">
        <v>2.9723065792915311E-3</v>
      </c>
      <c r="U36" s="231">
        <v>5.6708975221281422E-3</v>
      </c>
      <c r="V36" s="231">
        <v>1.8465593694892181E-4</v>
      </c>
      <c r="W36" s="231">
        <v>6.4047585345202752E-4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1.61349757167857E-2</v>
      </c>
      <c r="T38" s="231">
        <v>7.4019855280477678E-2</v>
      </c>
      <c r="U38" s="231">
        <v>0.13420056544092229</v>
      </c>
      <c r="V38" s="231">
        <v>4.1869054156648662E-2</v>
      </c>
      <c r="W38" s="231">
        <v>9.4973520521641222E-2</v>
      </c>
      <c r="DA38" s="73" t="s">
        <v>2476</v>
      </c>
    </row>
    <row r="39" spans="1:105" ht="12" customHeight="1" x14ac:dyDescent="0.25">
      <c r="A39" s="46" t="s">
        <v>160</v>
      </c>
      <c r="B39" s="231">
        <v>0.2187158569628096</v>
      </c>
      <c r="C39" s="231">
        <v>0.20373181969232029</v>
      </c>
      <c r="D39" s="231">
        <v>0.1905379231888126</v>
      </c>
      <c r="E39" s="231">
        <v>0.18611748096555869</v>
      </c>
      <c r="F39" s="231">
        <v>0.18715508671620509</v>
      </c>
      <c r="G39" s="231">
        <v>0.2060158979167625</v>
      </c>
      <c r="H39" s="231">
        <v>0.18015246066340121</v>
      </c>
      <c r="I39" s="231">
        <v>0.21887051356448031</v>
      </c>
      <c r="J39" s="231">
        <v>0.23675313074716209</v>
      </c>
      <c r="K39" s="231">
        <v>0.2166225083782512</v>
      </c>
      <c r="L39" s="231">
        <v>0.19371887916702771</v>
      </c>
      <c r="M39" s="231">
        <v>0</v>
      </c>
      <c r="N39" s="231">
        <v>0.20740198522277981</v>
      </c>
      <c r="O39" s="231">
        <v>0.12971965788399789</v>
      </c>
      <c r="P39" s="231">
        <v>0.11558554610615129</v>
      </c>
      <c r="Q39" s="231">
        <v>0</v>
      </c>
      <c r="R39" s="231">
        <v>0</v>
      </c>
      <c r="S39" s="231">
        <v>6.6158531276953356E-2</v>
      </c>
      <c r="T39" s="231">
        <v>6.4479842036068713E-2</v>
      </c>
      <c r="U39" s="231">
        <v>0.18549637106189579</v>
      </c>
      <c r="V39" s="231">
        <v>0.15724230126120481</v>
      </c>
      <c r="W39" s="231">
        <v>0.16559954779999769</v>
      </c>
      <c r="DA39" s="73" t="s">
        <v>2477</v>
      </c>
    </row>
    <row r="40" spans="1:105" ht="12" customHeight="1" x14ac:dyDescent="0.25">
      <c r="A40" s="46" t="s">
        <v>70</v>
      </c>
      <c r="B40" s="231">
        <v>0.19792706759084519</v>
      </c>
      <c r="C40" s="231">
        <v>0.1846931853441636</v>
      </c>
      <c r="D40" s="231">
        <v>0</v>
      </c>
      <c r="E40" s="231">
        <v>0.16884888795668521</v>
      </c>
      <c r="F40" s="231">
        <v>0</v>
      </c>
      <c r="G40" s="231">
        <v>0.18648635062054639</v>
      </c>
      <c r="H40" s="231">
        <v>0.16344246248320901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3.2192406202994628E-3</v>
      </c>
      <c r="T41" s="231">
        <v>2.533172947392315E-3</v>
      </c>
      <c r="U41" s="231">
        <v>1.266586473210158E-3</v>
      </c>
      <c r="V41" s="231">
        <v>1.899879712147384E-3</v>
      </c>
      <c r="W41" s="231">
        <v>2.5331729472326879E-3</v>
      </c>
      <c r="DA41" s="73" t="s">
        <v>2479</v>
      </c>
    </row>
    <row r="42" spans="1:105" ht="12" customHeight="1" x14ac:dyDescent="0.25">
      <c r="A42" s="46" t="s">
        <v>162</v>
      </c>
      <c r="B42" s="231">
        <v>0.4066778533152296</v>
      </c>
      <c r="C42" s="231">
        <v>0.37828654460381622</v>
      </c>
      <c r="D42" s="231">
        <v>0.65710392308599641</v>
      </c>
      <c r="E42" s="231">
        <v>0.62312215477609489</v>
      </c>
      <c r="F42" s="231">
        <v>0.6366817880322535</v>
      </c>
      <c r="G42" s="231">
        <v>0.68691224026965714</v>
      </c>
      <c r="H42" s="231">
        <v>0.87886536253134762</v>
      </c>
      <c r="I42" s="231">
        <v>1.0640183901795019</v>
      </c>
      <c r="J42" s="231">
        <v>0.64601258859004107</v>
      </c>
      <c r="K42" s="231">
        <v>0.44284981381068989</v>
      </c>
      <c r="L42" s="231">
        <v>0.40051135993550319</v>
      </c>
      <c r="M42" s="231">
        <v>0.48204043777908512</v>
      </c>
      <c r="N42" s="231">
        <v>0.42270179152828419</v>
      </c>
      <c r="O42" s="231">
        <v>0.152840808258766</v>
      </c>
      <c r="P42" s="231">
        <v>0.1093552209448639</v>
      </c>
      <c r="Q42" s="231">
        <v>8.9231146179259369E-2</v>
      </c>
      <c r="R42" s="231">
        <v>9.273039216180344E-2</v>
      </c>
      <c r="S42" s="231">
        <v>7.5340041091292206E-2</v>
      </c>
      <c r="T42" s="231">
        <v>8.7572272637155932E-2</v>
      </c>
      <c r="U42" s="231">
        <v>0.19311698328474011</v>
      </c>
      <c r="V42" s="231">
        <v>0.17850250521293351</v>
      </c>
      <c r="W42" s="231">
        <v>0.2205024961253394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4.2722225490576568E-2</v>
      </c>
      <c r="C44" s="231">
        <v>4.2722225481815278E-2</v>
      </c>
      <c r="D44" s="231">
        <v>4.2722225491066808E-2</v>
      </c>
      <c r="E44" s="231">
        <v>4.2722225490340611E-2</v>
      </c>
      <c r="F44" s="231">
        <v>4.272222548767611E-2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1.425783755683468E-2</v>
      </c>
      <c r="R44" s="231">
        <v>5.6980063040800687E-2</v>
      </c>
      <c r="S44" s="231">
        <v>5.6980063035053423E-2</v>
      </c>
      <c r="T44" s="231">
        <v>1.436041192756477E-2</v>
      </c>
      <c r="U44" s="231">
        <v>2.707963391016004E-2</v>
      </c>
      <c r="V44" s="231">
        <v>1.2821796374716339E-2</v>
      </c>
      <c r="W44" s="231">
        <v>4.344024607814604E-2</v>
      </c>
      <c r="DA44" s="73" t="s">
        <v>2482</v>
      </c>
    </row>
    <row r="45" spans="1:105" ht="12" customHeight="1" x14ac:dyDescent="0.25">
      <c r="A45" s="46" t="s">
        <v>79</v>
      </c>
      <c r="B45" s="231">
        <v>0.32486430136178168</v>
      </c>
      <c r="C45" s="231">
        <v>0.4511715416387182</v>
      </c>
      <c r="D45" s="231">
        <v>0.52342136236010917</v>
      </c>
      <c r="E45" s="231">
        <v>0.57754375495778554</v>
      </c>
      <c r="F45" s="231">
        <v>0.64972860267945254</v>
      </c>
      <c r="G45" s="231">
        <v>0.39704914909722788</v>
      </c>
      <c r="H45" s="231">
        <v>0.52342136238700387</v>
      </c>
      <c r="I45" s="231">
        <v>0.45117154174273583</v>
      </c>
      <c r="J45" s="231">
        <v>0.12630724036049379</v>
      </c>
      <c r="K45" s="231">
        <v>0.12630724037185831</v>
      </c>
      <c r="L45" s="231">
        <v>0.18049460583543889</v>
      </c>
      <c r="M45" s="231">
        <v>0.1985570609125549</v>
      </c>
      <c r="N45" s="231">
        <v>0.19855706097858511</v>
      </c>
      <c r="O45" s="231">
        <v>1.371642052819773</v>
      </c>
      <c r="P45" s="231">
        <v>1.0467777516646291</v>
      </c>
      <c r="Q45" s="231">
        <v>1.1189625994657151</v>
      </c>
      <c r="R45" s="231">
        <v>1.155087509750538</v>
      </c>
      <c r="S45" s="231">
        <v>1.289841221805309</v>
      </c>
      <c r="T45" s="231">
        <v>1.2910757062885141</v>
      </c>
      <c r="U45" s="231">
        <v>0</v>
      </c>
      <c r="V45" s="231">
        <v>1.1110359114369099E-2</v>
      </c>
      <c r="W45" s="231">
        <v>1.1890033427402229E-2</v>
      </c>
      <c r="DA45" s="73" t="s">
        <v>2483</v>
      </c>
    </row>
    <row r="46" spans="1:105" ht="12" customHeight="1" x14ac:dyDescent="0.25">
      <c r="A46" s="57" t="s">
        <v>2442</v>
      </c>
      <c r="B46" s="263">
        <v>0.70756632611589088</v>
      </c>
      <c r="C46" s="263">
        <v>0.69314431351527328</v>
      </c>
      <c r="D46" s="263">
        <v>0.7121448621321278</v>
      </c>
      <c r="E46" s="263">
        <v>0.8001500545990563</v>
      </c>
      <c r="F46" s="263">
        <v>0.74683344752233738</v>
      </c>
      <c r="G46" s="263">
        <v>0.82162558722120393</v>
      </c>
      <c r="H46" s="263">
        <v>0.82568394733350348</v>
      </c>
      <c r="I46" s="263">
        <v>0.9998105966756482</v>
      </c>
      <c r="J46" s="263">
        <v>0.63894733091041511</v>
      </c>
      <c r="K46" s="263">
        <v>0.45643246195998038</v>
      </c>
      <c r="L46" s="263">
        <v>0.39575694810683881</v>
      </c>
      <c r="M46" s="263">
        <v>0.39981502658086349</v>
      </c>
      <c r="N46" s="263">
        <v>0.45757977005801159</v>
      </c>
      <c r="O46" s="263">
        <v>0.5626626447137435</v>
      </c>
      <c r="P46" s="263">
        <v>0.39779538594110753</v>
      </c>
      <c r="Q46" s="263">
        <v>0.40235601007973931</v>
      </c>
      <c r="R46" s="263">
        <v>0.41526777985987617</v>
      </c>
      <c r="S46" s="263">
        <v>0.4708623440829125</v>
      </c>
      <c r="T46" s="263">
        <v>0.49171930507472811</v>
      </c>
      <c r="U46" s="263">
        <v>0.4262304436787101</v>
      </c>
      <c r="V46" s="263">
        <v>0.35361479976754379</v>
      </c>
      <c r="W46" s="263">
        <v>0.42033751014338139</v>
      </c>
      <c r="DA46" s="70" t="s">
        <v>2484</v>
      </c>
    </row>
    <row r="47" spans="1:105" ht="12" customHeight="1" x14ac:dyDescent="0.25">
      <c r="A47" s="41" t="s">
        <v>2444</v>
      </c>
      <c r="B47" s="352">
        <v>0.44105470256162682</v>
      </c>
      <c r="C47" s="352">
        <v>0.43206487893219692</v>
      </c>
      <c r="D47" s="352">
        <v>0.44390868920044041</v>
      </c>
      <c r="E47" s="352">
        <v>0.49876588428553043</v>
      </c>
      <c r="F47" s="352">
        <v>0.4655314871585452</v>
      </c>
      <c r="G47" s="352">
        <v>0.51215245216392069</v>
      </c>
      <c r="H47" s="352">
        <v>0.51468219212772615</v>
      </c>
      <c r="I47" s="352">
        <v>0.62322237373195011</v>
      </c>
      <c r="J47" s="352">
        <v>0.39828170813923292</v>
      </c>
      <c r="K47" s="352">
        <v>0.28451281006306361</v>
      </c>
      <c r="L47" s="352">
        <v>0.2466913087740267</v>
      </c>
      <c r="M47" s="352">
        <v>0.2492208731813069</v>
      </c>
      <c r="N47" s="352">
        <v>0.28522797359367058</v>
      </c>
      <c r="O47" s="352">
        <v>0.35073037854844452</v>
      </c>
      <c r="P47" s="352">
        <v>0.24796194950338291</v>
      </c>
      <c r="Q47" s="352">
        <v>0.25080477094459169</v>
      </c>
      <c r="R47" s="352">
        <v>0.25885319915510802</v>
      </c>
      <c r="S47" s="352">
        <v>0.29350753908396782</v>
      </c>
      <c r="T47" s="352">
        <v>0.30650852625231151</v>
      </c>
      <c r="U47" s="352">
        <v>0.26568667080495439</v>
      </c>
      <c r="V47" s="352">
        <v>0.22042240363388671</v>
      </c>
      <c r="W47" s="352">
        <v>0.2620133670428782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0.99999999999999989</v>
      </c>
      <c r="C51" s="234">
        <f t="shared" si="3"/>
        <v>0.99999999999999989</v>
      </c>
      <c r="D51" s="234">
        <f t="shared" si="3"/>
        <v>1</v>
      </c>
      <c r="E51" s="234">
        <f t="shared" si="3"/>
        <v>0.99999999999999978</v>
      </c>
      <c r="F51" s="234">
        <f t="shared" si="3"/>
        <v>1</v>
      </c>
      <c r="G51" s="234">
        <f t="shared" si="3"/>
        <v>0.99999999999999989</v>
      </c>
      <c r="H51" s="234">
        <f t="shared" si="3"/>
        <v>1</v>
      </c>
      <c r="I51" s="234">
        <f t="shared" si="3"/>
        <v>0.99999999999999989</v>
      </c>
      <c r="J51" s="234">
        <f t="shared" si="3"/>
        <v>1</v>
      </c>
      <c r="K51" s="234">
        <f t="shared" si="3"/>
        <v>0.99999999999999989</v>
      </c>
      <c r="L51" s="234">
        <f t="shared" si="3"/>
        <v>1.0000000000000002</v>
      </c>
      <c r="M51" s="234">
        <f t="shared" si="3"/>
        <v>1</v>
      </c>
      <c r="N51" s="234">
        <f t="shared" si="3"/>
        <v>1</v>
      </c>
      <c r="O51" s="234">
        <f t="shared" si="3"/>
        <v>1.0000000000000002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0.99999999999999978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1.9762809340935744E-2</v>
      </c>
      <c r="C52" s="301">
        <f t="shared" si="4"/>
        <v>1.933458956770839E-2</v>
      </c>
      <c r="D52" s="301">
        <f t="shared" si="4"/>
        <v>1.8521317344562093E-2</v>
      </c>
      <c r="E52" s="301">
        <f t="shared" si="4"/>
        <v>1.8454286646353919E-2</v>
      </c>
      <c r="F52" s="301">
        <f t="shared" si="4"/>
        <v>1.850295130299261E-2</v>
      </c>
      <c r="G52" s="301">
        <f t="shared" si="4"/>
        <v>1.9087610433739442E-2</v>
      </c>
      <c r="H52" s="301">
        <f t="shared" si="4"/>
        <v>1.7559118846810509E-2</v>
      </c>
      <c r="I52" s="301">
        <f t="shared" si="4"/>
        <v>1.9346741732223775E-2</v>
      </c>
      <c r="J52" s="301">
        <f t="shared" si="4"/>
        <v>1.9875357721074047E-2</v>
      </c>
      <c r="K52" s="301">
        <f t="shared" si="4"/>
        <v>1.9203156603680046E-2</v>
      </c>
      <c r="L52" s="301">
        <f t="shared" si="4"/>
        <v>1.8149993328680551E-2</v>
      </c>
      <c r="M52" s="301">
        <f t="shared" si="4"/>
        <v>1.9535197493392359E-2</v>
      </c>
      <c r="N52" s="301">
        <f t="shared" si="4"/>
        <v>1.8941777925880941E-2</v>
      </c>
      <c r="O52" s="301">
        <f t="shared" si="4"/>
        <v>1.6991836367126031E-2</v>
      </c>
      <c r="P52" s="301">
        <f t="shared" si="4"/>
        <v>1.6319259414297904E-2</v>
      </c>
      <c r="Q52" s="301">
        <f t="shared" si="4"/>
        <v>1.6991460291681353E-2</v>
      </c>
      <c r="R52" s="301">
        <f t="shared" si="4"/>
        <v>1.6786221218423703E-2</v>
      </c>
      <c r="S52" s="301">
        <f t="shared" si="4"/>
        <v>1.6613608034590052E-2</v>
      </c>
      <c r="T52" s="301">
        <f t="shared" si="4"/>
        <v>1.6656692982970782E-2</v>
      </c>
      <c r="U52" s="301">
        <f t="shared" si="4"/>
        <v>2.130844095323307E-2</v>
      </c>
      <c r="V52" s="301">
        <f t="shared" si="4"/>
        <v>2.1886239619094163E-2</v>
      </c>
      <c r="W52" s="301">
        <f t="shared" si="4"/>
        <v>2.1298951633986641E-2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6.9693640399243481E-3</v>
      </c>
      <c r="C53" s="235">
        <f t="shared" si="5"/>
        <v>6.8183521348237153E-3</v>
      </c>
      <c r="D53" s="235">
        <f t="shared" si="5"/>
        <v>6.5315513015573234E-3</v>
      </c>
      <c r="E53" s="235">
        <f t="shared" si="5"/>
        <v>6.5079128942031935E-3</v>
      </c>
      <c r="F53" s="235">
        <f t="shared" si="5"/>
        <v>6.5250745083311251E-3</v>
      </c>
      <c r="G53" s="235">
        <f t="shared" si="5"/>
        <v>6.7312548266829425E-3</v>
      </c>
      <c r="H53" s="235">
        <f t="shared" si="5"/>
        <v>6.1922315472747822E-3</v>
      </c>
      <c r="I53" s="235">
        <f t="shared" si="5"/>
        <v>6.8226376013745312E-3</v>
      </c>
      <c r="J53" s="235">
        <f t="shared" si="5"/>
        <v>7.0090542792904066E-3</v>
      </c>
      <c r="K53" s="235">
        <f t="shared" si="5"/>
        <v>6.7720022380374067E-3</v>
      </c>
      <c r="L53" s="235">
        <f t="shared" si="5"/>
        <v>6.4006037121331506E-3</v>
      </c>
      <c r="M53" s="235">
        <f t="shared" si="5"/>
        <v>6.8890966144807475E-3</v>
      </c>
      <c r="N53" s="235">
        <f t="shared" si="5"/>
        <v>6.6798269239699525E-3</v>
      </c>
      <c r="O53" s="235">
        <f t="shared" si="5"/>
        <v>5.9921791131199434E-3</v>
      </c>
      <c r="P53" s="235">
        <f t="shared" si="5"/>
        <v>5.7549945333237465E-3</v>
      </c>
      <c r="Q53" s="235">
        <f t="shared" si="5"/>
        <v>5.9920464899369114E-3</v>
      </c>
      <c r="R53" s="235">
        <f t="shared" si="5"/>
        <v>5.9196688339026322E-3</v>
      </c>
      <c r="S53" s="235">
        <f t="shared" si="5"/>
        <v>5.8587967131695125E-3</v>
      </c>
      <c r="T53" s="235">
        <f t="shared" si="5"/>
        <v>5.8739906405472723E-3</v>
      </c>
      <c r="U53" s="235">
        <f t="shared" si="5"/>
        <v>7.5144317573668518E-3</v>
      </c>
      <c r="V53" s="235">
        <f t="shared" si="5"/>
        <v>7.7181927295393356E-3</v>
      </c>
      <c r="W53" s="235">
        <f t="shared" si="5"/>
        <v>7.5110853444566956E-3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4.6531709374465116E-2</v>
      </c>
      <c r="C54" s="235">
        <f t="shared" si="6"/>
        <v>4.5523462131248485E-2</v>
      </c>
      <c r="D54" s="235">
        <f t="shared" si="6"/>
        <v>4.360860548931432E-2</v>
      </c>
      <c r="E54" s="235">
        <f t="shared" si="6"/>
        <v>4.3450781117567276E-2</v>
      </c>
      <c r="F54" s="235">
        <f t="shared" si="6"/>
        <v>4.3565362482010712E-2</v>
      </c>
      <c r="G54" s="235">
        <f t="shared" si="6"/>
        <v>4.4941947576048288E-2</v>
      </c>
      <c r="H54" s="235">
        <f t="shared" si="6"/>
        <v>4.1343100616726039E-2</v>
      </c>
      <c r="I54" s="235">
        <f t="shared" si="6"/>
        <v>4.5552074510073037E-2</v>
      </c>
      <c r="J54" s="235">
        <f t="shared" si="6"/>
        <v>4.6796705530872618E-2</v>
      </c>
      <c r="K54" s="235">
        <f t="shared" si="6"/>
        <v>4.5214002055057614E-2</v>
      </c>
      <c r="L54" s="235">
        <f t="shared" si="6"/>
        <v>4.2734319809951446E-2</v>
      </c>
      <c r="M54" s="235">
        <f t="shared" si="6"/>
        <v>4.5995795266437191E-2</v>
      </c>
      <c r="N54" s="235">
        <f t="shared" si="6"/>
        <v>4.4598583646560552E-2</v>
      </c>
      <c r="O54" s="235">
        <f t="shared" si="6"/>
        <v>4.0007429001292949E-2</v>
      </c>
      <c r="P54" s="235">
        <f t="shared" si="6"/>
        <v>3.8423840617624411E-2</v>
      </c>
      <c r="Q54" s="235">
        <f t="shared" si="6"/>
        <v>4.0006543528332453E-2</v>
      </c>
      <c r="R54" s="235">
        <f t="shared" si="6"/>
        <v>3.9523306315223876E-2</v>
      </c>
      <c r="S54" s="235">
        <f t="shared" si="6"/>
        <v>3.9116887047305739E-2</v>
      </c>
      <c r="T54" s="235">
        <f t="shared" si="6"/>
        <v>3.9218330939309196E-2</v>
      </c>
      <c r="U54" s="235">
        <f t="shared" si="6"/>
        <v>5.0170912675102736E-2</v>
      </c>
      <c r="V54" s="235">
        <f t="shared" si="6"/>
        <v>5.1531344743893259E-2</v>
      </c>
      <c r="W54" s="235">
        <f t="shared" si="6"/>
        <v>5.0148569989013972E-2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2.0365703047702237E-2</v>
      </c>
      <c r="C55" s="235">
        <f t="shared" si="7"/>
        <v>1.9924419797418668E-2</v>
      </c>
      <c r="D55" s="235">
        <f t="shared" si="7"/>
        <v>1.9086337503155224E-2</v>
      </c>
      <c r="E55" s="235">
        <f t="shared" si="7"/>
        <v>1.901726193443231E-2</v>
      </c>
      <c r="F55" s="235">
        <f t="shared" si="7"/>
        <v>1.9067411178344169E-2</v>
      </c>
      <c r="G55" s="235">
        <f t="shared" si="7"/>
        <v>1.9669906199952961E-2</v>
      </c>
      <c r="H55" s="235">
        <f t="shared" si="7"/>
        <v>1.8094785718178793E-2</v>
      </c>
      <c r="I55" s="235">
        <f t="shared" si="7"/>
        <v>1.9936942681672492E-2</v>
      </c>
      <c r="J55" s="235">
        <f t="shared" si="7"/>
        <v>2.0481684882513979E-2</v>
      </c>
      <c r="K55" s="235">
        <f t="shared" si="7"/>
        <v>1.9788977276575422E-2</v>
      </c>
      <c r="L55" s="235">
        <f t="shared" si="7"/>
        <v>1.8703685699382602E-2</v>
      </c>
      <c r="M55" s="235">
        <f t="shared" si="7"/>
        <v>2.0131147564357781E-2</v>
      </c>
      <c r="N55" s="235">
        <f t="shared" si="7"/>
        <v>1.951962485591369E-2</v>
      </c>
      <c r="O55" s="235">
        <f t="shared" si="7"/>
        <v>1.7510197448054272E-2</v>
      </c>
      <c r="P55" s="235">
        <f t="shared" si="7"/>
        <v>1.6817102541266213E-2</v>
      </c>
      <c r="Q55" s="235">
        <f t="shared" si="7"/>
        <v>1.7509809899872348E-2</v>
      </c>
      <c r="R55" s="235">
        <f t="shared" si="7"/>
        <v>1.7298309705358353E-2</v>
      </c>
      <c r="S55" s="235">
        <f t="shared" si="7"/>
        <v>1.7120430701243639E-2</v>
      </c>
      <c r="T55" s="235">
        <f t="shared" si="7"/>
        <v>1.716483001965077E-2</v>
      </c>
      <c r="U55" s="235">
        <f t="shared" si="7"/>
        <v>2.1958486436650222E-2</v>
      </c>
      <c r="V55" s="235">
        <f t="shared" si="7"/>
        <v>2.2553911704752728E-2</v>
      </c>
      <c r="W55" s="235">
        <f t="shared" si="7"/>
        <v>2.1948707631695732E-2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3.5557964032827724E-2</v>
      </c>
      <c r="C56" s="302">
        <f t="shared" si="8"/>
        <v>3.5074795056876169E-2</v>
      </c>
      <c r="D56" s="302">
        <f t="shared" si="8"/>
        <v>3.4906062840174654E-2</v>
      </c>
      <c r="E56" s="302">
        <f t="shared" si="8"/>
        <v>3.4962334020745785E-2</v>
      </c>
      <c r="F56" s="302">
        <f t="shared" si="8"/>
        <v>3.4598867585670524E-2</v>
      </c>
      <c r="G56" s="302">
        <f t="shared" si="8"/>
        <v>3.5519531983199744E-2</v>
      </c>
      <c r="H56" s="302">
        <f t="shared" si="8"/>
        <v>3.5653728180614803E-2</v>
      </c>
      <c r="I56" s="302">
        <f t="shared" si="8"/>
        <v>3.5541200411194344E-2</v>
      </c>
      <c r="J56" s="302">
        <f t="shared" si="8"/>
        <v>3.5951051894934513E-2</v>
      </c>
      <c r="K56" s="302">
        <f t="shared" si="8"/>
        <v>3.5795072604517073E-2</v>
      </c>
      <c r="L56" s="302">
        <f t="shared" si="8"/>
        <v>3.5726454101396347E-2</v>
      </c>
      <c r="M56" s="302">
        <f t="shared" si="8"/>
        <v>3.5590639945505861E-2</v>
      </c>
      <c r="N56" s="302">
        <f t="shared" si="8"/>
        <v>3.551377038521767E-2</v>
      </c>
      <c r="O56" s="302">
        <f t="shared" si="8"/>
        <v>3.0927173078741481E-2</v>
      </c>
      <c r="P56" s="302">
        <f t="shared" si="8"/>
        <v>3.0505531819615982E-2</v>
      </c>
      <c r="Q56" s="302">
        <f t="shared" si="8"/>
        <v>3.0606310556816153E-2</v>
      </c>
      <c r="R56" s="302">
        <f t="shared" si="8"/>
        <v>3.0272212314433607E-2</v>
      </c>
      <c r="S56" s="302">
        <f t="shared" si="8"/>
        <v>3.0137682422436467E-2</v>
      </c>
      <c r="T56" s="302">
        <f t="shared" si="8"/>
        <v>3.0370507147740356E-2</v>
      </c>
      <c r="U56" s="302">
        <f t="shared" si="8"/>
        <v>3.7198411417929456E-2</v>
      </c>
      <c r="V56" s="302">
        <f t="shared" si="8"/>
        <v>3.7871618934190138E-2</v>
      </c>
      <c r="W56" s="302">
        <f t="shared" si="8"/>
        <v>3.714855581190693E-2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0.17666675372309801</v>
      </c>
      <c r="C57" s="303">
        <f t="shared" si="9"/>
        <v>0.17459489374177969</v>
      </c>
      <c r="D57" s="303">
        <f t="shared" si="9"/>
        <v>0.17464328894028763</v>
      </c>
      <c r="E57" s="303">
        <f t="shared" si="9"/>
        <v>0.17470071913121901</v>
      </c>
      <c r="F57" s="303">
        <f t="shared" si="9"/>
        <v>0.17307384481028865</v>
      </c>
      <c r="G57" s="303">
        <f t="shared" si="9"/>
        <v>0.17712948221985411</v>
      </c>
      <c r="H57" s="303">
        <f t="shared" si="9"/>
        <v>0.17857317339941506</v>
      </c>
      <c r="I57" s="303">
        <f t="shared" si="9"/>
        <v>0.17761910531760322</v>
      </c>
      <c r="J57" s="303">
        <f t="shared" si="9"/>
        <v>0.17985363649141914</v>
      </c>
      <c r="K57" s="303">
        <f t="shared" si="9"/>
        <v>0.17936491624183895</v>
      </c>
      <c r="L57" s="303">
        <f t="shared" si="9"/>
        <v>0.17919891096038684</v>
      </c>
      <c r="M57" s="303">
        <f t="shared" si="9"/>
        <v>0.17746299570626456</v>
      </c>
      <c r="N57" s="303">
        <f t="shared" si="9"/>
        <v>0.17796818406752499</v>
      </c>
      <c r="O57" s="303">
        <f t="shared" si="9"/>
        <v>0.15486438446082321</v>
      </c>
      <c r="P57" s="303">
        <f t="shared" si="9"/>
        <v>0.1530937193413712</v>
      </c>
      <c r="Q57" s="303">
        <f t="shared" si="9"/>
        <v>0.15244193101351958</v>
      </c>
      <c r="R57" s="303">
        <f t="shared" si="9"/>
        <v>0.15078677617734551</v>
      </c>
      <c r="S57" s="303">
        <f t="shared" si="9"/>
        <v>0.14991402242284491</v>
      </c>
      <c r="T57" s="303">
        <f t="shared" si="9"/>
        <v>0.15284235515415567</v>
      </c>
      <c r="U57" s="303">
        <f t="shared" si="9"/>
        <v>0.18404753655965828</v>
      </c>
      <c r="V57" s="303">
        <f t="shared" si="9"/>
        <v>0.18752146731627936</v>
      </c>
      <c r="W57" s="303">
        <f t="shared" si="9"/>
        <v>0.18398518478971546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8.4887446639701519E-2</v>
      </c>
      <c r="C58" s="304">
        <f t="shared" si="10"/>
        <v>8.7491622818721901E-2</v>
      </c>
      <c r="D58" s="304">
        <f t="shared" si="10"/>
        <v>9.9821187327063021E-2</v>
      </c>
      <c r="E58" s="304">
        <f t="shared" si="10"/>
        <v>0.10502881588488834</v>
      </c>
      <c r="F58" s="304">
        <f t="shared" si="10"/>
        <v>9.4738194837578296E-2</v>
      </c>
      <c r="G58" s="304">
        <f t="shared" si="10"/>
        <v>0.10123737962983505</v>
      </c>
      <c r="H58" s="304">
        <f t="shared" si="10"/>
        <v>0.12673147090864512</v>
      </c>
      <c r="I58" s="304">
        <f t="shared" si="10"/>
        <v>9.2275147204751037E-2</v>
      </c>
      <c r="J58" s="304">
        <f t="shared" si="10"/>
        <v>9.0501017761583619E-2</v>
      </c>
      <c r="K58" s="304">
        <f t="shared" si="10"/>
        <v>0.10436461489305024</v>
      </c>
      <c r="L58" s="304">
        <f t="shared" si="10"/>
        <v>0.12032276228483949</v>
      </c>
      <c r="M58" s="304">
        <f t="shared" si="10"/>
        <v>8.3344548297165949E-2</v>
      </c>
      <c r="N58" s="304">
        <f t="shared" si="10"/>
        <v>0.10452018688391454</v>
      </c>
      <c r="O58" s="304">
        <f t="shared" si="10"/>
        <v>6.3513945722748336E-2</v>
      </c>
      <c r="P58" s="304">
        <f t="shared" si="10"/>
        <v>7.8980594103860713E-2</v>
      </c>
      <c r="Q58" s="304">
        <f t="shared" si="10"/>
        <v>2.6469033272878851E-2</v>
      </c>
      <c r="R58" s="304">
        <f t="shared" si="10"/>
        <v>2.8573840398711629E-2</v>
      </c>
      <c r="S58" s="304">
        <f t="shared" si="10"/>
        <v>4.9565043361042678E-2</v>
      </c>
      <c r="T58" s="304">
        <f t="shared" si="10"/>
        <v>6.3135752888792876E-2</v>
      </c>
      <c r="U58" s="304">
        <f t="shared" si="10"/>
        <v>5.9225895000405961E-2</v>
      </c>
      <c r="V58" s="304">
        <f t="shared" si="10"/>
        <v>3.9761654956396608E-2</v>
      </c>
      <c r="W58" s="304">
        <f t="shared" si="10"/>
        <v>5.4947047565924854E-2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9.1779307083396489E-2</v>
      </c>
      <c r="C59" s="304">
        <f t="shared" si="11"/>
        <v>8.7103270923057807E-2</v>
      </c>
      <c r="D59" s="304">
        <f t="shared" si="11"/>
        <v>7.4822101613224584E-2</v>
      </c>
      <c r="E59" s="304">
        <f t="shared" si="11"/>
        <v>6.9671903246330685E-2</v>
      </c>
      <c r="F59" s="304">
        <f t="shared" si="11"/>
        <v>7.833564997271035E-2</v>
      </c>
      <c r="G59" s="304">
        <f t="shared" si="11"/>
        <v>7.5892102590019092E-2</v>
      </c>
      <c r="H59" s="304">
        <f t="shared" si="11"/>
        <v>5.1841702490769942E-2</v>
      </c>
      <c r="I59" s="304">
        <f t="shared" si="11"/>
        <v>8.5343958112852197E-2</v>
      </c>
      <c r="J59" s="304">
        <f t="shared" si="11"/>
        <v>8.9352618729835534E-2</v>
      </c>
      <c r="K59" s="304">
        <f t="shared" si="11"/>
        <v>7.5000301348788712E-2</v>
      </c>
      <c r="L59" s="304">
        <f t="shared" si="11"/>
        <v>5.8876148675547357E-2</v>
      </c>
      <c r="M59" s="304">
        <f t="shared" si="11"/>
        <v>9.411844740909861E-2</v>
      </c>
      <c r="N59" s="304">
        <f t="shared" si="11"/>
        <v>7.3447997183610433E-2</v>
      </c>
      <c r="O59" s="304">
        <f t="shared" si="11"/>
        <v>9.1350438738074857E-2</v>
      </c>
      <c r="P59" s="304">
        <f t="shared" si="11"/>
        <v>7.4113125237510472E-2</v>
      </c>
      <c r="Q59" s="304">
        <f t="shared" si="11"/>
        <v>0.12597289774064074</v>
      </c>
      <c r="R59" s="304">
        <f t="shared" si="11"/>
        <v>0.12221293577863389</v>
      </c>
      <c r="S59" s="304">
        <f t="shared" si="11"/>
        <v>0.10034897906180222</v>
      </c>
      <c r="T59" s="304">
        <f t="shared" si="11"/>
        <v>8.9706602265362784E-2</v>
      </c>
      <c r="U59" s="304">
        <f t="shared" si="11"/>
        <v>0.12482164155925231</v>
      </c>
      <c r="V59" s="304">
        <f t="shared" si="11"/>
        <v>0.14775981235988275</v>
      </c>
      <c r="W59" s="304">
        <f t="shared" si="11"/>
        <v>0.12903813722379059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7.1832634340717627E-2</v>
      </c>
      <c r="C60" s="303">
        <f t="shared" si="12"/>
        <v>7.1464450008574598E-2</v>
      </c>
      <c r="D60" s="303">
        <f t="shared" si="12"/>
        <v>7.3602498109175032E-2</v>
      </c>
      <c r="E60" s="303">
        <f t="shared" si="12"/>
        <v>7.3826468060861947E-2</v>
      </c>
      <c r="F60" s="303">
        <f t="shared" si="12"/>
        <v>7.2722033095327696E-2</v>
      </c>
      <c r="G60" s="303">
        <f t="shared" si="12"/>
        <v>7.4403665654826492E-2</v>
      </c>
      <c r="H60" s="303">
        <f t="shared" si="12"/>
        <v>7.6147128342199111E-2</v>
      </c>
      <c r="I60" s="303">
        <f t="shared" si="12"/>
        <v>7.4084755931713278E-2</v>
      </c>
      <c r="J60" s="303">
        <f t="shared" si="12"/>
        <v>7.4326503426146009E-2</v>
      </c>
      <c r="K60" s="303">
        <f t="shared" si="12"/>
        <v>7.515266431398418E-2</v>
      </c>
      <c r="L60" s="303">
        <f t="shared" si="12"/>
        <v>7.585304291198107E-2</v>
      </c>
      <c r="M60" s="303">
        <f t="shared" si="12"/>
        <v>7.3455275389727945E-2</v>
      </c>
      <c r="N60" s="303">
        <f t="shared" si="12"/>
        <v>7.469058341178389E-2</v>
      </c>
      <c r="O60" s="303">
        <f t="shared" si="12"/>
        <v>6.2328271059526472E-2</v>
      </c>
      <c r="P60" s="303">
        <f t="shared" si="12"/>
        <v>6.2890154013498928E-2</v>
      </c>
      <c r="Q60" s="303">
        <f t="shared" si="12"/>
        <v>5.7675151157244711E-2</v>
      </c>
      <c r="R60" s="303">
        <f t="shared" si="12"/>
        <v>5.7778923470960489E-2</v>
      </c>
      <c r="S60" s="303">
        <f t="shared" si="12"/>
        <v>5.7677938125414767E-2</v>
      </c>
      <c r="T60" s="303">
        <f t="shared" si="12"/>
        <v>5.9240371632237318E-2</v>
      </c>
      <c r="U60" s="303">
        <f t="shared" si="12"/>
        <v>6.7675685666423721E-2</v>
      </c>
      <c r="V60" s="303">
        <f t="shared" si="12"/>
        <v>6.5345987510078668E-2</v>
      </c>
      <c r="W60" s="303">
        <f t="shared" si="12"/>
        <v>6.7983337147671921E-2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4.8858744706734694E-2</v>
      </c>
      <c r="C61" s="304">
        <f t="shared" si="13"/>
        <v>4.898835770894315E-2</v>
      </c>
      <c r="D61" s="304">
        <f t="shared" si="13"/>
        <v>5.207181928667743E-2</v>
      </c>
      <c r="E61" s="304">
        <f t="shared" si="13"/>
        <v>5.2373711148967057E-2</v>
      </c>
      <c r="F61" s="304">
        <f t="shared" si="13"/>
        <v>5.1212704446520034E-2</v>
      </c>
      <c r="G61" s="304">
        <f t="shared" si="13"/>
        <v>5.2214681896689E-2</v>
      </c>
      <c r="H61" s="304">
        <f t="shared" si="13"/>
        <v>5.573498695595256E-2</v>
      </c>
      <c r="I61" s="304">
        <f t="shared" si="13"/>
        <v>5.1594536972173616E-2</v>
      </c>
      <c r="J61" s="304">
        <f t="shared" si="13"/>
        <v>5.1221778442837269E-2</v>
      </c>
      <c r="K61" s="304">
        <f t="shared" si="13"/>
        <v>5.2829360332944657E-2</v>
      </c>
      <c r="L61" s="304">
        <f t="shared" si="13"/>
        <v>5.4754021189045675E-2</v>
      </c>
      <c r="M61" s="304">
        <f t="shared" si="13"/>
        <v>5.074598019546453E-2</v>
      </c>
      <c r="N61" s="304">
        <f t="shared" si="13"/>
        <v>5.2671127167816585E-2</v>
      </c>
      <c r="O61" s="304">
        <f t="shared" si="13"/>
        <v>4.2575584756549281E-2</v>
      </c>
      <c r="P61" s="304">
        <f t="shared" si="13"/>
        <v>4.3919325614328382E-2</v>
      </c>
      <c r="Q61" s="304">
        <f t="shared" si="13"/>
        <v>3.7922902034812619E-2</v>
      </c>
      <c r="R61" s="304">
        <f t="shared" si="13"/>
        <v>3.8265260864051534E-2</v>
      </c>
      <c r="S61" s="304">
        <f t="shared" si="13"/>
        <v>3.8364935058673048E-2</v>
      </c>
      <c r="T61" s="304">
        <f t="shared" si="13"/>
        <v>3.9877283133211705E-2</v>
      </c>
      <c r="U61" s="304">
        <f t="shared" si="13"/>
        <v>4.2905028707353979E-2</v>
      </c>
      <c r="V61" s="304">
        <f t="shared" si="13"/>
        <v>3.9903650601506011E-2</v>
      </c>
      <c r="W61" s="304">
        <f t="shared" si="13"/>
        <v>4.3223711341577868E-2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2.297388963398294E-2</v>
      </c>
      <c r="C62" s="304">
        <f t="shared" si="14"/>
        <v>2.2476092299631462E-2</v>
      </c>
      <c r="D62" s="304">
        <f t="shared" si="14"/>
        <v>2.1530678822497606E-2</v>
      </c>
      <c r="E62" s="304">
        <f t="shared" si="14"/>
        <v>2.1452756911894875E-2</v>
      </c>
      <c r="F62" s="304">
        <f t="shared" si="14"/>
        <v>2.1509328648807662E-2</v>
      </c>
      <c r="G62" s="304">
        <f t="shared" si="14"/>
        <v>2.2188983758137489E-2</v>
      </c>
      <c r="H62" s="304">
        <f t="shared" si="14"/>
        <v>2.041214138624655E-2</v>
      </c>
      <c r="I62" s="304">
        <f t="shared" si="14"/>
        <v>2.2490218959539669E-2</v>
      </c>
      <c r="J62" s="304">
        <f t="shared" si="14"/>
        <v>2.310472498330875E-2</v>
      </c>
      <c r="K62" s="304">
        <f t="shared" si="14"/>
        <v>2.2323303981039523E-2</v>
      </c>
      <c r="L62" s="304">
        <f t="shared" si="14"/>
        <v>2.1099021722935391E-2</v>
      </c>
      <c r="M62" s="304">
        <f t="shared" si="14"/>
        <v>2.2709295194263408E-2</v>
      </c>
      <c r="N62" s="304">
        <f t="shared" si="14"/>
        <v>2.2019456243967301E-2</v>
      </c>
      <c r="O62" s="304">
        <f t="shared" si="14"/>
        <v>1.975268630297719E-2</v>
      </c>
      <c r="P62" s="304">
        <f t="shared" si="14"/>
        <v>1.8970828399170549E-2</v>
      </c>
      <c r="Q62" s="304">
        <f t="shared" si="14"/>
        <v>1.9752249122432092E-2</v>
      </c>
      <c r="R62" s="304">
        <f t="shared" si="14"/>
        <v>1.9513662606908948E-2</v>
      </c>
      <c r="S62" s="304">
        <f t="shared" si="14"/>
        <v>1.9313003066741715E-2</v>
      </c>
      <c r="T62" s="304">
        <f t="shared" si="14"/>
        <v>1.9363088499025606E-2</v>
      </c>
      <c r="U62" s="304">
        <f t="shared" si="14"/>
        <v>2.4770656959069749E-2</v>
      </c>
      <c r="V62" s="304">
        <f t="shared" si="14"/>
        <v>2.5442336908572658E-2</v>
      </c>
      <c r="W62" s="304">
        <f t="shared" si="14"/>
        <v>2.475962580609406E-2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0.2163266372119568</v>
      </c>
      <c r="C63" s="303">
        <f t="shared" si="15"/>
        <v>0.21378966580626085</v>
      </c>
      <c r="D63" s="303">
        <f t="shared" si="15"/>
        <v>0.21384892523300528</v>
      </c>
      <c r="E63" s="303">
        <f t="shared" si="15"/>
        <v>0.2139192479157784</v>
      </c>
      <c r="F63" s="303">
        <f t="shared" si="15"/>
        <v>0.21192715691055752</v>
      </c>
      <c r="G63" s="303">
        <f t="shared" si="15"/>
        <v>0.21689324353451525</v>
      </c>
      <c r="H63" s="303">
        <f t="shared" si="15"/>
        <v>0.21866102865234491</v>
      </c>
      <c r="I63" s="303">
        <f t="shared" si="15"/>
        <v>0.21749278202155503</v>
      </c>
      <c r="J63" s="303">
        <f t="shared" si="15"/>
        <v>0.2202289426425541</v>
      </c>
      <c r="K63" s="303">
        <f t="shared" si="15"/>
        <v>0.21963050968388431</v>
      </c>
      <c r="L63" s="303">
        <f t="shared" si="15"/>
        <v>0.21942723791067772</v>
      </c>
      <c r="M63" s="303">
        <f t="shared" si="15"/>
        <v>0.21730162739542608</v>
      </c>
      <c r="N63" s="303">
        <f t="shared" si="15"/>
        <v>0.21792022538880601</v>
      </c>
      <c r="O63" s="303">
        <f t="shared" si="15"/>
        <v>0.18962985852345693</v>
      </c>
      <c r="P63" s="303">
        <f t="shared" si="15"/>
        <v>0.1874616971526995</v>
      </c>
      <c r="Q63" s="303">
        <f t="shared" si="15"/>
        <v>0.18666358899614646</v>
      </c>
      <c r="R63" s="303">
        <f t="shared" si="15"/>
        <v>0.18463686878858632</v>
      </c>
      <c r="S63" s="303">
        <f t="shared" si="15"/>
        <v>0.18356819072185088</v>
      </c>
      <c r="T63" s="303">
        <f t="shared" si="15"/>
        <v>0.18715390427039466</v>
      </c>
      <c r="U63" s="303">
        <f t="shared" si="15"/>
        <v>0.22536433048121429</v>
      </c>
      <c r="V63" s="303">
        <f t="shared" si="15"/>
        <v>0.22961812324442379</v>
      </c>
      <c r="W63" s="303">
        <f t="shared" si="15"/>
        <v>0.22528798137516176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0.10394381221187943</v>
      </c>
      <c r="C64" s="304">
        <f t="shared" si="16"/>
        <v>0.10713259936986357</v>
      </c>
      <c r="D64" s="304">
        <f t="shared" si="16"/>
        <v>0.12223002529844454</v>
      </c>
      <c r="E64" s="304">
        <f t="shared" si="16"/>
        <v>0.12860671332843468</v>
      </c>
      <c r="F64" s="304">
        <f t="shared" si="16"/>
        <v>0.11600595286234075</v>
      </c>
      <c r="G64" s="304">
        <f t="shared" si="16"/>
        <v>0.12396413832224699</v>
      </c>
      <c r="H64" s="304">
        <f t="shared" si="16"/>
        <v>0.15518139294936131</v>
      </c>
      <c r="I64" s="304">
        <f t="shared" si="16"/>
        <v>0.11298997616908293</v>
      </c>
      <c r="J64" s="304">
        <f t="shared" si="16"/>
        <v>0.11081757276928608</v>
      </c>
      <c r="K64" s="304">
        <f t="shared" si="16"/>
        <v>0.12779340599149</v>
      </c>
      <c r="L64" s="304">
        <f t="shared" si="16"/>
        <v>0.14733399463449728</v>
      </c>
      <c r="M64" s="304">
        <f t="shared" si="16"/>
        <v>0.10205454893530526</v>
      </c>
      <c r="N64" s="304">
        <f t="shared" si="16"/>
        <v>0.1279839023068341</v>
      </c>
      <c r="O64" s="304">
        <f t="shared" si="16"/>
        <v>7.7772178436018344E-2</v>
      </c>
      <c r="P64" s="304">
        <f t="shared" si="16"/>
        <v>9.671093155574785E-2</v>
      </c>
      <c r="Q64" s="304">
        <f t="shared" si="16"/>
        <v>3.2411061150463896E-2</v>
      </c>
      <c r="R64" s="304">
        <f t="shared" si="16"/>
        <v>3.4988375998422402E-2</v>
      </c>
      <c r="S64" s="304">
        <f t="shared" si="16"/>
        <v>6.069188982984814E-2</v>
      </c>
      <c r="T64" s="304">
        <f t="shared" si="16"/>
        <v>7.7309085169950442E-2</v>
      </c>
      <c r="U64" s="304">
        <f t="shared" si="16"/>
        <v>7.2521504082129762E-2</v>
      </c>
      <c r="V64" s="304">
        <f t="shared" si="16"/>
        <v>4.8687740762934618E-2</v>
      </c>
      <c r="W64" s="304">
        <f t="shared" si="16"/>
        <v>6.7282099060316153E-2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0.11238282500007739</v>
      </c>
      <c r="C65" s="304">
        <f t="shared" si="17"/>
        <v>0.10665706643639727</v>
      </c>
      <c r="D65" s="304">
        <f t="shared" si="17"/>
        <v>9.1618899934560752E-2</v>
      </c>
      <c r="E65" s="304">
        <f t="shared" si="17"/>
        <v>8.5312534587343711E-2</v>
      </c>
      <c r="F65" s="304">
        <f t="shared" si="17"/>
        <v>9.5921204048216774E-2</v>
      </c>
      <c r="G65" s="304">
        <f t="shared" si="17"/>
        <v>9.2929105212268284E-2</v>
      </c>
      <c r="H65" s="304">
        <f t="shared" si="17"/>
        <v>6.3479635702983622E-2</v>
      </c>
      <c r="I65" s="304">
        <f t="shared" si="17"/>
        <v>0.1045028058524721</v>
      </c>
      <c r="J65" s="304">
        <f t="shared" si="17"/>
        <v>0.10941136987326801</v>
      </c>
      <c r="K65" s="304">
        <f t="shared" si="17"/>
        <v>9.1837103692394326E-2</v>
      </c>
      <c r="L65" s="304">
        <f t="shared" si="17"/>
        <v>7.2093243276180427E-2</v>
      </c>
      <c r="M65" s="304">
        <f t="shared" si="17"/>
        <v>0.11524707846012082</v>
      </c>
      <c r="N65" s="304">
        <f t="shared" si="17"/>
        <v>8.9936323081971914E-2</v>
      </c>
      <c r="O65" s="304">
        <f t="shared" si="17"/>
        <v>0.11185768008743859</v>
      </c>
      <c r="P65" s="304">
        <f t="shared" si="17"/>
        <v>9.0750765596951652E-2</v>
      </c>
      <c r="Q65" s="304">
        <f t="shared" si="17"/>
        <v>0.15425252784568258</v>
      </c>
      <c r="R65" s="304">
        <f t="shared" si="17"/>
        <v>0.14964849279016393</v>
      </c>
      <c r="S65" s="304">
        <f t="shared" si="17"/>
        <v>0.12287630089200276</v>
      </c>
      <c r="T65" s="304">
        <f t="shared" si="17"/>
        <v>0.10984481910044422</v>
      </c>
      <c r="U65" s="304">
        <f t="shared" si="17"/>
        <v>0.15284282639908453</v>
      </c>
      <c r="V65" s="304">
        <f t="shared" si="17"/>
        <v>0.18093038248148921</v>
      </c>
      <c r="W65" s="304">
        <f t="shared" si="17"/>
        <v>0.15800588231484561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0.20666225414540265</v>
      </c>
      <c r="C66" s="303">
        <f t="shared" si="18"/>
        <v>0.21847014928137362</v>
      </c>
      <c r="D66" s="303">
        <f t="shared" si="18"/>
        <v>0.22844870937797113</v>
      </c>
      <c r="E66" s="303">
        <f t="shared" si="18"/>
        <v>0.22903434408669279</v>
      </c>
      <c r="F66" s="303">
        <f t="shared" si="18"/>
        <v>0.23339983088576299</v>
      </c>
      <c r="G66" s="303">
        <f t="shared" si="18"/>
        <v>0.21310912259906767</v>
      </c>
      <c r="H66" s="303">
        <f t="shared" si="18"/>
        <v>0.23067756329666475</v>
      </c>
      <c r="I66" s="303">
        <f t="shared" si="18"/>
        <v>0.20847597275442803</v>
      </c>
      <c r="J66" s="303">
        <f t="shared" si="18"/>
        <v>0.19501774949672049</v>
      </c>
      <c r="K66" s="303">
        <f t="shared" si="18"/>
        <v>0.20539908594545195</v>
      </c>
      <c r="L66" s="303">
        <f t="shared" si="18"/>
        <v>0.22074815551118521</v>
      </c>
      <c r="M66" s="303">
        <f t="shared" si="18"/>
        <v>0.20660970638610901</v>
      </c>
      <c r="N66" s="303">
        <f t="shared" si="18"/>
        <v>0.21312402909041595</v>
      </c>
      <c r="O66" s="303">
        <f t="shared" si="18"/>
        <v>0.31037203947562164</v>
      </c>
      <c r="P66" s="303">
        <f t="shared" si="18"/>
        <v>0.32414056030073324</v>
      </c>
      <c r="Q66" s="303">
        <f t="shared" si="18"/>
        <v>0.32074031962408284</v>
      </c>
      <c r="R66" s="303">
        <f t="shared" si="18"/>
        <v>0.32769487942632436</v>
      </c>
      <c r="S66" s="303">
        <f t="shared" si="18"/>
        <v>0.33243055585202025</v>
      </c>
      <c r="T66" s="303">
        <f t="shared" si="18"/>
        <v>0.3234825821477707</v>
      </c>
      <c r="U66" s="303">
        <f t="shared" si="18"/>
        <v>0.16984862849779717</v>
      </c>
      <c r="V66" s="303">
        <f t="shared" si="18"/>
        <v>0.15521240433714753</v>
      </c>
      <c r="W66" s="303">
        <f t="shared" si="18"/>
        <v>0.1698701983034713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0.12278642622543881</v>
      </c>
      <c r="C67" s="303">
        <f t="shared" si="19"/>
        <v>0.12012589478547077</v>
      </c>
      <c r="D67" s="303">
        <f t="shared" si="19"/>
        <v>0.11507303068574429</v>
      </c>
      <c r="E67" s="303">
        <f t="shared" si="19"/>
        <v>0.11465656864644659</v>
      </c>
      <c r="F67" s="303">
        <f t="shared" si="19"/>
        <v>0.11495892238417033</v>
      </c>
      <c r="G67" s="303">
        <f t="shared" si="19"/>
        <v>0.11859141227900412</v>
      </c>
      <c r="H67" s="303">
        <f t="shared" si="19"/>
        <v>0.1090948869501934</v>
      </c>
      <c r="I67" s="303">
        <f t="shared" si="19"/>
        <v>0.12020139624004669</v>
      </c>
      <c r="J67" s="303">
        <f t="shared" si="19"/>
        <v>0.12348568983397949</v>
      </c>
      <c r="K67" s="303">
        <f t="shared" si="19"/>
        <v>0.11930930116951</v>
      </c>
      <c r="L67" s="303">
        <f t="shared" si="19"/>
        <v>0.11276599285042345</v>
      </c>
      <c r="M67" s="303">
        <f t="shared" si="19"/>
        <v>0.12137227275948737</v>
      </c>
      <c r="N67" s="303">
        <f t="shared" si="19"/>
        <v>0.11768535423034659</v>
      </c>
      <c r="O67" s="303">
        <f t="shared" si="19"/>
        <v>0.10557035826911751</v>
      </c>
      <c r="P67" s="303">
        <f t="shared" si="19"/>
        <v>0.1013916345373502</v>
      </c>
      <c r="Q67" s="303">
        <f t="shared" si="19"/>
        <v>0.10556802171063302</v>
      </c>
      <c r="R67" s="303">
        <f t="shared" si="19"/>
        <v>0.10429287039523125</v>
      </c>
      <c r="S67" s="303">
        <f t="shared" si="19"/>
        <v>0.10322042388235482</v>
      </c>
      <c r="T67" s="303">
        <f t="shared" si="19"/>
        <v>0.10348811086675634</v>
      </c>
      <c r="U67" s="303">
        <f t="shared" si="19"/>
        <v>0.13238944261147181</v>
      </c>
      <c r="V67" s="303">
        <f t="shared" si="19"/>
        <v>0.13597930840610634</v>
      </c>
      <c r="W67" s="303">
        <f t="shared" si="19"/>
        <v>0.13233048542691972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7.6537744517530967E-2</v>
      </c>
      <c r="C68" s="237">
        <f t="shared" si="20"/>
        <v>7.4879327688464975E-2</v>
      </c>
      <c r="D68" s="237">
        <f t="shared" si="20"/>
        <v>7.1729673175053132E-2</v>
      </c>
      <c r="E68" s="237">
        <f t="shared" si="20"/>
        <v>7.1470075545698786E-2</v>
      </c>
      <c r="F68" s="237">
        <f t="shared" si="20"/>
        <v>7.1658544856543702E-2</v>
      </c>
      <c r="G68" s="237">
        <f t="shared" si="20"/>
        <v>7.3922822693108792E-2</v>
      </c>
      <c r="H68" s="237">
        <f t="shared" si="20"/>
        <v>6.8003254449577763E-2</v>
      </c>
      <c r="I68" s="237">
        <f t="shared" si="20"/>
        <v>7.4926390798115444E-2</v>
      </c>
      <c r="J68" s="237">
        <f t="shared" si="20"/>
        <v>7.6973623800495272E-2</v>
      </c>
      <c r="K68" s="237">
        <f t="shared" si="20"/>
        <v>7.4370311867462929E-2</v>
      </c>
      <c r="L68" s="237">
        <f t="shared" si="20"/>
        <v>7.0291603203801803E-2</v>
      </c>
      <c r="M68" s="237">
        <f t="shared" si="20"/>
        <v>7.5656245478811099E-2</v>
      </c>
      <c r="N68" s="237">
        <f t="shared" si="20"/>
        <v>7.335804007357985E-2</v>
      </c>
      <c r="O68" s="237">
        <f t="shared" si="20"/>
        <v>6.5806273203119728E-2</v>
      </c>
      <c r="P68" s="237">
        <f t="shared" si="20"/>
        <v>6.3201505728218713E-2</v>
      </c>
      <c r="Q68" s="237">
        <f t="shared" si="20"/>
        <v>6.5804816731734092E-2</v>
      </c>
      <c r="R68" s="237">
        <f t="shared" si="20"/>
        <v>6.5009963354209915E-2</v>
      </c>
      <c r="S68" s="237">
        <f t="shared" si="20"/>
        <v>6.434146407676905E-2</v>
      </c>
      <c r="T68" s="237">
        <f t="shared" si="20"/>
        <v>6.4508324198466693E-2</v>
      </c>
      <c r="U68" s="237">
        <f t="shared" si="20"/>
        <v>8.2523692943152469E-2</v>
      </c>
      <c r="V68" s="237">
        <f t="shared" si="20"/>
        <v>8.4761401454494692E-2</v>
      </c>
      <c r="W68" s="237">
        <f t="shared" si="20"/>
        <v>8.2486942545999919E-2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0.55889036372689993</v>
      </c>
      <c r="C72" s="324">
        <f>IF(C$5=0,0,C$5/TRE_fec!C$5)</f>
        <v>0.55988614067148557</v>
      </c>
      <c r="D72" s="324">
        <f>IF(D$5=0,0,D$5/TRE_fec!D$5)</f>
        <v>0.56475740027732246</v>
      </c>
      <c r="E72" s="324">
        <f>IF(E$5=0,0,E$5/TRE_fec!E$5)</f>
        <v>0.55761064036071406</v>
      </c>
      <c r="F72" s="324">
        <f>IF(F$5=0,0,F$5/TRE_fec!F$5)</f>
        <v>0.56749924213875325</v>
      </c>
      <c r="G72" s="324">
        <f>IF(G$5=0,0,G$5/TRE_fec!G$5)</f>
        <v>0.55687267696853315</v>
      </c>
      <c r="H72" s="324">
        <f>IF(H$5=0,0,H$5/TRE_fec!H$5)</f>
        <v>0.55225068476061612</v>
      </c>
      <c r="I72" s="324">
        <f>IF(I$5=0,0,I$5/TRE_fec!I$5)</f>
        <v>0.56571728261723353</v>
      </c>
      <c r="J72" s="324">
        <f>IF(J$5=0,0,J$5/TRE_fec!J$5)</f>
        <v>0.56241454244936762</v>
      </c>
      <c r="K72" s="324">
        <f>IF(K$5=0,0,K$5/TRE_fec!K$5)</f>
        <v>0.55791441533520236</v>
      </c>
      <c r="L72" s="324">
        <f>IF(L$5=0,0,L$5/TRE_fec!L$5)</f>
        <v>0.55470799985572228</v>
      </c>
      <c r="M72" s="324">
        <f>IF(M$5=0,0,M$5/TRE_fec!M$5)</f>
        <v>0.57132298865248288</v>
      </c>
      <c r="N72" s="324">
        <f>IF(N$5=0,0,N$5/TRE_fec!N$5)</f>
        <v>0.55923680458644309</v>
      </c>
      <c r="O72" s="324">
        <f>IF(O$5=0,0,O$5/TRE_fec!O$5)</f>
        <v>0.59081614838072871</v>
      </c>
      <c r="P72" s="324">
        <f>IF(P$5=0,0,P$5/TRE_fec!P$5)</f>
        <v>0.58562799693950118</v>
      </c>
      <c r="Q72" s="324">
        <f>IF(Q$5=0,0,Q$5/TRE_fec!Q$5)</f>
        <v>0.61139209306940467</v>
      </c>
      <c r="R72" s="324">
        <f>IF(R$5=0,0,R$5/TRE_fec!R$5)</f>
        <v>0.61020322718901054</v>
      </c>
      <c r="S72" s="324">
        <f>IF(S$5=0,0,S$5/TRE_fec!S$5)</f>
        <v>0.59854323823983069</v>
      </c>
      <c r="T72" s="324">
        <f>IF(T$5=0,0,T$5/TRE_fec!T$5)</f>
        <v>0.59347095152946783</v>
      </c>
      <c r="U72" s="324">
        <f>IF(U$5=0,0,U$5/TRE_fec!U$5)</f>
        <v>0.56762450257115116</v>
      </c>
      <c r="V72" s="324">
        <f>IF(V$5=0,0,V$5/TRE_fec!V$5)</f>
        <v>0.57481549737907578</v>
      </c>
      <c r="W72" s="324">
        <f>IF(W$5=0,0,W$5/TRE_fec!W$5)</f>
        <v>0.56965786612823233</v>
      </c>
      <c r="DA72" s="95"/>
    </row>
    <row r="73" spans="1:105" ht="12" customHeight="1" x14ac:dyDescent="0.25">
      <c r="A73" s="55" t="s">
        <v>92</v>
      </c>
      <c r="B73" s="336">
        <f>IF(B$6=0,0,B$6/TRE_fec!B$6)</f>
        <v>0.48873494869569117</v>
      </c>
      <c r="C73" s="336">
        <f>IF(C$6=0,0,C$6/TRE_fec!C$6)</f>
        <v>0.48873494869569101</v>
      </c>
      <c r="D73" s="336">
        <f>IF(D$6=0,0,D$6/TRE_fec!D$6)</f>
        <v>0.48873494869569145</v>
      </c>
      <c r="E73" s="336">
        <f>IF(E$6=0,0,E$6/TRE_fec!E$6)</f>
        <v>0.48873494869569128</v>
      </c>
      <c r="F73" s="336">
        <f>IF(F$6=0,0,F$6/TRE_fec!F$6)</f>
        <v>0.48873494869569117</v>
      </c>
      <c r="G73" s="336">
        <f>IF(G$6=0,0,G$6/TRE_fec!G$6)</f>
        <v>0.48873494869569112</v>
      </c>
      <c r="H73" s="336">
        <f>IF(H$6=0,0,H$6/TRE_fec!H$6)</f>
        <v>0.48873494869569123</v>
      </c>
      <c r="I73" s="336">
        <f>IF(I$6=0,0,I$6/TRE_fec!I$6)</f>
        <v>0.48873494869569123</v>
      </c>
      <c r="J73" s="336">
        <f>IF(J$6=0,0,J$6/TRE_fec!J$6)</f>
        <v>0.4887349486956914</v>
      </c>
      <c r="K73" s="336">
        <f>IF(K$6=0,0,K$6/TRE_fec!K$6)</f>
        <v>0.48873494869569134</v>
      </c>
      <c r="L73" s="336">
        <f>IF(L$6=0,0,L$6/TRE_fec!L$6)</f>
        <v>0.48873494869569106</v>
      </c>
      <c r="M73" s="336">
        <f>IF(M$6=0,0,M$6/TRE_fec!M$6)</f>
        <v>0.48873494869569095</v>
      </c>
      <c r="N73" s="336">
        <f>IF(N$6=0,0,N$6/TRE_fec!N$6)</f>
        <v>0.48873494869569128</v>
      </c>
      <c r="O73" s="336">
        <f>IF(O$6=0,0,O$6/TRE_fec!O$6)</f>
        <v>0.48873494869569123</v>
      </c>
      <c r="P73" s="336">
        <f>IF(P$6=0,0,P$6/TRE_fec!P$6)</f>
        <v>0.48873494869569128</v>
      </c>
      <c r="Q73" s="336">
        <f>IF(Q$6=0,0,Q$6/TRE_fec!Q$6)</f>
        <v>0.48873494869569106</v>
      </c>
      <c r="R73" s="336">
        <f>IF(R$6=0,0,R$6/TRE_fec!R$6)</f>
        <v>0.48873494869569123</v>
      </c>
      <c r="S73" s="336">
        <f>IF(S$6=0,0,S$6/TRE_fec!S$6)</f>
        <v>0.48873494869569128</v>
      </c>
      <c r="T73" s="336">
        <f>IF(T$6=0,0,T$6/TRE_fec!T$6)</f>
        <v>0.48873494869569101</v>
      </c>
      <c r="U73" s="336">
        <f>IF(U$6=0,0,U$6/TRE_fec!U$6)</f>
        <v>0.48873494869569128</v>
      </c>
      <c r="V73" s="336">
        <f>IF(V$6=0,0,V$6/TRE_fec!V$6)</f>
        <v>0.48873494869569128</v>
      </c>
      <c r="W73" s="336">
        <f>IF(W$6=0,0,W$6/TRE_fec!W$6)</f>
        <v>0.48873494869569123</v>
      </c>
      <c r="DA73" s="67"/>
    </row>
    <row r="74" spans="1:105" ht="12" customHeight="1" x14ac:dyDescent="0.25">
      <c r="A74" s="202" t="s">
        <v>93</v>
      </c>
      <c r="B74" s="337">
        <f>IF(B$7=0,0,B$7/TRE_fec!B$7)</f>
        <v>0.12672986050438206</v>
      </c>
      <c r="C74" s="337">
        <f>IF(C$7=0,0,C$7/TRE_fec!C$7)</f>
        <v>0.12672986050438206</v>
      </c>
      <c r="D74" s="337">
        <f>IF(D$7=0,0,D$7/TRE_fec!D$7)</f>
        <v>0.12672986050438206</v>
      </c>
      <c r="E74" s="337">
        <f>IF(E$7=0,0,E$7/TRE_fec!E$7)</f>
        <v>0.12672986050438206</v>
      </c>
      <c r="F74" s="337">
        <f>IF(F$7=0,0,F$7/TRE_fec!F$7)</f>
        <v>0.12672986050438206</v>
      </c>
      <c r="G74" s="337">
        <f>IF(G$7=0,0,G$7/TRE_fec!G$7)</f>
        <v>0.12672986050438204</v>
      </c>
      <c r="H74" s="337">
        <f>IF(H$7=0,0,H$7/TRE_fec!H$7)</f>
        <v>0.12672986050438204</v>
      </c>
      <c r="I74" s="337">
        <f>IF(I$7=0,0,I$7/TRE_fec!I$7)</f>
        <v>0.12672986050438204</v>
      </c>
      <c r="J74" s="337">
        <f>IF(J$7=0,0,J$7/TRE_fec!J$7)</f>
        <v>0.12672986050438204</v>
      </c>
      <c r="K74" s="337">
        <f>IF(K$7=0,0,K$7/TRE_fec!K$7)</f>
        <v>0.12672986050438201</v>
      </c>
      <c r="L74" s="337">
        <f>IF(L$7=0,0,L$7/TRE_fec!L$7)</f>
        <v>0.12672986050438204</v>
      </c>
      <c r="M74" s="337">
        <f>IF(M$7=0,0,M$7/TRE_fec!M$7)</f>
        <v>0.12672986050438209</v>
      </c>
      <c r="N74" s="337">
        <f>IF(N$7=0,0,N$7/TRE_fec!N$7)</f>
        <v>0.12672986050438206</v>
      </c>
      <c r="O74" s="337">
        <f>IF(O$7=0,0,O$7/TRE_fec!O$7)</f>
        <v>0.12672986050438204</v>
      </c>
      <c r="P74" s="337">
        <f>IF(P$7=0,0,P$7/TRE_fec!P$7)</f>
        <v>0.12672986050438212</v>
      </c>
      <c r="Q74" s="337">
        <f>IF(Q$7=0,0,Q$7/TRE_fec!Q$7)</f>
        <v>0.12672986050438206</v>
      </c>
      <c r="R74" s="337">
        <f>IF(R$7=0,0,R$7/TRE_fec!R$7)</f>
        <v>0.12672986050438204</v>
      </c>
      <c r="S74" s="337">
        <f>IF(S$7=0,0,S$7/TRE_fec!S$7)</f>
        <v>0.12672986050438201</v>
      </c>
      <c r="T74" s="337">
        <f>IF(T$7=0,0,T$7/TRE_fec!T$7)</f>
        <v>0.12672986050438204</v>
      </c>
      <c r="U74" s="337">
        <f>IF(U$7=0,0,U$7/TRE_fec!U$7)</f>
        <v>0.12672986050438204</v>
      </c>
      <c r="V74" s="337">
        <f>IF(V$7=0,0,V$7/TRE_fec!V$7)</f>
        <v>0.12672986050438206</v>
      </c>
      <c r="W74" s="337">
        <f>IF(W$7=0,0,W$7/TRE_fec!W$7)</f>
        <v>0.12672986050438201</v>
      </c>
      <c r="DA74" s="174"/>
    </row>
    <row r="75" spans="1:105" ht="12" customHeight="1" x14ac:dyDescent="0.25">
      <c r="A75" s="202" t="s">
        <v>94</v>
      </c>
      <c r="B75" s="337">
        <f>IF(B$8=0,0,B$8/TRE_fec!B$8)</f>
        <v>0.68495878514870723</v>
      </c>
      <c r="C75" s="337">
        <f>IF(C$8=0,0,C$8/TRE_fec!C$8)</f>
        <v>0.68495878514870701</v>
      </c>
      <c r="D75" s="337">
        <f>IF(D$8=0,0,D$8/TRE_fec!D$8)</f>
        <v>0.68495878514870701</v>
      </c>
      <c r="E75" s="337">
        <f>IF(E$8=0,0,E$8/TRE_fec!E$8)</f>
        <v>0.68495878514870712</v>
      </c>
      <c r="F75" s="337">
        <f>IF(F$8=0,0,F$8/TRE_fec!F$8)</f>
        <v>0.68495878514870723</v>
      </c>
      <c r="G75" s="337">
        <f>IF(G$8=0,0,G$8/TRE_fec!G$8)</f>
        <v>0.68495878514870723</v>
      </c>
      <c r="H75" s="337">
        <f>IF(H$8=0,0,H$8/TRE_fec!H$8)</f>
        <v>0.68495878514870712</v>
      </c>
      <c r="I75" s="337">
        <f>IF(I$8=0,0,I$8/TRE_fec!I$8)</f>
        <v>0.68495878514870712</v>
      </c>
      <c r="J75" s="337">
        <f>IF(J$8=0,0,J$8/TRE_fec!J$8)</f>
        <v>0.68495878514870723</v>
      </c>
      <c r="K75" s="337">
        <f>IF(K$8=0,0,K$8/TRE_fec!K$8)</f>
        <v>0.68495878514870723</v>
      </c>
      <c r="L75" s="337">
        <f>IF(L$8=0,0,L$8/TRE_fec!L$8)</f>
        <v>0.68495878514870667</v>
      </c>
      <c r="M75" s="337">
        <f>IF(M$8=0,0,M$8/TRE_fec!M$8)</f>
        <v>0.68495878514870745</v>
      </c>
      <c r="N75" s="337">
        <f>IF(N$8=0,0,N$8/TRE_fec!N$8)</f>
        <v>0.68495878514870712</v>
      </c>
      <c r="O75" s="337">
        <f>IF(O$8=0,0,O$8/TRE_fec!O$8)</f>
        <v>0.68495878514870734</v>
      </c>
      <c r="P75" s="337">
        <f>IF(P$8=0,0,P$8/TRE_fec!P$8)</f>
        <v>0.68495878514870723</v>
      </c>
      <c r="Q75" s="337">
        <f>IF(Q$8=0,0,Q$8/TRE_fec!Q$8)</f>
        <v>0.68495878514870701</v>
      </c>
      <c r="R75" s="337">
        <f>IF(R$8=0,0,R$8/TRE_fec!R$8)</f>
        <v>0.68495878514870701</v>
      </c>
      <c r="S75" s="337">
        <f>IF(S$8=0,0,S$8/TRE_fec!S$8)</f>
        <v>0.68495878514870701</v>
      </c>
      <c r="T75" s="337">
        <f>IF(T$8=0,0,T$8/TRE_fec!T$8)</f>
        <v>0.68495878514870723</v>
      </c>
      <c r="U75" s="337">
        <f>IF(U$8=0,0,U$8/TRE_fec!U$8)</f>
        <v>0.68495878514870734</v>
      </c>
      <c r="V75" s="337">
        <f>IF(V$8=0,0,V$8/TRE_fec!V$8)</f>
        <v>0.68495878514870767</v>
      </c>
      <c r="W75" s="337">
        <f>IF(W$8=0,0,W$8/TRE_fec!W$8)</f>
        <v>0.68495878514870712</v>
      </c>
      <c r="DA75" s="174"/>
    </row>
    <row r="76" spans="1:105" ht="12" customHeight="1" x14ac:dyDescent="0.25">
      <c r="A76" s="202" t="s">
        <v>95</v>
      </c>
      <c r="B76" s="337">
        <f>IF(B$9=0,0,B$9/TRE_fec!B$9)</f>
        <v>0.48427358713083485</v>
      </c>
      <c r="C76" s="337">
        <f>IF(C$9=0,0,C$9/TRE_fec!C$9)</f>
        <v>0.48427358713083501</v>
      </c>
      <c r="D76" s="337">
        <f>IF(D$9=0,0,D$9/TRE_fec!D$9)</f>
        <v>0.48427358713083474</v>
      </c>
      <c r="E76" s="337">
        <f>IF(E$9=0,0,E$9/TRE_fec!E$9)</f>
        <v>0.48427358713083501</v>
      </c>
      <c r="F76" s="337">
        <f>IF(F$9=0,0,F$9/TRE_fec!F$9)</f>
        <v>0.48427358713083501</v>
      </c>
      <c r="G76" s="337">
        <f>IF(G$9=0,0,G$9/TRE_fec!G$9)</f>
        <v>0.48427358713083485</v>
      </c>
      <c r="H76" s="337">
        <f>IF(H$9=0,0,H$9/TRE_fec!H$9)</f>
        <v>0.48427358713083479</v>
      </c>
      <c r="I76" s="337">
        <f>IF(I$9=0,0,I$9/TRE_fec!I$9)</f>
        <v>0.48427358713083485</v>
      </c>
      <c r="J76" s="337">
        <f>IF(J$9=0,0,J$9/TRE_fec!J$9)</f>
        <v>0.48427358713083463</v>
      </c>
      <c r="K76" s="337">
        <f>IF(K$9=0,0,K$9/TRE_fec!K$9)</f>
        <v>0.48427358713083496</v>
      </c>
      <c r="L76" s="337">
        <f>IF(L$9=0,0,L$9/TRE_fec!L$9)</f>
        <v>0.48427358713083474</v>
      </c>
      <c r="M76" s="337">
        <f>IF(M$9=0,0,M$9/TRE_fec!M$9)</f>
        <v>0.48427358713083501</v>
      </c>
      <c r="N76" s="337">
        <f>IF(N$9=0,0,N$9/TRE_fec!N$9)</f>
        <v>0.48427358713083501</v>
      </c>
      <c r="O76" s="337">
        <f>IF(O$9=0,0,O$9/TRE_fec!O$9)</f>
        <v>0.4842735871308349</v>
      </c>
      <c r="P76" s="337">
        <f>IF(P$9=0,0,P$9/TRE_fec!P$9)</f>
        <v>0.48427358713083485</v>
      </c>
      <c r="Q76" s="337">
        <f>IF(Q$9=0,0,Q$9/TRE_fec!Q$9)</f>
        <v>0.48427358713083485</v>
      </c>
      <c r="R76" s="337">
        <f>IF(R$9=0,0,R$9/TRE_fec!R$9)</f>
        <v>0.48427358713083501</v>
      </c>
      <c r="S76" s="337">
        <f>IF(S$9=0,0,S$9/TRE_fec!S$9)</f>
        <v>0.48427358713083507</v>
      </c>
      <c r="T76" s="337">
        <f>IF(T$9=0,0,T$9/TRE_fec!T$9)</f>
        <v>0.48427358713083485</v>
      </c>
      <c r="U76" s="337">
        <f>IF(U$9=0,0,U$9/TRE_fec!U$9)</f>
        <v>0.48427358713083485</v>
      </c>
      <c r="V76" s="337">
        <f>IF(V$9=0,0,V$9/TRE_fec!V$9)</f>
        <v>0.48427358713083479</v>
      </c>
      <c r="W76" s="337">
        <f>IF(W$9=0,0,W$9/TRE_fec!W$9)</f>
        <v>0.48427358713083496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0.75588286261379278</v>
      </c>
      <c r="C77" s="338">
        <f>IF(C$10=0,0,C$10/TRE_fec!C$10)</f>
        <v>0.75195996046365354</v>
      </c>
      <c r="D77" s="338">
        <f>IF(D$10=0,0,D$10/TRE_fec!D$10)</f>
        <v>0.73142104773977168</v>
      </c>
      <c r="E77" s="338">
        <f>IF(E$10=0,0,E$10/TRE_fec!E$10)</f>
        <v>0.7341935249546091</v>
      </c>
      <c r="F77" s="338">
        <f>IF(F$10=0,0,F$10/TRE_fec!F$10)</f>
        <v>0.73555574746326513</v>
      </c>
      <c r="G77" s="338">
        <f>IF(G$10=0,0,G$10/TRE_fec!G$10)</f>
        <v>0.73955767335667977</v>
      </c>
      <c r="H77" s="338">
        <f>IF(H$10=0,0,H$10/TRE_fec!H$10)</f>
        <v>0.71606827512500248</v>
      </c>
      <c r="I77" s="338">
        <f>IF(I$10=0,0,I$10/TRE_fec!I$10)</f>
        <v>0.74297339373012861</v>
      </c>
      <c r="J77" s="338">
        <f>IF(J$10=0,0,J$10/TRE_fec!J$10)</f>
        <v>0.7417004532482423</v>
      </c>
      <c r="K77" s="338">
        <f>IF(K$10=0,0,K$10/TRE_fec!K$10)</f>
        <v>0.72472440827946605</v>
      </c>
      <c r="L77" s="338">
        <f>IF(L$10=0,0,L$10/TRE_fec!L$10)</f>
        <v>0.709064049504603</v>
      </c>
      <c r="M77" s="338">
        <f>IF(M$10=0,0,M$10/TRE_fec!M$10)</f>
        <v>0.75870255276220511</v>
      </c>
      <c r="N77" s="338">
        <f>IF(N$10=0,0,N$10/TRE_fec!N$10)</f>
        <v>0.72371427418137657</v>
      </c>
      <c r="O77" s="338">
        <f>IF(O$10=0,0,O$10/TRE_fec!O$10)</f>
        <v>0.7522688126644379</v>
      </c>
      <c r="P77" s="338">
        <f>IF(P$10=0,0,P$10/TRE_fec!P$10)</f>
        <v>0.72884215091813509</v>
      </c>
      <c r="Q77" s="338">
        <f>IF(Q$10=0,0,Q$10/TRE_fec!Q$10)</f>
        <v>0.81162578573650757</v>
      </c>
      <c r="R77" s="338">
        <f>IF(R$10=0,0,R$10/TRE_fec!R$10)</f>
        <v>0.80860594110318273</v>
      </c>
      <c r="S77" s="338">
        <f>IF(S$10=0,0,S$10/TRE_fec!S$10)</f>
        <v>0.7777433358127297</v>
      </c>
      <c r="T77" s="338">
        <f>IF(T$10=0,0,T$10/TRE_fec!T$10)</f>
        <v>0.77396650732681493</v>
      </c>
      <c r="U77" s="338">
        <f>IF(U$10=0,0,U$10/TRE_fec!U$10)</f>
        <v>0.78534872901257724</v>
      </c>
      <c r="V77" s="338">
        <f>IF(V$10=0,0,V$10/TRE_fec!V$10)</f>
        <v>0.80025136361997651</v>
      </c>
      <c r="W77" s="338">
        <f>IF(W$10=0,0,W$10/TRE_fec!W$10)</f>
        <v>0.78738418436453106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0.56392306771079148</v>
      </c>
      <c r="C78" s="351">
        <f>IF(C$16=0,0,C$16/TRE_fec!C$16)</f>
        <v>0.5607161924889712</v>
      </c>
      <c r="D78" s="351">
        <f>IF(D$16=0,0,D$16/TRE_fec!D$16)</f>
        <v>0.56460433003239718</v>
      </c>
      <c r="E78" s="351">
        <f>IF(E$16=0,0,E$16/TRE_fec!E$16)</f>
        <v>0.55176945346361794</v>
      </c>
      <c r="F78" s="351">
        <f>IF(F$16=0,0,F$16/TRE_fec!F$16)</f>
        <v>0.56768950539533047</v>
      </c>
      <c r="G78" s="351">
        <f>IF(G$16=0,0,G$16/TRE_fec!G$16)</f>
        <v>0.55588347191332177</v>
      </c>
      <c r="H78" s="351">
        <f>IF(H$16=0,0,H$16/TRE_fec!H$16)</f>
        <v>0.5410311073118983</v>
      </c>
      <c r="I78" s="351">
        <f>IF(I$16=0,0,I$16/TRE_fec!I$16)</f>
        <v>0.57287063776981151</v>
      </c>
      <c r="J78" s="351">
        <f>IF(J$16=0,0,J$16/TRE_fec!J$16)</f>
        <v>0.57248205946156761</v>
      </c>
      <c r="K78" s="351">
        <f>IF(K$16=0,0,K$16/TRE_fec!K$16)</f>
        <v>0.5602899792689966</v>
      </c>
      <c r="L78" s="351">
        <f>IF(L$16=0,0,L$16/TRE_fec!L$16)</f>
        <v>0.54872738407833599</v>
      </c>
      <c r="M78" s="351">
        <f>IF(M$16=0,0,M$16/TRE_fec!M$16)</f>
        <v>0.58367255433640475</v>
      </c>
      <c r="N78" s="351">
        <f>IF(N$16=0,0,N$16/TRE_fec!N$16)</f>
        <v>0.55954940803344999</v>
      </c>
      <c r="O78" s="351">
        <f>IF(O$16=0,0,O$16/TRE_fec!O$16)</f>
        <v>0.58117924801597742</v>
      </c>
      <c r="P78" s="351">
        <f>IF(P$16=0,0,P$16/TRE_fec!P$16)</f>
        <v>0.56433627872174053</v>
      </c>
      <c r="Q78" s="351">
        <f>IF(Q$16=0,0,Q$16/TRE_fec!Q$16)</f>
        <v>0.62369894952138882</v>
      </c>
      <c r="R78" s="351">
        <f>IF(R$16=0,0,R$16/TRE_fec!R$16)</f>
        <v>0.62141500940855721</v>
      </c>
      <c r="S78" s="351">
        <f>IF(S$16=0,0,S$16/TRE_fec!S$16)</f>
        <v>0.59130795966576544</v>
      </c>
      <c r="T78" s="351">
        <f>IF(T$16=0,0,T$16/TRE_fec!T$16)</f>
        <v>0.58088833029208276</v>
      </c>
      <c r="U78" s="351">
        <f>IF(U$16=0,0,U$16/TRE_fec!U$16)</f>
        <v>0.594053253329618</v>
      </c>
      <c r="V78" s="351">
        <f>IF(V$16=0,0,V$16/TRE_fec!V$16)</f>
        <v>0.61235907081307484</v>
      </c>
      <c r="W78" s="351">
        <f>IF(W$16=0,0,W$16/TRE_fec!W$16)</f>
        <v>0.59882697939815199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0.47845257583106987</v>
      </c>
      <c r="C79" s="351">
        <f>IF(C$24=0,0,C$24/TRE_fec!C$24)</f>
        <v>0.47792560994932393</v>
      </c>
      <c r="D79" s="351">
        <f>IF(D$24=0,0,D$24/TRE_fec!D$24)</f>
        <v>0.47575973500539576</v>
      </c>
      <c r="E79" s="351">
        <f>IF(E$24=0,0,E$24/TRE_fec!E$24)</f>
        <v>0.47556923380790361</v>
      </c>
      <c r="F79" s="351">
        <f>IF(F$24=0,0,F$24/TRE_fec!F$24)</f>
        <v>0.47607854943227068</v>
      </c>
      <c r="G79" s="351">
        <f>IF(G$24=0,0,G$24/TRE_fec!G$24)</f>
        <v>0.47631928533781737</v>
      </c>
      <c r="H79" s="351">
        <f>IF(H$24=0,0,H$24/TRE_fec!H$24)</f>
        <v>0.47337209172014444</v>
      </c>
      <c r="I79" s="351">
        <f>IF(I$24=0,0,I$24/TRE_fec!I$24)</f>
        <v>0.47684585788967537</v>
      </c>
      <c r="J79" s="351">
        <f>IF(J$24=0,0,J$24/TRE_fec!J$24)</f>
        <v>0.47756431178928993</v>
      </c>
      <c r="K79" s="351">
        <f>IF(K$24=0,0,K$24/TRE_fec!K$24)</f>
        <v>0.47620281435768119</v>
      </c>
      <c r="L79" s="351">
        <f>IF(L$24=0,0,L$24/TRE_fec!L$24)</f>
        <v>0.47435438187148993</v>
      </c>
      <c r="M79" s="351">
        <f>IF(M$24=0,0,M$24/TRE_fec!M$24)</f>
        <v>0.47739671581354148</v>
      </c>
      <c r="N79" s="351">
        <f>IF(N$24=0,0,N$24/TRE_fec!N$24)</f>
        <v>0.47598372968136632</v>
      </c>
      <c r="O79" s="351">
        <f>IF(O$24=0,0,O$24/TRE_fec!O$24)</f>
        <v>0.47816392569807803</v>
      </c>
      <c r="P79" s="351">
        <f>IF(P$24=0,0,P$24/TRE_fec!P$24)</f>
        <v>0.47665635248441579</v>
      </c>
      <c r="Q79" s="351">
        <f>IF(Q$24=0,0,Q$24/TRE_fec!Q$24)</f>
        <v>0.48070998630312767</v>
      </c>
      <c r="R79" s="351">
        <f>IF(R$24=0,0,R$24/TRE_fec!R$24)</f>
        <v>0.48023535236528647</v>
      </c>
      <c r="S79" s="351">
        <f>IF(S$24=0,0,S$24/TRE_fec!S$24)</f>
        <v>0.47994692724347038</v>
      </c>
      <c r="T79" s="351">
        <f>IF(T$24=0,0,T$24/TRE_fec!T$24)</f>
        <v>0.47915108619711949</v>
      </c>
      <c r="U79" s="351">
        <f>IF(U$24=0,0,U$24/TRE_fec!U$24)</f>
        <v>0.48307949072511458</v>
      </c>
      <c r="V79" s="351">
        <f>IF(V$24=0,0,V$24/TRE_fec!V$24)</f>
        <v>0.48545022673076721</v>
      </c>
      <c r="W79" s="351">
        <f>IF(W$24=0,0,W$24/TRE_fec!W$24)</f>
        <v>0.48289564162818943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0.4833626294663928</v>
      </c>
      <c r="C80" s="351">
        <f>IF(C$27=0,0,C$27/TRE_fec!C$27)</f>
        <v>0.4806138792762612</v>
      </c>
      <c r="D80" s="351">
        <f>IF(D$27=0,0,D$27/TRE_fec!D$27)</f>
        <v>0.48394656859919727</v>
      </c>
      <c r="E80" s="351">
        <f>IF(E$27=0,0,E$27/TRE_fec!E$27)</f>
        <v>0.47294524582595826</v>
      </c>
      <c r="F80" s="351">
        <f>IF(F$27=0,0,F$27/TRE_fec!F$27)</f>
        <v>0.48659100462456917</v>
      </c>
      <c r="G80" s="351">
        <f>IF(G$27=0,0,G$27/TRE_fec!G$27)</f>
        <v>0.47647154735427566</v>
      </c>
      <c r="H80" s="351">
        <f>IF(H$27=0,0,H$27/TRE_fec!H$27)</f>
        <v>0.46374094912448438</v>
      </c>
      <c r="I80" s="351">
        <f>IF(I$27=0,0,I$27/TRE_fec!I$27)</f>
        <v>0.49103197523126707</v>
      </c>
      <c r="J80" s="351">
        <f>IF(J$27=0,0,J$27/TRE_fec!J$27)</f>
        <v>0.49069890810991518</v>
      </c>
      <c r="K80" s="351">
        <f>IF(K$27=0,0,K$27/TRE_fec!K$27)</f>
        <v>0.48024855365914004</v>
      </c>
      <c r="L80" s="351">
        <f>IF(L$27=0,0,L$27/TRE_fec!L$27)</f>
        <v>0.47033775778143094</v>
      </c>
      <c r="M80" s="351">
        <f>IF(M$27=0,0,M$27/TRE_fec!M$27)</f>
        <v>0.50029076085977575</v>
      </c>
      <c r="N80" s="351">
        <f>IF(N$27=0,0,N$27/TRE_fec!N$27)</f>
        <v>0.47961377831438556</v>
      </c>
      <c r="O80" s="351">
        <f>IF(O$27=0,0,O$27/TRE_fec!O$27)</f>
        <v>0.49815364115655186</v>
      </c>
      <c r="P80" s="351">
        <f>IF(P$27=0,0,P$27/TRE_fec!P$27)</f>
        <v>0.48371681033292052</v>
      </c>
      <c r="Q80" s="351">
        <f>IF(Q$27=0,0,Q$27/TRE_fec!Q$27)</f>
        <v>0.53459909958976182</v>
      </c>
      <c r="R80" s="351">
        <f>IF(R$27=0,0,R$27/TRE_fec!R$27)</f>
        <v>0.53264143663590602</v>
      </c>
      <c r="S80" s="351">
        <f>IF(S$27=0,0,S$27/TRE_fec!S$27)</f>
        <v>0.5068353939992275</v>
      </c>
      <c r="T80" s="351">
        <f>IF(T$27=0,0,T$27/TRE_fec!T$27)</f>
        <v>0.4979042831074994</v>
      </c>
      <c r="U80" s="351">
        <f>IF(U$27=0,0,U$27/TRE_fec!U$27)</f>
        <v>0.50918850285395834</v>
      </c>
      <c r="V80" s="351">
        <f>IF(V$27=0,0,V$27/TRE_fec!V$27)</f>
        <v>0.52487920355406414</v>
      </c>
      <c r="W80" s="351">
        <f>IF(W$27=0,0,W$27/TRE_fec!W$27)</f>
        <v>0.5132802680555586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0.6881666336697968</v>
      </c>
      <c r="C81" s="351">
        <f>IF(C$35=0,0,C$35/TRE_fec!C$35)</f>
        <v>0.69520027374889037</v>
      </c>
      <c r="D81" s="351">
        <f>IF(D$35=0,0,D$35/TRE_fec!D$35)</f>
        <v>0.71514408892272996</v>
      </c>
      <c r="E81" s="351">
        <f>IF(E$35=0,0,E$35/TRE_fec!E$35)</f>
        <v>0.70302668346347519</v>
      </c>
      <c r="F81" s="351">
        <f>IF(F$35=0,0,F$35/TRE_fec!F$35)</f>
        <v>0.71855500474736989</v>
      </c>
      <c r="G81" s="351">
        <f>IF(G$35=0,0,G$35/TRE_fec!G$35)</f>
        <v>0.69906344336022619</v>
      </c>
      <c r="H81" s="351">
        <f>IF(H$35=0,0,H$35/TRE_fec!H$35)</f>
        <v>0.70586663517401416</v>
      </c>
      <c r="I81" s="351">
        <f>IF(I$35=0,0,I$35/TRE_fec!I$35)</f>
        <v>0.714652630063219</v>
      </c>
      <c r="J81" s="351">
        <f>IF(J$35=0,0,J$35/TRE_fec!J$35)</f>
        <v>0.70404106904919517</v>
      </c>
      <c r="K81" s="351">
        <f>IF(K$35=0,0,K$35/TRE_fec!K$35)</f>
        <v>0.70386852017658064</v>
      </c>
      <c r="L81" s="351">
        <f>IF(L$35=0,0,L$35/TRE_fec!L$35)</f>
        <v>0.70812440640065188</v>
      </c>
      <c r="M81" s="351">
        <f>IF(M$35=0,0,M$35/TRE_fec!M$35)</f>
        <v>0.721607461987675</v>
      </c>
      <c r="N81" s="351">
        <f>IF(N$35=0,0,N$35/TRE_fec!N$35)</f>
        <v>0.70840748712914581</v>
      </c>
      <c r="O81" s="351">
        <f>IF(O$35=0,0,O$35/TRE_fec!O$35)</f>
        <v>0.74344309501559036</v>
      </c>
      <c r="P81" s="351">
        <f>IF(P$35=0,0,P$35/TRE_fec!P$35)</f>
        <v>0.74256410417383267</v>
      </c>
      <c r="Q81" s="351">
        <f>IF(Q$35=0,0,Q$35/TRE_fec!Q$35)</f>
        <v>0.74965807184891931</v>
      </c>
      <c r="R81" s="351">
        <f>IF(R$35=0,0,R$35/TRE_fec!R$35)</f>
        <v>0.74345320394147352</v>
      </c>
      <c r="S81" s="351">
        <f>IF(S$35=0,0,S$35/TRE_fec!S$35)</f>
        <v>0.7391588246546752</v>
      </c>
      <c r="T81" s="351">
        <f>IF(T$35=0,0,T$35/TRE_fec!T$35)</f>
        <v>0.74256926899754572</v>
      </c>
      <c r="U81" s="351">
        <f>IF(U$35=0,0,U$35/TRE_fec!U$35)</f>
        <v>0.68106622775751935</v>
      </c>
      <c r="V81" s="351">
        <f>IF(V$35=0,0,V$35/TRE_fec!V$35)</f>
        <v>0.68658901465908773</v>
      </c>
      <c r="W81" s="351">
        <f>IF(W$35=0,0,W$35/TRE_fec!W$35)</f>
        <v>0.68193801457396463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0.63260677212942251</v>
      </c>
      <c r="C82" s="351">
        <f>IF(C$46=0,0,C$46/TRE_fec!C$46)</f>
        <v>0.6326067721294224</v>
      </c>
      <c r="D82" s="351">
        <f>IF(D$46=0,0,D$46/TRE_fec!D$46)</f>
        <v>0.63260677212942262</v>
      </c>
      <c r="E82" s="351">
        <f>IF(E$46=0,0,E$46/TRE_fec!E$46)</f>
        <v>0.63260677212942251</v>
      </c>
      <c r="F82" s="351">
        <f>IF(F$46=0,0,F$46/TRE_fec!F$46)</f>
        <v>0.63260677212942285</v>
      </c>
      <c r="G82" s="351">
        <f>IF(G$46=0,0,G$46/TRE_fec!G$46)</f>
        <v>0.63260677212942285</v>
      </c>
      <c r="H82" s="351">
        <f>IF(H$46=0,0,H$46/TRE_fec!H$46)</f>
        <v>0.63260677212942262</v>
      </c>
      <c r="I82" s="351">
        <f>IF(I$46=0,0,I$46/TRE_fec!I$46)</f>
        <v>0.63260677212942262</v>
      </c>
      <c r="J82" s="351">
        <f>IF(J$46=0,0,J$46/TRE_fec!J$46)</f>
        <v>0.6326067721294224</v>
      </c>
      <c r="K82" s="351">
        <f>IF(K$46=0,0,K$46/TRE_fec!K$46)</f>
        <v>0.63260677212942262</v>
      </c>
      <c r="L82" s="351">
        <f>IF(L$46=0,0,L$46/TRE_fec!L$46)</f>
        <v>0.63260677212942273</v>
      </c>
      <c r="M82" s="351">
        <f>IF(M$46=0,0,M$46/TRE_fec!M$46)</f>
        <v>0.63260677212942262</v>
      </c>
      <c r="N82" s="351">
        <f>IF(N$46=0,0,N$46/TRE_fec!N$46)</f>
        <v>0.63260677212942251</v>
      </c>
      <c r="O82" s="351">
        <f>IF(O$46=0,0,O$46/TRE_fec!O$46)</f>
        <v>0.63260677212942273</v>
      </c>
      <c r="P82" s="351">
        <f>IF(P$46=0,0,P$46/TRE_fec!P$46)</f>
        <v>0.63260677212942273</v>
      </c>
      <c r="Q82" s="351">
        <f>IF(Q$46=0,0,Q$46/TRE_fec!Q$46)</f>
        <v>0.63260677212942273</v>
      </c>
      <c r="R82" s="351">
        <f>IF(R$46=0,0,R$46/TRE_fec!R$46)</f>
        <v>0.63260677212942262</v>
      </c>
      <c r="S82" s="351">
        <f>IF(S$46=0,0,S$46/TRE_fec!S$46)</f>
        <v>0.63260677212942273</v>
      </c>
      <c r="T82" s="351">
        <f>IF(T$46=0,0,T$46/TRE_fec!T$46)</f>
        <v>0.63260677212942262</v>
      </c>
      <c r="U82" s="351">
        <f>IF(U$46=0,0,U$46/TRE_fec!U$46)</f>
        <v>0.63260677212942273</v>
      </c>
      <c r="V82" s="351">
        <f>IF(V$46=0,0,V$46/TRE_fec!V$46)</f>
        <v>0.63260677212942262</v>
      </c>
      <c r="W82" s="351">
        <f>IF(W$46=0,0,W$46/TRE_fec!W$46)</f>
        <v>0.63260677212942273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0.58233194062018767</v>
      </c>
      <c r="C83" s="339">
        <f>IF(C$47=0,0,C$47/TRE_fec!C$47)</f>
        <v>0.58233194062018756</v>
      </c>
      <c r="D83" s="339">
        <f>IF(D$47=0,0,D$47/TRE_fec!D$47)</f>
        <v>0.58233194062018756</v>
      </c>
      <c r="E83" s="339">
        <f>IF(E$47=0,0,E$47/TRE_fec!E$47)</f>
        <v>0.58233194062018756</v>
      </c>
      <c r="F83" s="339">
        <f>IF(F$47=0,0,F$47/TRE_fec!F$47)</f>
        <v>0.58233194062018756</v>
      </c>
      <c r="G83" s="339">
        <f>IF(G$47=0,0,G$47/TRE_fec!G$47)</f>
        <v>0.58233194062018756</v>
      </c>
      <c r="H83" s="339">
        <f>IF(H$47=0,0,H$47/TRE_fec!H$47)</f>
        <v>0.58233194062018756</v>
      </c>
      <c r="I83" s="339">
        <f>IF(I$47=0,0,I$47/TRE_fec!I$47)</f>
        <v>0.58233194062018778</v>
      </c>
      <c r="J83" s="339">
        <f>IF(J$47=0,0,J$47/TRE_fec!J$47)</f>
        <v>0.58233194062018778</v>
      </c>
      <c r="K83" s="339">
        <f>IF(K$47=0,0,K$47/TRE_fec!K$47)</f>
        <v>0.58233194062018756</v>
      </c>
      <c r="L83" s="339">
        <f>IF(L$47=0,0,L$47/TRE_fec!L$47)</f>
        <v>0.58233194062018756</v>
      </c>
      <c r="M83" s="339">
        <f>IF(M$47=0,0,M$47/TRE_fec!M$47)</f>
        <v>0.58233194062018745</v>
      </c>
      <c r="N83" s="339">
        <f>IF(N$47=0,0,N$47/TRE_fec!N$47)</f>
        <v>0.58233194062018734</v>
      </c>
      <c r="O83" s="339">
        <f>IF(O$47=0,0,O$47/TRE_fec!O$47)</f>
        <v>0.58233194062018767</v>
      </c>
      <c r="P83" s="339">
        <f>IF(P$47=0,0,P$47/TRE_fec!P$47)</f>
        <v>0.58233194062018756</v>
      </c>
      <c r="Q83" s="339">
        <f>IF(Q$47=0,0,Q$47/TRE_fec!Q$47)</f>
        <v>0.58233194062018734</v>
      </c>
      <c r="R83" s="339">
        <f>IF(R$47=0,0,R$47/TRE_fec!R$47)</f>
        <v>0.58233194062018756</v>
      </c>
      <c r="S83" s="339">
        <f>IF(S$47=0,0,S$47/TRE_fec!S$47)</f>
        <v>0.58233194062018767</v>
      </c>
      <c r="T83" s="339">
        <f>IF(T$47=0,0,T$47/TRE_fec!T$47)</f>
        <v>0.58233194062018767</v>
      </c>
      <c r="U83" s="339">
        <f>IF(U$47=0,0,U$47/TRE_fec!U$47)</f>
        <v>0.58233194062018756</v>
      </c>
      <c r="V83" s="339">
        <f>IF(V$47=0,0,V$47/TRE_fec!V$47)</f>
        <v>0.58233194062018745</v>
      </c>
      <c r="W83" s="339">
        <f>IF(W$47=0,0,W$47/TRE_fec!W$47)</f>
        <v>0.58233194062018756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LV: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11.94595019897975</v>
      </c>
      <c r="C5" s="225">
        <v>11.945950198184059</v>
      </c>
      <c r="D5" s="225">
        <v>12.59019827909623</v>
      </c>
      <c r="E5" s="225">
        <v>15.73270019869001</v>
      </c>
      <c r="F5" s="225">
        <v>12.53970827888681</v>
      </c>
      <c r="G5" s="225">
        <v>15.682210198041121</v>
      </c>
      <c r="H5" s="225">
        <v>19.4689601985792</v>
      </c>
      <c r="I5" s="225">
        <v>16.326458278702191</v>
      </c>
      <c r="J5" s="225">
        <v>10.67157827852278</v>
      </c>
      <c r="K5" s="225">
        <v>8.8034482791634918</v>
      </c>
      <c r="L5" s="225">
        <v>8.8034482790302491</v>
      </c>
      <c r="M5" s="225">
        <v>5.6548799985689682</v>
      </c>
      <c r="N5" s="225">
        <v>8.8034482788528123</v>
      </c>
      <c r="O5" s="225">
        <v>6.98580828007987</v>
      </c>
      <c r="P5" s="225">
        <v>6.177968280103971</v>
      </c>
      <c r="Q5" s="225">
        <v>2.221560000057186</v>
      </c>
      <c r="R5" s="225">
        <v>2.4235200000898698</v>
      </c>
      <c r="S5" s="225">
        <v>4.8743899660315293</v>
      </c>
      <c r="T5" s="225">
        <v>5.9747280733163466</v>
      </c>
      <c r="U5" s="225">
        <v>5.4292146660572183</v>
      </c>
      <c r="V5" s="225">
        <v>3.4619730468058019</v>
      </c>
      <c r="W5" s="225">
        <v>4.9671430097228546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0.3354263112199965</v>
      </c>
      <c r="C10" s="262">
        <v>0.34749149473239288</v>
      </c>
      <c r="D10" s="262">
        <v>0.46833499897192959</v>
      </c>
      <c r="E10" s="262">
        <v>0.51405813601379191</v>
      </c>
      <c r="F10" s="262">
        <v>0.46703346110288158</v>
      </c>
      <c r="G10" s="262">
        <v>0.49003590376032341</v>
      </c>
      <c r="H10" s="262">
        <v>0.68017186332468016</v>
      </c>
      <c r="I10" s="262">
        <v>0.56965052111209635</v>
      </c>
      <c r="J10" s="262">
        <v>0.36099994077625408</v>
      </c>
      <c r="K10" s="262">
        <v>0.31490208328048652</v>
      </c>
      <c r="L10" s="262">
        <v>0.33274725059422822</v>
      </c>
      <c r="M10" s="262">
        <v>0.1900580447698961</v>
      </c>
      <c r="N10" s="262">
        <v>0.32060831373458643</v>
      </c>
      <c r="O10" s="262">
        <v>0.28009919179299608</v>
      </c>
      <c r="P10" s="262">
        <v>0.26144923902901118</v>
      </c>
      <c r="Q10" s="262">
        <v>6.9837007451556729E-2</v>
      </c>
      <c r="R10" s="262">
        <v>7.8761079868008496E-2</v>
      </c>
      <c r="S10" s="262">
        <v>0.1668440911777905</v>
      </c>
      <c r="T10" s="262">
        <v>0.18575351432459361</v>
      </c>
      <c r="U10" s="262">
        <v>0.12760742311514309</v>
      </c>
      <c r="V10" s="262">
        <v>7.8122478584486815E-2</v>
      </c>
      <c r="W10" s="262">
        <v>0.1216780746468228</v>
      </c>
      <c r="DA10" s="68" t="s">
        <v>2491</v>
      </c>
    </row>
    <row r="11" spans="1:105" ht="12" customHeight="1" x14ac:dyDescent="0.25">
      <c r="A11" s="37" t="s">
        <v>160</v>
      </c>
      <c r="B11" s="228">
        <v>0.14408850321348579</v>
      </c>
      <c r="C11" s="228">
        <v>0.149390584931231</v>
      </c>
      <c r="D11" s="228">
        <v>0.1352420165293895</v>
      </c>
      <c r="E11" s="228">
        <v>0.15159296380970019</v>
      </c>
      <c r="F11" s="228">
        <v>0.1361800772770265</v>
      </c>
      <c r="G11" s="228">
        <v>0.14492820548845131</v>
      </c>
      <c r="H11" s="228">
        <v>0.1516872247143792</v>
      </c>
      <c r="I11" s="228">
        <v>0.1273853875703421</v>
      </c>
      <c r="J11" s="228">
        <v>0.1224265367766544</v>
      </c>
      <c r="K11" s="228">
        <v>0.1280087595363768</v>
      </c>
      <c r="L11" s="228">
        <v>0.13435993724489409</v>
      </c>
      <c r="M11" s="228">
        <v>0</v>
      </c>
      <c r="N11" s="228">
        <v>0.1305656111373758</v>
      </c>
      <c r="O11" s="228">
        <v>0.15210692504759049</v>
      </c>
      <c r="P11" s="228">
        <v>0.15602631506610939</v>
      </c>
      <c r="Q11" s="228">
        <v>0</v>
      </c>
      <c r="R11" s="228">
        <v>0</v>
      </c>
      <c r="S11" s="228">
        <v>9.2012209142469131E-2</v>
      </c>
      <c r="T11" s="228">
        <v>9.4294103000457943E-2</v>
      </c>
      <c r="U11" s="228">
        <v>7.3189997249446387E-2</v>
      </c>
      <c r="V11" s="228">
        <v>4.3144194429889558E-2</v>
      </c>
      <c r="W11" s="228">
        <v>6.236877538261236E-2</v>
      </c>
      <c r="DA11" s="69" t="s">
        <v>2492</v>
      </c>
    </row>
    <row r="12" spans="1:105" ht="12" customHeight="1" x14ac:dyDescent="0.25">
      <c r="A12" s="37" t="s">
        <v>162</v>
      </c>
      <c r="B12" s="228">
        <v>0.19133780800651071</v>
      </c>
      <c r="C12" s="228">
        <v>0.19810090980116199</v>
      </c>
      <c r="D12" s="228">
        <v>0.3330929824425401</v>
      </c>
      <c r="E12" s="228">
        <v>0.36246517220409169</v>
      </c>
      <c r="F12" s="228">
        <v>0.33085338382585511</v>
      </c>
      <c r="G12" s="228">
        <v>0.34510769827187199</v>
      </c>
      <c r="H12" s="228">
        <v>0.52848463861030093</v>
      </c>
      <c r="I12" s="228">
        <v>0.44226513354175417</v>
      </c>
      <c r="J12" s="228">
        <v>0.23857340399959981</v>
      </c>
      <c r="K12" s="228">
        <v>0.18689332374410969</v>
      </c>
      <c r="L12" s="228">
        <v>0.19838731334933421</v>
      </c>
      <c r="M12" s="228">
        <v>0.1900580447698961</v>
      </c>
      <c r="N12" s="228">
        <v>0.19004270259721059</v>
      </c>
      <c r="O12" s="228">
        <v>0.12799226674540559</v>
      </c>
      <c r="P12" s="228">
        <v>0.1054229239629018</v>
      </c>
      <c r="Q12" s="228">
        <v>6.9837007451556729E-2</v>
      </c>
      <c r="R12" s="228">
        <v>7.8761079868008496E-2</v>
      </c>
      <c r="S12" s="228">
        <v>7.4831882035321359E-2</v>
      </c>
      <c r="T12" s="228">
        <v>9.1459411324135667E-2</v>
      </c>
      <c r="U12" s="228">
        <v>5.4417425865696749E-2</v>
      </c>
      <c r="V12" s="228">
        <v>3.497828415459725E-2</v>
      </c>
      <c r="W12" s="228">
        <v>5.9309299264210483E-2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2.7634048209593609</v>
      </c>
      <c r="C16" s="263">
        <f t="shared" si="0"/>
        <v>2.8526649183587072</v>
      </c>
      <c r="D16" s="263">
        <f t="shared" si="0"/>
        <v>3.0355046229662088</v>
      </c>
      <c r="E16" s="263">
        <f t="shared" si="0"/>
        <v>3.899236528959114</v>
      </c>
      <c r="F16" s="263">
        <f t="shared" si="0"/>
        <v>3.0270687293705278</v>
      </c>
      <c r="G16" s="263">
        <f t="shared" si="0"/>
        <v>3.732325375425825</v>
      </c>
      <c r="H16" s="263">
        <f t="shared" si="0"/>
        <v>4.9221003086884298</v>
      </c>
      <c r="I16" s="263">
        <f t="shared" si="0"/>
        <v>3.692179303504326</v>
      </c>
      <c r="J16" s="263">
        <f t="shared" si="0"/>
        <v>2.339814430957202</v>
      </c>
      <c r="K16" s="263">
        <f t="shared" si="0"/>
        <v>2.0410320212624131</v>
      </c>
      <c r="L16" s="263">
        <f t="shared" si="0"/>
        <v>2.156695142740368</v>
      </c>
      <c r="M16" s="263">
        <f t="shared" si="0"/>
        <v>1.231857697582659</v>
      </c>
      <c r="N16" s="263">
        <f t="shared" si="0"/>
        <v>2.0780168482797272</v>
      </c>
      <c r="O16" s="263">
        <f t="shared" si="0"/>
        <v>1.815457724584234</v>
      </c>
      <c r="P16" s="263">
        <f t="shared" si="0"/>
        <v>1.6945784011139611</v>
      </c>
      <c r="Q16" s="263">
        <f t="shared" si="0"/>
        <v>0.45264727051934922</v>
      </c>
      <c r="R16" s="263">
        <f t="shared" si="0"/>
        <v>0.51048848062598096</v>
      </c>
      <c r="S16" s="263">
        <f t="shared" si="0"/>
        <v>1.2722516310359491</v>
      </c>
      <c r="T16" s="263">
        <f t="shared" si="0"/>
        <v>1.600843583900081</v>
      </c>
      <c r="U16" s="263">
        <f t="shared" si="0"/>
        <v>1.0341235341745521</v>
      </c>
      <c r="V16" s="263">
        <f t="shared" si="0"/>
        <v>0.5547747140506083</v>
      </c>
      <c r="W16" s="263">
        <f t="shared" si="0"/>
        <v>0.92415616432500514</v>
      </c>
      <c r="DA16" s="70"/>
    </row>
    <row r="17" spans="1:105" ht="12" customHeight="1" x14ac:dyDescent="0.25">
      <c r="A17" s="60" t="s">
        <v>2406</v>
      </c>
      <c r="B17" s="331">
        <v>2.7634048209593609</v>
      </c>
      <c r="C17" s="331">
        <v>2.8526649183587072</v>
      </c>
      <c r="D17" s="331">
        <v>3.0355046229662088</v>
      </c>
      <c r="E17" s="331">
        <v>3.899236528959114</v>
      </c>
      <c r="F17" s="331">
        <v>3.0270687293705278</v>
      </c>
      <c r="G17" s="331">
        <v>3.732325375425825</v>
      </c>
      <c r="H17" s="331">
        <v>4.9221003086884298</v>
      </c>
      <c r="I17" s="331">
        <v>3.692179303504326</v>
      </c>
      <c r="J17" s="331">
        <v>2.339814430957202</v>
      </c>
      <c r="K17" s="331">
        <v>2.0410320212624131</v>
      </c>
      <c r="L17" s="331">
        <v>2.156695142740368</v>
      </c>
      <c r="M17" s="331">
        <v>1.231857697582659</v>
      </c>
      <c r="N17" s="331">
        <v>2.0780168482797272</v>
      </c>
      <c r="O17" s="331">
        <v>1.815457724584234</v>
      </c>
      <c r="P17" s="331">
        <v>1.6945784011139611</v>
      </c>
      <c r="Q17" s="331">
        <v>0.45264727051934922</v>
      </c>
      <c r="R17" s="331">
        <v>0.51048848062598096</v>
      </c>
      <c r="S17" s="331">
        <v>1.2722516310359491</v>
      </c>
      <c r="T17" s="331">
        <v>1.600843583900081</v>
      </c>
      <c r="U17" s="331">
        <v>1.0341235341745521</v>
      </c>
      <c r="V17" s="331">
        <v>0.5547747140506083</v>
      </c>
      <c r="W17" s="331">
        <v>0.92415616432500514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0.1245838889593134</v>
      </c>
      <c r="T18" s="232">
        <v>4.0116349516427723E-2</v>
      </c>
      <c r="U18" s="232">
        <v>2.1503866194543659E-2</v>
      </c>
      <c r="V18" s="232">
        <v>4.7700199612360272E-4</v>
      </c>
      <c r="W18" s="232">
        <v>2.3141212812268419E-3</v>
      </c>
      <c r="DA18" s="71" t="s">
        <v>2498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0.1151891509092678</v>
      </c>
      <c r="T19" s="232">
        <v>0.50858192267554991</v>
      </c>
      <c r="U19" s="232">
        <v>0.25929331231290781</v>
      </c>
      <c r="V19" s="232">
        <v>6.0261795435996579E-2</v>
      </c>
      <c r="W19" s="232">
        <v>0.1807184023472122</v>
      </c>
      <c r="DA19" s="71" t="s">
        <v>2499</v>
      </c>
    </row>
    <row r="20" spans="1:105" ht="12" customHeight="1" x14ac:dyDescent="0.25">
      <c r="A20" s="59" t="s">
        <v>160</v>
      </c>
      <c r="B20" s="232">
        <v>0.81906390276229812</v>
      </c>
      <c r="C20" s="232">
        <v>0.84552264337560168</v>
      </c>
      <c r="D20" s="232">
        <v>0.87656862565345017</v>
      </c>
      <c r="E20" s="232">
        <v>0.87828554720369356</v>
      </c>
      <c r="F20" s="232">
        <v>0.8826486490177643</v>
      </c>
      <c r="G20" s="232">
        <v>0.84299408378932772</v>
      </c>
      <c r="H20" s="232">
        <v>0.88964885570246266</v>
      </c>
      <c r="I20" s="232">
        <v>0.82564603054851349</v>
      </c>
      <c r="J20" s="232">
        <v>0.79350533095979658</v>
      </c>
      <c r="K20" s="232">
        <v>0.82968640440244235</v>
      </c>
      <c r="L20" s="232">
        <v>0.87085144510579482</v>
      </c>
      <c r="M20" s="232">
        <v>0</v>
      </c>
      <c r="N20" s="232">
        <v>0.84625859070521403</v>
      </c>
      <c r="O20" s="232">
        <v>0.9858782179010499</v>
      </c>
      <c r="P20" s="232">
        <v>1.011281671724783</v>
      </c>
      <c r="Q20" s="232">
        <v>0</v>
      </c>
      <c r="R20" s="232">
        <v>0</v>
      </c>
      <c r="S20" s="232">
        <v>0.56939766577876727</v>
      </c>
      <c r="T20" s="232">
        <v>0.53410078810292205</v>
      </c>
      <c r="U20" s="232">
        <v>0.43207481628604127</v>
      </c>
      <c r="V20" s="232">
        <v>0.27283801062309532</v>
      </c>
      <c r="W20" s="232">
        <v>0.37987923470611062</v>
      </c>
      <c r="DA20" s="71" t="s">
        <v>2500</v>
      </c>
    </row>
    <row r="21" spans="1:105" ht="12" customHeight="1" x14ac:dyDescent="0.25">
      <c r="A21" s="59" t="s">
        <v>70</v>
      </c>
      <c r="B21" s="232">
        <v>0.85669070130503089</v>
      </c>
      <c r="C21" s="232">
        <v>0.88592834448477553</v>
      </c>
      <c r="D21" s="232">
        <v>0</v>
      </c>
      <c r="E21" s="232">
        <v>0.92093318336218788</v>
      </c>
      <c r="F21" s="232">
        <v>0</v>
      </c>
      <c r="G21" s="232">
        <v>0.88196670078380168</v>
      </c>
      <c r="H21" s="232">
        <v>0.93287761028901905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1.0876502168920319</v>
      </c>
      <c r="C22" s="232">
        <v>1.12121393049833</v>
      </c>
      <c r="D22" s="232">
        <v>2.1589359973127591</v>
      </c>
      <c r="E22" s="232">
        <v>2.1000177983932322</v>
      </c>
      <c r="F22" s="232">
        <v>2.1444200803527642</v>
      </c>
      <c r="G22" s="232">
        <v>2.0073645908526951</v>
      </c>
      <c r="H22" s="232">
        <v>3.0995738426969481</v>
      </c>
      <c r="I22" s="232">
        <v>2.8665332729558131</v>
      </c>
      <c r="J22" s="232">
        <v>1.546309099997405</v>
      </c>
      <c r="K22" s="232">
        <v>1.2113456168599701</v>
      </c>
      <c r="L22" s="232">
        <v>1.2858436976345731</v>
      </c>
      <c r="M22" s="232">
        <v>1.231857697582659</v>
      </c>
      <c r="N22" s="232">
        <v>1.231758257574513</v>
      </c>
      <c r="O22" s="232">
        <v>0.82957950668318448</v>
      </c>
      <c r="P22" s="232">
        <v>0.68329672938917807</v>
      </c>
      <c r="Q22" s="232">
        <v>0.45264727051934922</v>
      </c>
      <c r="R22" s="232">
        <v>0.51048848062598096</v>
      </c>
      <c r="S22" s="232">
        <v>0.46308092538860057</v>
      </c>
      <c r="T22" s="232">
        <v>0.51804452360518172</v>
      </c>
      <c r="U22" s="232">
        <v>0.32125153938105983</v>
      </c>
      <c r="V22" s="232">
        <v>0.22119790599539271</v>
      </c>
      <c r="W22" s="232">
        <v>0.36124440599045549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1.473837518097262</v>
      </c>
      <c r="C24" s="263">
        <f t="shared" si="1"/>
        <v>1.4796888981710681</v>
      </c>
      <c r="D24" s="263">
        <f t="shared" si="1"/>
        <v>1.686895001584064</v>
      </c>
      <c r="E24" s="263">
        <f t="shared" si="1"/>
        <v>1.913270403570476</v>
      </c>
      <c r="F24" s="263">
        <f t="shared" si="1"/>
        <v>1.741603514860312</v>
      </c>
      <c r="G24" s="263">
        <f t="shared" si="1"/>
        <v>1.893668073384339</v>
      </c>
      <c r="H24" s="263">
        <f t="shared" si="1"/>
        <v>2.208146353046565</v>
      </c>
      <c r="I24" s="263">
        <f t="shared" si="1"/>
        <v>2.2464794401269521</v>
      </c>
      <c r="J24" s="263">
        <f t="shared" si="1"/>
        <v>1.3873741149512271</v>
      </c>
      <c r="K24" s="263">
        <f t="shared" si="1"/>
        <v>1.057957156288871</v>
      </c>
      <c r="L24" s="263">
        <f t="shared" si="1"/>
        <v>1.005904905194795</v>
      </c>
      <c r="M24" s="263">
        <f t="shared" si="1"/>
        <v>0.87504780499842416</v>
      </c>
      <c r="N24" s="263">
        <f t="shared" si="1"/>
        <v>1.0720314224668499</v>
      </c>
      <c r="O24" s="263">
        <f t="shared" si="1"/>
        <v>1.187838001825851</v>
      </c>
      <c r="P24" s="263">
        <f t="shared" si="1"/>
        <v>0.90199428494048994</v>
      </c>
      <c r="Q24" s="263">
        <f t="shared" si="1"/>
        <v>0.75660669479212705</v>
      </c>
      <c r="R24" s="263">
        <f t="shared" si="1"/>
        <v>0.79756998153277481</v>
      </c>
      <c r="S24" s="263">
        <f t="shared" si="1"/>
        <v>0.91612196406764645</v>
      </c>
      <c r="T24" s="263">
        <f t="shared" si="1"/>
        <v>0.99184285214904155</v>
      </c>
      <c r="U24" s="263">
        <f t="shared" si="1"/>
        <v>0.72308577068248647</v>
      </c>
      <c r="V24" s="263">
        <f t="shared" si="1"/>
        <v>0.54320122444626429</v>
      </c>
      <c r="W24" s="263">
        <f t="shared" si="1"/>
        <v>0.71870522457913666</v>
      </c>
      <c r="DA24" s="70"/>
    </row>
    <row r="25" spans="1:105" ht="12" customHeight="1" x14ac:dyDescent="0.25">
      <c r="A25" s="60" t="s">
        <v>2416</v>
      </c>
      <c r="B25" s="264">
        <v>1.473837518097262</v>
      </c>
      <c r="C25" s="264">
        <v>1.4796888981710681</v>
      </c>
      <c r="D25" s="264">
        <v>1.686895001584064</v>
      </c>
      <c r="E25" s="264">
        <v>1.913270403570476</v>
      </c>
      <c r="F25" s="264">
        <v>1.741603514860312</v>
      </c>
      <c r="G25" s="264">
        <v>1.893668073384339</v>
      </c>
      <c r="H25" s="264">
        <v>2.208146353046565</v>
      </c>
      <c r="I25" s="264">
        <v>2.2464794401269521</v>
      </c>
      <c r="J25" s="264">
        <v>1.3873741149512271</v>
      </c>
      <c r="K25" s="264">
        <v>1.057957156288871</v>
      </c>
      <c r="L25" s="264">
        <v>1.005904905194795</v>
      </c>
      <c r="M25" s="264">
        <v>0.87504780499842416</v>
      </c>
      <c r="N25" s="264">
        <v>1.0720314224668499</v>
      </c>
      <c r="O25" s="264">
        <v>1.187838001825851</v>
      </c>
      <c r="P25" s="264">
        <v>0.90199428494048994</v>
      </c>
      <c r="Q25" s="264">
        <v>0.75660669479212705</v>
      </c>
      <c r="R25" s="264">
        <v>0.79756998153277481</v>
      </c>
      <c r="S25" s="264">
        <v>0.91612196406764645</v>
      </c>
      <c r="T25" s="264">
        <v>0.99184285214904155</v>
      </c>
      <c r="U25" s="264">
        <v>0.72308577068248647</v>
      </c>
      <c r="V25" s="264">
        <v>0.54320122444626429</v>
      </c>
      <c r="W25" s="264">
        <v>0.71870522457913666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3.947721172799088</v>
      </c>
      <c r="C27" s="263">
        <f t="shared" si="2"/>
        <v>4.0752355976552961</v>
      </c>
      <c r="D27" s="263">
        <f t="shared" si="2"/>
        <v>4.3364351756660149</v>
      </c>
      <c r="E27" s="263">
        <f t="shared" si="2"/>
        <v>5.570337898513019</v>
      </c>
      <c r="F27" s="263">
        <f t="shared" si="2"/>
        <v>4.3243838991007548</v>
      </c>
      <c r="G27" s="263">
        <f t="shared" si="2"/>
        <v>5.3318933934654638</v>
      </c>
      <c r="H27" s="263">
        <f t="shared" si="2"/>
        <v>7.031571869554897</v>
      </c>
      <c r="I27" s="263">
        <f t="shared" si="2"/>
        <v>5.2745418621490394</v>
      </c>
      <c r="J27" s="263">
        <f t="shared" si="2"/>
        <v>3.3425920442245749</v>
      </c>
      <c r="K27" s="263">
        <f t="shared" si="2"/>
        <v>2.9157600303748739</v>
      </c>
      <c r="L27" s="263">
        <f t="shared" si="2"/>
        <v>3.0809930610576681</v>
      </c>
      <c r="M27" s="263">
        <f t="shared" si="2"/>
        <v>1.7597967108323711</v>
      </c>
      <c r="N27" s="263">
        <f t="shared" si="2"/>
        <v>2.9685954975424669</v>
      </c>
      <c r="O27" s="263">
        <f t="shared" si="2"/>
        <v>2.593511035120335</v>
      </c>
      <c r="P27" s="263">
        <f t="shared" si="2"/>
        <v>2.4208262873056592</v>
      </c>
      <c r="Q27" s="263">
        <f t="shared" si="2"/>
        <v>0.64663895788478465</v>
      </c>
      <c r="R27" s="263">
        <f t="shared" si="2"/>
        <v>0.72926925803711562</v>
      </c>
      <c r="S27" s="263">
        <f t="shared" si="2"/>
        <v>1.817502330051356</v>
      </c>
      <c r="T27" s="263">
        <f t="shared" si="2"/>
        <v>2.2869194055715441</v>
      </c>
      <c r="U27" s="263">
        <f t="shared" si="2"/>
        <v>1.477319334535075</v>
      </c>
      <c r="V27" s="263">
        <f t="shared" si="2"/>
        <v>0.79253530578658316</v>
      </c>
      <c r="W27" s="263">
        <f t="shared" si="2"/>
        <v>1.320223091892865</v>
      </c>
      <c r="DA27" s="70"/>
    </row>
    <row r="28" spans="1:105" ht="12" customHeight="1" x14ac:dyDescent="0.25">
      <c r="A28" s="60" t="s">
        <v>2421</v>
      </c>
      <c r="B28" s="331">
        <v>3.947721172799088</v>
      </c>
      <c r="C28" s="331">
        <v>4.0752355976552961</v>
      </c>
      <c r="D28" s="331">
        <v>4.3364351756660149</v>
      </c>
      <c r="E28" s="331">
        <v>5.570337898513019</v>
      </c>
      <c r="F28" s="331">
        <v>4.3243838991007548</v>
      </c>
      <c r="G28" s="331">
        <v>5.3318933934654638</v>
      </c>
      <c r="H28" s="331">
        <v>7.031571869554897</v>
      </c>
      <c r="I28" s="331">
        <v>5.2745418621490394</v>
      </c>
      <c r="J28" s="331">
        <v>3.3425920442245749</v>
      </c>
      <c r="K28" s="331">
        <v>2.9157600303748739</v>
      </c>
      <c r="L28" s="331">
        <v>3.0809930610576681</v>
      </c>
      <c r="M28" s="331">
        <v>1.7597967108323711</v>
      </c>
      <c r="N28" s="331">
        <v>2.9685954975424669</v>
      </c>
      <c r="O28" s="331">
        <v>2.593511035120335</v>
      </c>
      <c r="P28" s="331">
        <v>2.4208262873056592</v>
      </c>
      <c r="Q28" s="331">
        <v>0.64663895788478465</v>
      </c>
      <c r="R28" s="331">
        <v>0.72926925803711562</v>
      </c>
      <c r="S28" s="331">
        <v>1.817502330051356</v>
      </c>
      <c r="T28" s="331">
        <v>2.2869194055715441</v>
      </c>
      <c r="U28" s="331">
        <v>1.477319334535075</v>
      </c>
      <c r="V28" s="331">
        <v>0.79253530578658316</v>
      </c>
      <c r="W28" s="331">
        <v>1.320223091892865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0.17797698422759059</v>
      </c>
      <c r="T29" s="232">
        <v>5.7309070737753882E-2</v>
      </c>
      <c r="U29" s="232">
        <v>3.07198088493481E-2</v>
      </c>
      <c r="V29" s="232">
        <v>6.8143142303371822E-4</v>
      </c>
      <c r="W29" s="232">
        <v>3.3058875446097748E-3</v>
      </c>
      <c r="DA29" s="71" t="s">
        <v>2507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0.16455592987038251</v>
      </c>
      <c r="T30" s="232">
        <v>0.72654560382221423</v>
      </c>
      <c r="U30" s="232">
        <v>0.37041901758986828</v>
      </c>
      <c r="V30" s="232">
        <v>8.6088279194280845E-2</v>
      </c>
      <c r="W30" s="232">
        <v>0.25816914621030318</v>
      </c>
      <c r="DA30" s="71" t="s">
        <v>2508</v>
      </c>
    </row>
    <row r="31" spans="1:105" ht="12" customHeight="1" x14ac:dyDescent="0.25">
      <c r="A31" s="59" t="s">
        <v>160</v>
      </c>
      <c r="B31" s="232">
        <v>1.1700912896604261</v>
      </c>
      <c r="C31" s="232">
        <v>1.207889490536574</v>
      </c>
      <c r="D31" s="232">
        <v>1.252240893790644</v>
      </c>
      <c r="E31" s="232">
        <v>1.254693638862419</v>
      </c>
      <c r="F31" s="232">
        <v>1.2609266414539491</v>
      </c>
      <c r="G31" s="232">
        <v>1.2042772625561819</v>
      </c>
      <c r="H31" s="232">
        <v>1.270926936717804</v>
      </c>
      <c r="I31" s="232">
        <v>1.17949432935502</v>
      </c>
      <c r="J31" s="232">
        <v>1.1335790442282809</v>
      </c>
      <c r="K31" s="232">
        <v>1.185266292003488</v>
      </c>
      <c r="L31" s="232">
        <v>1.244073493008278</v>
      </c>
      <c r="M31" s="232">
        <v>0</v>
      </c>
      <c r="N31" s="232">
        <v>1.208940843864591</v>
      </c>
      <c r="O31" s="232">
        <v>1.4083974541443569</v>
      </c>
      <c r="P31" s="232">
        <v>1.4446881024639759</v>
      </c>
      <c r="Q31" s="232">
        <v>0</v>
      </c>
      <c r="R31" s="232">
        <v>0</v>
      </c>
      <c r="S31" s="232">
        <v>0.81342523682681045</v>
      </c>
      <c r="T31" s="232">
        <v>0.76300112586131708</v>
      </c>
      <c r="U31" s="232">
        <v>0.6172497375514876</v>
      </c>
      <c r="V31" s="232">
        <v>0.38976858660442187</v>
      </c>
      <c r="W31" s="232">
        <v>0.54268462100872938</v>
      </c>
      <c r="DA31" s="71" t="s">
        <v>2509</v>
      </c>
    </row>
    <row r="32" spans="1:105" ht="12" customHeight="1" x14ac:dyDescent="0.25">
      <c r="A32" s="59" t="s">
        <v>70</v>
      </c>
      <c r="B32" s="232">
        <v>1.223843859007187</v>
      </c>
      <c r="C32" s="232">
        <v>1.265611920692536</v>
      </c>
      <c r="D32" s="232">
        <v>0</v>
      </c>
      <c r="E32" s="232">
        <v>1.315618833374554</v>
      </c>
      <c r="F32" s="232">
        <v>0</v>
      </c>
      <c r="G32" s="232">
        <v>1.259952429691146</v>
      </c>
      <c r="H32" s="232">
        <v>1.332682300412884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1.553786024131474</v>
      </c>
      <c r="C33" s="232">
        <v>1.601734186426186</v>
      </c>
      <c r="D33" s="232">
        <v>3.0841942818753711</v>
      </c>
      <c r="E33" s="232">
        <v>3.0000254262760451</v>
      </c>
      <c r="F33" s="232">
        <v>3.0634572576468062</v>
      </c>
      <c r="G33" s="232">
        <v>2.8676637012181359</v>
      </c>
      <c r="H33" s="232">
        <v>4.4279626324242098</v>
      </c>
      <c r="I33" s="232">
        <v>4.0950475327940197</v>
      </c>
      <c r="J33" s="232">
        <v>2.2090129999962942</v>
      </c>
      <c r="K33" s="232">
        <v>1.730493738371385</v>
      </c>
      <c r="L33" s="232">
        <v>1.8369195680493891</v>
      </c>
      <c r="M33" s="232">
        <v>1.7597967108323711</v>
      </c>
      <c r="N33" s="232">
        <v>1.7596546536778761</v>
      </c>
      <c r="O33" s="232">
        <v>1.1851135809759781</v>
      </c>
      <c r="P33" s="232">
        <v>0.97613818484168302</v>
      </c>
      <c r="Q33" s="232">
        <v>0.64663895788478465</v>
      </c>
      <c r="R33" s="232">
        <v>0.72926925803711562</v>
      </c>
      <c r="S33" s="232">
        <v>0.66154417912657226</v>
      </c>
      <c r="T33" s="232">
        <v>0.7400636051502596</v>
      </c>
      <c r="U33" s="232">
        <v>0.45893077054437142</v>
      </c>
      <c r="V33" s="232">
        <v>0.31599700856484669</v>
      </c>
      <c r="W33" s="232">
        <v>0.51606343712922231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3.4255603759040461</v>
      </c>
      <c r="C35" s="263">
        <v>3.1908692892665962</v>
      </c>
      <c r="D35" s="263">
        <v>3.0630284799080161</v>
      </c>
      <c r="E35" s="263">
        <v>3.8357972316336091</v>
      </c>
      <c r="F35" s="263">
        <v>2.9796186744523299</v>
      </c>
      <c r="G35" s="263">
        <v>4.2342874520051739</v>
      </c>
      <c r="H35" s="263">
        <v>4.6269698039646263</v>
      </c>
      <c r="I35" s="263">
        <v>4.5436071518097734</v>
      </c>
      <c r="J35" s="263">
        <v>3.2407977476135268</v>
      </c>
      <c r="K35" s="263">
        <v>2.473796987956848</v>
      </c>
      <c r="L35" s="263">
        <v>2.2271079194431911</v>
      </c>
      <c r="M35" s="263">
        <v>1.598119740385618</v>
      </c>
      <c r="N35" s="263">
        <v>2.364196196829182</v>
      </c>
      <c r="O35" s="263">
        <v>1.1089023267564539</v>
      </c>
      <c r="P35" s="263">
        <v>0.8991200677148492</v>
      </c>
      <c r="Q35" s="263">
        <v>0.2958300694093684</v>
      </c>
      <c r="R35" s="263">
        <v>0.30743120002599028</v>
      </c>
      <c r="S35" s="263">
        <v>0.70166994969878704</v>
      </c>
      <c r="T35" s="263">
        <v>0.90936871737108627</v>
      </c>
      <c r="U35" s="263">
        <v>2.0670786035499602</v>
      </c>
      <c r="V35" s="263">
        <v>1.493339323937859</v>
      </c>
      <c r="W35" s="263">
        <v>1.882380454279025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6.719805263691013E-2</v>
      </c>
      <c r="T36" s="231">
        <v>2.248261294272217E-2</v>
      </c>
      <c r="U36" s="231">
        <v>4.2856593140631109E-2</v>
      </c>
      <c r="V36" s="231">
        <v>1.276172390563469E-3</v>
      </c>
      <c r="W36" s="231">
        <v>4.6830019606837626E-3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6.2130719233927927E-2</v>
      </c>
      <c r="T38" s="231">
        <v>0.28502719352610828</v>
      </c>
      <c r="U38" s="231">
        <v>0.51676418972047578</v>
      </c>
      <c r="V38" s="231">
        <v>0.16122456544453259</v>
      </c>
      <c r="W38" s="231">
        <v>0.36571317129712377</v>
      </c>
      <c r="DA38" s="73" t="s">
        <v>2516</v>
      </c>
    </row>
    <row r="39" spans="1:105" ht="12" customHeight="1" x14ac:dyDescent="0.25">
      <c r="A39" s="46" t="s">
        <v>160</v>
      </c>
      <c r="B39" s="231">
        <v>1.015324584134506</v>
      </c>
      <c r="C39" s="231">
        <v>0.94576556074416085</v>
      </c>
      <c r="D39" s="231">
        <v>0.88451674382451895</v>
      </c>
      <c r="E39" s="231">
        <v>0.86399612989034502</v>
      </c>
      <c r="F39" s="231">
        <v>0.86881291200161959</v>
      </c>
      <c r="G39" s="231">
        <v>0.95636872781931603</v>
      </c>
      <c r="H39" s="231">
        <v>0.83630526265399341</v>
      </c>
      <c r="I39" s="231">
        <v>1.0160425323068769</v>
      </c>
      <c r="J39" s="231">
        <v>1.099057367657065</v>
      </c>
      <c r="K39" s="231">
        <v>1.005606823792023</v>
      </c>
      <c r="L39" s="231">
        <v>0.89928340432449605</v>
      </c>
      <c r="M39" s="231">
        <v>0</v>
      </c>
      <c r="N39" s="231">
        <v>0.96280323392737321</v>
      </c>
      <c r="O39" s="231">
        <v>0.60218568294083985</v>
      </c>
      <c r="P39" s="231">
        <v>0.53657219079521623</v>
      </c>
      <c r="Q39" s="231">
        <v>0</v>
      </c>
      <c r="R39" s="231">
        <v>0</v>
      </c>
      <c r="S39" s="231">
        <v>0.30712168833348169</v>
      </c>
      <c r="T39" s="231">
        <v>0.29932886307124162</v>
      </c>
      <c r="U39" s="231">
        <v>0.86111280829036807</v>
      </c>
      <c r="V39" s="231">
        <v>0.7299515286792061</v>
      </c>
      <c r="W39" s="231">
        <v>0.76874760859924751</v>
      </c>
      <c r="DA39" s="73" t="s">
        <v>2517</v>
      </c>
    </row>
    <row r="40" spans="1:105" ht="12" customHeight="1" x14ac:dyDescent="0.25">
      <c r="A40" s="46" t="s">
        <v>70</v>
      </c>
      <c r="B40" s="231">
        <v>1.061967359446508</v>
      </c>
      <c r="C40" s="231">
        <v>0.99096165438656747</v>
      </c>
      <c r="D40" s="231">
        <v>0</v>
      </c>
      <c r="E40" s="231">
        <v>0.90594990301939904</v>
      </c>
      <c r="F40" s="231">
        <v>0</v>
      </c>
      <c r="G40" s="231">
        <v>1.0005827891651009</v>
      </c>
      <c r="H40" s="231">
        <v>0.87694200908151398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1.544291999297444E-2</v>
      </c>
      <c r="T41" s="231">
        <v>1.21996799957571E-2</v>
      </c>
      <c r="U41" s="231">
        <v>6.099839995537989E-3</v>
      </c>
      <c r="V41" s="231">
        <v>9.0936000045106682E-3</v>
      </c>
      <c r="W41" s="231">
        <v>1.2199679994988329E-2</v>
      </c>
      <c r="DA41" s="73" t="s">
        <v>2519</v>
      </c>
    </row>
    <row r="42" spans="1:105" ht="12" customHeight="1" x14ac:dyDescent="0.25">
      <c r="A42" s="46" t="s">
        <v>162</v>
      </c>
      <c r="B42" s="231">
        <v>1.3482684323230321</v>
      </c>
      <c r="C42" s="231">
        <v>1.2541420741358671</v>
      </c>
      <c r="D42" s="231">
        <v>2.1785117360834971</v>
      </c>
      <c r="E42" s="231">
        <v>2.0658511987238648</v>
      </c>
      <c r="F42" s="231">
        <v>2.1108057624507102</v>
      </c>
      <c r="G42" s="231">
        <v>2.2773359350207572</v>
      </c>
      <c r="H42" s="231">
        <v>2.9137225322291189</v>
      </c>
      <c r="I42" s="231">
        <v>3.5275646195028969</v>
      </c>
      <c r="J42" s="231">
        <v>2.1417403799564618</v>
      </c>
      <c r="K42" s="231">
        <v>1.468190164164825</v>
      </c>
      <c r="L42" s="231">
        <v>1.3278245151186949</v>
      </c>
      <c r="M42" s="231">
        <v>1.598119740385618</v>
      </c>
      <c r="N42" s="231">
        <v>1.4013929629018089</v>
      </c>
      <c r="O42" s="231">
        <v>0.50671664381561377</v>
      </c>
      <c r="P42" s="231">
        <v>0.36254787691963303</v>
      </c>
      <c r="Q42" s="231">
        <v>0.2958300694093684</v>
      </c>
      <c r="R42" s="231">
        <v>0.30743120002599028</v>
      </c>
      <c r="S42" s="231">
        <v>0.2497765695014928</v>
      </c>
      <c r="T42" s="231">
        <v>0.29033036783525717</v>
      </c>
      <c r="U42" s="231">
        <v>0.64024517240294743</v>
      </c>
      <c r="V42" s="231">
        <v>0.59179345741904665</v>
      </c>
      <c r="W42" s="231">
        <v>0.73103699242698206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1.0000000000000004</v>
      </c>
      <c r="C51" s="234">
        <f t="shared" si="3"/>
        <v>1</v>
      </c>
      <c r="D51" s="234">
        <f t="shared" si="3"/>
        <v>1.0000000000000002</v>
      </c>
      <c r="E51" s="234">
        <f t="shared" si="3"/>
        <v>1</v>
      </c>
      <c r="F51" s="234">
        <f t="shared" si="3"/>
        <v>0.99999999999999978</v>
      </c>
      <c r="G51" s="234">
        <f t="shared" si="3"/>
        <v>1.0000000000000002</v>
      </c>
      <c r="H51" s="234">
        <f t="shared" si="3"/>
        <v>1</v>
      </c>
      <c r="I51" s="234">
        <f t="shared" si="3"/>
        <v>0.99999999999999978</v>
      </c>
      <c r="J51" s="234">
        <f t="shared" si="3"/>
        <v>1.0000000000000004</v>
      </c>
      <c r="K51" s="234">
        <f t="shared" si="3"/>
        <v>1</v>
      </c>
      <c r="L51" s="234">
        <f t="shared" si="3"/>
        <v>1.0000000000000002</v>
      </c>
      <c r="M51" s="234">
        <f t="shared" si="3"/>
        <v>1</v>
      </c>
      <c r="N51" s="234">
        <f t="shared" si="3"/>
        <v>1</v>
      </c>
      <c r="O51" s="234">
        <f t="shared" si="3"/>
        <v>1</v>
      </c>
      <c r="P51" s="234">
        <f t="shared" si="3"/>
        <v>0.99999999999999989</v>
      </c>
      <c r="Q51" s="234">
        <f t="shared" si="3"/>
        <v>0.99999999999999989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0.99999999999999978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2.8078663114520917E-2</v>
      </c>
      <c r="C56" s="302">
        <f t="shared" si="8"/>
        <v>2.9088644182127608E-2</v>
      </c>
      <c r="D56" s="302">
        <f t="shared" si="8"/>
        <v>3.7198381517907941E-2</v>
      </c>
      <c r="E56" s="302">
        <f t="shared" si="8"/>
        <v>3.2674501485548881E-2</v>
      </c>
      <c r="F56" s="302">
        <f t="shared" si="8"/>
        <v>3.724436412043404E-2</v>
      </c>
      <c r="G56" s="302">
        <f t="shared" si="8"/>
        <v>3.1247885187863013E-2</v>
      </c>
      <c r="H56" s="302">
        <f t="shared" si="8"/>
        <v>3.4936219314594806E-2</v>
      </c>
      <c r="I56" s="302">
        <f t="shared" si="8"/>
        <v>3.4891249001334446E-2</v>
      </c>
      <c r="J56" s="302">
        <f t="shared" si="8"/>
        <v>3.3828167807454408E-2</v>
      </c>
      <c r="K56" s="302">
        <f t="shared" si="8"/>
        <v>3.5770311052524144E-2</v>
      </c>
      <c r="L56" s="302">
        <f t="shared" si="8"/>
        <v>3.7797376669643168E-2</v>
      </c>
      <c r="M56" s="302">
        <f t="shared" si="8"/>
        <v>3.3609562858626964E-2</v>
      </c>
      <c r="N56" s="302">
        <f t="shared" si="8"/>
        <v>3.6418492342907852E-2</v>
      </c>
      <c r="O56" s="302">
        <f t="shared" si="8"/>
        <v>4.0095459331700077E-2</v>
      </c>
      <c r="P56" s="302">
        <f t="shared" si="8"/>
        <v>4.231961498912247E-2</v>
      </c>
      <c r="Q56" s="302">
        <f t="shared" si="8"/>
        <v>3.1436021286735012E-2</v>
      </c>
      <c r="R56" s="302">
        <f t="shared" si="8"/>
        <v>3.2498630036099499E-2</v>
      </c>
      <c r="S56" s="302">
        <f t="shared" si="8"/>
        <v>3.4228712175367076E-2</v>
      </c>
      <c r="T56" s="302">
        <f t="shared" si="8"/>
        <v>3.1089869203283896E-2</v>
      </c>
      <c r="U56" s="302">
        <f t="shared" si="8"/>
        <v>2.3503845576954063E-2</v>
      </c>
      <c r="V56" s="302">
        <f t="shared" si="8"/>
        <v>2.2565882959882291E-2</v>
      </c>
      <c r="W56" s="302">
        <f t="shared" si="8"/>
        <v>2.4496591784985051E-2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0.23132566057368723</v>
      </c>
      <c r="C57" s="303">
        <f t="shared" si="9"/>
        <v>0.23879765703295411</v>
      </c>
      <c r="D57" s="303">
        <f t="shared" si="9"/>
        <v>0.24110062094940321</v>
      </c>
      <c r="E57" s="303">
        <f t="shared" si="9"/>
        <v>0.24784280382357923</v>
      </c>
      <c r="F57" s="303">
        <f t="shared" si="9"/>
        <v>0.24139865633614649</v>
      </c>
      <c r="G57" s="303">
        <f t="shared" si="9"/>
        <v>0.23799740778197406</v>
      </c>
      <c r="H57" s="303">
        <f t="shared" si="9"/>
        <v>0.25281783199945285</v>
      </c>
      <c r="I57" s="303">
        <f t="shared" si="9"/>
        <v>0.22614698426790833</v>
      </c>
      <c r="J57" s="303">
        <f t="shared" si="9"/>
        <v>0.21925664319646374</v>
      </c>
      <c r="K57" s="303">
        <f t="shared" si="9"/>
        <v>0.23184460867376766</v>
      </c>
      <c r="L57" s="303">
        <f t="shared" si="9"/>
        <v>0.24498299693287237</v>
      </c>
      <c r="M57" s="303">
        <f t="shared" si="9"/>
        <v>0.2178397592688783</v>
      </c>
      <c r="N57" s="303">
        <f t="shared" si="9"/>
        <v>0.2360457837040324</v>
      </c>
      <c r="O57" s="303">
        <f t="shared" si="9"/>
        <v>0.2598779771499079</v>
      </c>
      <c r="P57" s="303">
        <f t="shared" si="9"/>
        <v>0.27429380085542338</v>
      </c>
      <c r="Q57" s="303">
        <f t="shared" si="9"/>
        <v>0.20375198982143064</v>
      </c>
      <c r="R57" s="303">
        <f t="shared" si="9"/>
        <v>0.21063926875249672</v>
      </c>
      <c r="S57" s="303">
        <f t="shared" si="9"/>
        <v>0.2610073547463313</v>
      </c>
      <c r="T57" s="303">
        <f t="shared" si="9"/>
        <v>0.26793580632557773</v>
      </c>
      <c r="U57" s="303">
        <f t="shared" si="9"/>
        <v>0.19047387104432711</v>
      </c>
      <c r="V57" s="303">
        <f t="shared" si="9"/>
        <v>0.16024813207672792</v>
      </c>
      <c r="W57" s="303">
        <f t="shared" si="9"/>
        <v>0.18605386688404793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0.23132566057368723</v>
      </c>
      <c r="C58" s="304">
        <f t="shared" si="10"/>
        <v>0.23879765703295411</v>
      </c>
      <c r="D58" s="304">
        <f t="shared" si="10"/>
        <v>0.24110062094940321</v>
      </c>
      <c r="E58" s="304">
        <f t="shared" si="10"/>
        <v>0.24784280382357923</v>
      </c>
      <c r="F58" s="304">
        <f t="shared" si="10"/>
        <v>0.24139865633614649</v>
      </c>
      <c r="G58" s="304">
        <f t="shared" si="10"/>
        <v>0.23799740778197406</v>
      </c>
      <c r="H58" s="304">
        <f t="shared" si="10"/>
        <v>0.25281783199945285</v>
      </c>
      <c r="I58" s="304">
        <f t="shared" si="10"/>
        <v>0.22614698426790833</v>
      </c>
      <c r="J58" s="304">
        <f t="shared" si="10"/>
        <v>0.21925664319646374</v>
      </c>
      <c r="K58" s="304">
        <f t="shared" si="10"/>
        <v>0.23184460867376766</v>
      </c>
      <c r="L58" s="304">
        <f t="shared" si="10"/>
        <v>0.24498299693287237</v>
      </c>
      <c r="M58" s="304">
        <f t="shared" si="10"/>
        <v>0.2178397592688783</v>
      </c>
      <c r="N58" s="304">
        <f t="shared" si="10"/>
        <v>0.2360457837040324</v>
      </c>
      <c r="O58" s="304">
        <f t="shared" si="10"/>
        <v>0.2598779771499079</v>
      </c>
      <c r="P58" s="304">
        <f t="shared" si="10"/>
        <v>0.27429380085542338</v>
      </c>
      <c r="Q58" s="304">
        <f t="shared" si="10"/>
        <v>0.20375198982143064</v>
      </c>
      <c r="R58" s="304">
        <f t="shared" si="10"/>
        <v>0.21063926875249672</v>
      </c>
      <c r="S58" s="304">
        <f t="shared" si="10"/>
        <v>0.2610073547463313</v>
      </c>
      <c r="T58" s="304">
        <f t="shared" si="10"/>
        <v>0.26793580632557773</v>
      </c>
      <c r="U58" s="304">
        <f t="shared" si="10"/>
        <v>0.19047387104432711</v>
      </c>
      <c r="V58" s="304">
        <f t="shared" si="10"/>
        <v>0.16024813207672792</v>
      </c>
      <c r="W58" s="304">
        <f t="shared" si="10"/>
        <v>0.18605386688404793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0.12337549492070843</v>
      </c>
      <c r="C60" s="303">
        <f t="shared" si="12"/>
        <v>0.12386531616346434</v>
      </c>
      <c r="D60" s="303">
        <f t="shared" si="12"/>
        <v>0.13398478436871414</v>
      </c>
      <c r="E60" s="303">
        <f t="shared" si="12"/>
        <v>0.12161106354329343</v>
      </c>
      <c r="F60" s="303">
        <f t="shared" si="12"/>
        <v>0.1388870838241637</v>
      </c>
      <c r="G60" s="303">
        <f t="shared" si="12"/>
        <v>0.12075262666871273</v>
      </c>
      <c r="H60" s="303">
        <f t="shared" si="12"/>
        <v>0.11341881284485396</v>
      </c>
      <c r="I60" s="303">
        <f t="shared" si="12"/>
        <v>0.13759747532368835</v>
      </c>
      <c r="J60" s="303">
        <f t="shared" si="12"/>
        <v>0.13000646003257124</v>
      </c>
      <c r="K60" s="303">
        <f t="shared" si="12"/>
        <v>0.12017531343858802</v>
      </c>
      <c r="L60" s="303">
        <f t="shared" si="12"/>
        <v>0.11426260180239298</v>
      </c>
      <c r="M60" s="303">
        <f t="shared" si="12"/>
        <v>0.15474206441513613</v>
      </c>
      <c r="N60" s="303">
        <f t="shared" si="12"/>
        <v>0.12177403541314921</v>
      </c>
      <c r="O60" s="303">
        <f t="shared" si="12"/>
        <v>0.17003587189946046</v>
      </c>
      <c r="P60" s="303">
        <f t="shared" si="12"/>
        <v>0.14600176693126529</v>
      </c>
      <c r="Q60" s="303">
        <f t="shared" si="12"/>
        <v>0.34057450384984017</v>
      </c>
      <c r="R60" s="303">
        <f t="shared" si="12"/>
        <v>0.32909568788505933</v>
      </c>
      <c r="S60" s="303">
        <f t="shared" si="12"/>
        <v>0.18794597281954947</v>
      </c>
      <c r="T60" s="303">
        <f t="shared" si="12"/>
        <v>0.16600635877952299</v>
      </c>
      <c r="U60" s="303">
        <f t="shared" si="12"/>
        <v>0.13318422924094891</v>
      </c>
      <c r="V60" s="303">
        <f t="shared" si="12"/>
        <v>0.15690509923162177</v>
      </c>
      <c r="W60" s="303">
        <f t="shared" si="12"/>
        <v>0.14469187280743048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0.12337549492070843</v>
      </c>
      <c r="C61" s="304">
        <f t="shared" si="13"/>
        <v>0.12386531616346434</v>
      </c>
      <c r="D61" s="304">
        <f t="shared" si="13"/>
        <v>0.13398478436871414</v>
      </c>
      <c r="E61" s="304">
        <f t="shared" si="13"/>
        <v>0.12161106354329343</v>
      </c>
      <c r="F61" s="304">
        <f t="shared" si="13"/>
        <v>0.1388870838241637</v>
      </c>
      <c r="G61" s="304">
        <f t="shared" si="13"/>
        <v>0.12075262666871273</v>
      </c>
      <c r="H61" s="304">
        <f t="shared" si="13"/>
        <v>0.11341881284485396</v>
      </c>
      <c r="I61" s="304">
        <f t="shared" si="13"/>
        <v>0.13759747532368835</v>
      </c>
      <c r="J61" s="304">
        <f t="shared" si="13"/>
        <v>0.13000646003257124</v>
      </c>
      <c r="K61" s="304">
        <f t="shared" si="13"/>
        <v>0.12017531343858802</v>
      </c>
      <c r="L61" s="304">
        <f t="shared" si="13"/>
        <v>0.11426260180239298</v>
      </c>
      <c r="M61" s="304">
        <f t="shared" si="13"/>
        <v>0.15474206441513613</v>
      </c>
      <c r="N61" s="304">
        <f t="shared" si="13"/>
        <v>0.12177403541314921</v>
      </c>
      <c r="O61" s="304">
        <f t="shared" si="13"/>
        <v>0.17003587189946046</v>
      </c>
      <c r="P61" s="304">
        <f t="shared" si="13"/>
        <v>0.14600176693126529</v>
      </c>
      <c r="Q61" s="304">
        <f t="shared" si="13"/>
        <v>0.34057450384984017</v>
      </c>
      <c r="R61" s="304">
        <f t="shared" si="13"/>
        <v>0.32909568788505933</v>
      </c>
      <c r="S61" s="304">
        <f t="shared" si="13"/>
        <v>0.18794597281954947</v>
      </c>
      <c r="T61" s="304">
        <f t="shared" si="13"/>
        <v>0.16600635877952299</v>
      </c>
      <c r="U61" s="304">
        <f t="shared" si="13"/>
        <v>0.13318422924094891</v>
      </c>
      <c r="V61" s="304">
        <f t="shared" si="13"/>
        <v>0.15690509923162177</v>
      </c>
      <c r="W61" s="304">
        <f t="shared" si="13"/>
        <v>0.14469187280743048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0.33046522939098183</v>
      </c>
      <c r="C63" s="303">
        <f t="shared" si="15"/>
        <v>0.34113951004707732</v>
      </c>
      <c r="D63" s="303">
        <f t="shared" si="15"/>
        <v>0.34442945849914763</v>
      </c>
      <c r="E63" s="303">
        <f t="shared" si="15"/>
        <v>0.35406114831939883</v>
      </c>
      <c r="F63" s="303">
        <f t="shared" si="15"/>
        <v>0.34485522333735219</v>
      </c>
      <c r="G63" s="303">
        <f t="shared" si="15"/>
        <v>0.33999629683139149</v>
      </c>
      <c r="H63" s="303">
        <f t="shared" si="15"/>
        <v>0.36116833142778959</v>
      </c>
      <c r="I63" s="303">
        <f t="shared" si="15"/>
        <v>0.32306712038272634</v>
      </c>
      <c r="J63" s="303">
        <f t="shared" si="15"/>
        <v>0.31322377599494827</v>
      </c>
      <c r="K63" s="303">
        <f t="shared" si="15"/>
        <v>0.33120658381966789</v>
      </c>
      <c r="L63" s="303">
        <f t="shared" si="15"/>
        <v>0.34997570990410332</v>
      </c>
      <c r="M63" s="303">
        <f t="shared" si="15"/>
        <v>0.31119965609839778</v>
      </c>
      <c r="N63" s="303">
        <f t="shared" si="15"/>
        <v>0.33720826243433194</v>
      </c>
      <c r="O63" s="303">
        <f t="shared" si="15"/>
        <v>0.37125425307129711</v>
      </c>
      <c r="P63" s="303">
        <f t="shared" si="15"/>
        <v>0.39184828693631918</v>
      </c>
      <c r="Q63" s="303">
        <f t="shared" si="15"/>
        <v>0.29107427117347234</v>
      </c>
      <c r="R63" s="303">
        <f t="shared" si="15"/>
        <v>0.30091324107499529</v>
      </c>
      <c r="S63" s="303">
        <f t="shared" si="15"/>
        <v>0.37286764963761615</v>
      </c>
      <c r="T63" s="303">
        <f t="shared" si="15"/>
        <v>0.38276543760796816</v>
      </c>
      <c r="U63" s="303">
        <f t="shared" si="15"/>
        <v>0.27210553006332455</v>
      </c>
      <c r="V63" s="303">
        <f t="shared" si="15"/>
        <v>0.22892590296675414</v>
      </c>
      <c r="W63" s="303">
        <f t="shared" si="15"/>
        <v>0.26579123840578284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0.33046522939098183</v>
      </c>
      <c r="C64" s="304">
        <f t="shared" si="16"/>
        <v>0.34113951004707732</v>
      </c>
      <c r="D64" s="304">
        <f t="shared" si="16"/>
        <v>0.34442945849914763</v>
      </c>
      <c r="E64" s="304">
        <f t="shared" si="16"/>
        <v>0.35406114831939883</v>
      </c>
      <c r="F64" s="304">
        <f t="shared" si="16"/>
        <v>0.34485522333735219</v>
      </c>
      <c r="G64" s="304">
        <f t="shared" si="16"/>
        <v>0.33999629683139149</v>
      </c>
      <c r="H64" s="304">
        <f t="shared" si="16"/>
        <v>0.36116833142778959</v>
      </c>
      <c r="I64" s="304">
        <f t="shared" si="16"/>
        <v>0.32306712038272634</v>
      </c>
      <c r="J64" s="304">
        <f t="shared" si="16"/>
        <v>0.31322377599494827</v>
      </c>
      <c r="K64" s="304">
        <f t="shared" si="16"/>
        <v>0.33120658381966789</v>
      </c>
      <c r="L64" s="304">
        <f t="shared" si="16"/>
        <v>0.34997570990410332</v>
      </c>
      <c r="M64" s="304">
        <f t="shared" si="16"/>
        <v>0.31119965609839778</v>
      </c>
      <c r="N64" s="304">
        <f t="shared" si="16"/>
        <v>0.33720826243433194</v>
      </c>
      <c r="O64" s="304">
        <f t="shared" si="16"/>
        <v>0.37125425307129711</v>
      </c>
      <c r="P64" s="304">
        <f t="shared" si="16"/>
        <v>0.39184828693631918</v>
      </c>
      <c r="Q64" s="304">
        <f t="shared" si="16"/>
        <v>0.29107427117347234</v>
      </c>
      <c r="R64" s="304">
        <f t="shared" si="16"/>
        <v>0.30091324107499529</v>
      </c>
      <c r="S64" s="304">
        <f t="shared" si="16"/>
        <v>0.37286764963761615</v>
      </c>
      <c r="T64" s="304">
        <f t="shared" si="16"/>
        <v>0.38276543760796816</v>
      </c>
      <c r="U64" s="304">
        <f t="shared" si="16"/>
        <v>0.27210553006332455</v>
      </c>
      <c r="V64" s="304">
        <f t="shared" si="16"/>
        <v>0.22892590296675414</v>
      </c>
      <c r="W64" s="304">
        <f t="shared" si="16"/>
        <v>0.26579123840578284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0.28675495200010193</v>
      </c>
      <c r="C66" s="303">
        <f t="shared" si="18"/>
        <v>0.26710887257437671</v>
      </c>
      <c r="D66" s="303">
        <f t="shared" si="18"/>
        <v>0.24328675466482735</v>
      </c>
      <c r="E66" s="303">
        <f t="shared" si="18"/>
        <v>0.24381048282817963</v>
      </c>
      <c r="F66" s="303">
        <f t="shared" si="18"/>
        <v>0.23761467238190331</v>
      </c>
      <c r="G66" s="303">
        <f t="shared" si="18"/>
        <v>0.27000578353005894</v>
      </c>
      <c r="H66" s="303">
        <f t="shared" si="18"/>
        <v>0.23765880441330872</v>
      </c>
      <c r="I66" s="303">
        <f t="shared" si="18"/>
        <v>0.27829717102434232</v>
      </c>
      <c r="J66" s="303">
        <f t="shared" si="18"/>
        <v>0.30368495296856279</v>
      </c>
      <c r="K66" s="303">
        <f t="shared" si="18"/>
        <v>0.28100318301545235</v>
      </c>
      <c r="L66" s="303">
        <f t="shared" si="18"/>
        <v>0.25298131469098833</v>
      </c>
      <c r="M66" s="303">
        <f t="shared" si="18"/>
        <v>0.28260895735896086</v>
      </c>
      <c r="N66" s="303">
        <f t="shared" si="18"/>
        <v>0.26855342610557864</v>
      </c>
      <c r="O66" s="303">
        <f t="shared" si="18"/>
        <v>0.15873643854763442</v>
      </c>
      <c r="P66" s="303">
        <f t="shared" si="18"/>
        <v>0.14553653028786959</v>
      </c>
      <c r="Q66" s="303">
        <f t="shared" si="18"/>
        <v>0.13316321386852181</v>
      </c>
      <c r="R66" s="303">
        <f t="shared" si="18"/>
        <v>0.12685317225134929</v>
      </c>
      <c r="S66" s="303">
        <f t="shared" si="18"/>
        <v>0.14395031062113597</v>
      </c>
      <c r="T66" s="303">
        <f t="shared" si="18"/>
        <v>0.15220252808364715</v>
      </c>
      <c r="U66" s="303">
        <f t="shared" si="18"/>
        <v>0.38073252407444508</v>
      </c>
      <c r="V66" s="303">
        <f t="shared" si="18"/>
        <v>0.43135498276501377</v>
      </c>
      <c r="W66" s="303">
        <f t="shared" si="18"/>
        <v>0.37896643011775372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1.1585919977161503</v>
      </c>
      <c r="C72" s="322">
        <f>IF(C$5=0,0,C$5/TRE_fec!C$5)</f>
        <v>1.1591333144627858</v>
      </c>
      <c r="D72" s="322">
        <f>IF(D$5=0,0,D$5/TRE_fec!D$5)</f>
        <v>1.1489462342547132</v>
      </c>
      <c r="E72" s="322">
        <f>IF(E$5=0,0,E$5/TRE_fec!E$5)</f>
        <v>1.257076826384649</v>
      </c>
      <c r="F72" s="322">
        <f>IF(F$5=0,0,F$5/TRE_fec!F$5)</f>
        <v>1.0953972425448681</v>
      </c>
      <c r="G72" s="322">
        <f>IF(G$5=0,0,G$5/TRE_fec!G$5)</f>
        <v>1.2604988845493756</v>
      </c>
      <c r="H72" s="322">
        <f>IF(H$5=0,0,H$5/TRE_fec!H$5)</f>
        <v>1.4205926901784718</v>
      </c>
      <c r="I72" s="322">
        <f>IF(I$5=0,0,I$5/TRE_fec!I$5)</f>
        <v>1.1104095965502701</v>
      </c>
      <c r="J72" s="322">
        <f>IF(J$5=0,0,J$5/TRE_fec!J$5)</f>
        <v>1.1599433197119533</v>
      </c>
      <c r="K72" s="322">
        <f>IF(K$5=0,0,K$5/TRE_fec!K$5)</f>
        <v>1.2838615055948361</v>
      </c>
      <c r="L72" s="322">
        <f>IF(L$5=0,0,L$5/TRE_fec!L$5)</f>
        <v>1.3914475677840992</v>
      </c>
      <c r="M72" s="322">
        <f>IF(M$5=0,0,M$5/TRE_fec!M$5)</f>
        <v>0.98076614148408925</v>
      </c>
      <c r="N72" s="322">
        <f>IF(N$5=0,0,N$5/TRE_fec!N$5)</f>
        <v>1.2662054129170308</v>
      </c>
      <c r="O72" s="322">
        <f>IF(O$5=0,0,O$5/TRE_fec!O$5)</f>
        <v>0.77439569835607158</v>
      </c>
      <c r="P72" s="322">
        <f>IF(P$5=0,0,P$5/TRE_fec!P$5)</f>
        <v>0.92216766046678633</v>
      </c>
      <c r="Q72" s="322">
        <f>IF(Q$5=0,0,Q$5/TRE_fec!Q$5)</f>
        <v>0.35636886621607011</v>
      </c>
      <c r="R72" s="322">
        <f>IF(R$5=0,0,R$5/TRE_fec!R$5)</f>
        <v>0.37140478331570037</v>
      </c>
      <c r="S72" s="322">
        <f>IF(S$5=0,0,S$5/TRE_fec!S$5)</f>
        <v>0.63956910698977876</v>
      </c>
      <c r="T72" s="322">
        <f>IF(T$5=0,0,T$5/TRE_fec!T$5)</f>
        <v>0.74626111140758644</v>
      </c>
      <c r="U72" s="322">
        <f>IF(U$5=0,0,U$5/TRE_fec!U$5)</f>
        <v>0.95720957773779436</v>
      </c>
      <c r="V72" s="322">
        <f>IF(V$5=0,0,V$5/TRE_fec!V$5)</f>
        <v>0.7652345071312342</v>
      </c>
      <c r="W72" s="322">
        <f>IF(W$5=0,0,W$5/TRE_fec!W$5)</f>
        <v>0.89080474351298788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1.2373653262534359</v>
      </c>
      <c r="C77" s="334">
        <f>IF(C$10=0,0,C$10/TRE_fec!C$10)</f>
        <v>1.2910906154884374</v>
      </c>
      <c r="D77" s="334">
        <f>IF(D$10=0,0,D$10/TRE_fec!D$10)</f>
        <v>1.5857269508846175</v>
      </c>
      <c r="E77" s="334">
        <f>IF(E$10=0,0,E$10/TRE_fec!E$10)</f>
        <v>1.546855944829687</v>
      </c>
      <c r="F77" s="334">
        <f>IF(F$10=0,0,F$10/TRE_fec!F$10)</f>
        <v>1.5283422884882725</v>
      </c>
      <c r="G77" s="334">
        <f>IF(G$10=0,0,G$10/TRE_fec!G$10)</f>
        <v>1.47269224197048</v>
      </c>
      <c r="H77" s="334">
        <f>IF(H$10=0,0,H$10/TRE_fec!H$10)</f>
        <v>1.8049230937818628</v>
      </c>
      <c r="I77" s="334">
        <f>IF(I$10=0,0,I$10/TRE_fec!I$10)</f>
        <v>1.4316651244876182</v>
      </c>
      <c r="J77" s="334">
        <f>IF(J$10=0,0,J$10/TRE_fec!J$10)</f>
        <v>1.4393806001618565</v>
      </c>
      <c r="K77" s="334">
        <f>IF(K$10=0,0,K$10/TRE_fec!K$10)</f>
        <v>1.6665676678446679</v>
      </c>
      <c r="L77" s="334">
        <f>IF(L$10=0,0,L$10/TRE_fec!L$10)</f>
        <v>1.8817400486984652</v>
      </c>
      <c r="M77" s="334">
        <f>IF(M$10=0,0,M$10/TRE_fec!M$10)</f>
        <v>1.229935614535568</v>
      </c>
      <c r="N77" s="334">
        <f>IF(N$10=0,0,N$10/TRE_fec!N$10)</f>
        <v>1.6803538260102739</v>
      </c>
      <c r="O77" s="334">
        <f>IF(O$10=0,0,O$10/TRE_fec!O$10)</f>
        <v>1.2783171056566753</v>
      </c>
      <c r="P77" s="334">
        <f>IF(P$10=0,0,P$10/TRE_fec!P$10)</f>
        <v>1.5921524355417007</v>
      </c>
      <c r="Q77" s="334">
        <f>IF(Q$10=0,0,Q$10/TRE_fec!Q$10)</f>
        <v>0.48590611812035811</v>
      </c>
      <c r="R77" s="334">
        <f>IF(R$10=0,0,R$10/TRE_fec!R$10)</f>
        <v>0.52836107326031556</v>
      </c>
      <c r="S77" s="334">
        <f>IF(S$10=0,0,S$10/TRE_fec!S$10)</f>
        <v>0.94386298479971598</v>
      </c>
      <c r="T77" s="334">
        <f>IF(T$10=0,0,T$10/TRE_fec!T$10)</f>
        <v>0.99627759177473985</v>
      </c>
      <c r="U77" s="334">
        <f>IF(U$10=0,0,U$10/TRE_fec!U$10)</f>
        <v>0.83680251733866717</v>
      </c>
      <c r="V77" s="334">
        <f>IF(V$10=0,0,V$10/TRE_fec!V$10)</f>
        <v>0.6347912921778881</v>
      </c>
      <c r="W77" s="334">
        <f>IF(W$10=0,0,W$10/TRE_fec!W$10)</f>
        <v>0.81193046981633377</v>
      </c>
      <c r="DA77" s="68"/>
    </row>
    <row r="78" spans="1:105" ht="12" customHeight="1" x14ac:dyDescent="0.25">
      <c r="A78" s="203" t="s">
        <v>2405</v>
      </c>
      <c r="B78" s="350">
        <f>IF(B$16=0,0,B$16/TRE_fec!B$16)</f>
        <v>1.5307093856242988</v>
      </c>
      <c r="C78" s="350">
        <f>IF(C$16=0,0,C$16/TRE_fec!C$16)</f>
        <v>1.5877250327415318</v>
      </c>
      <c r="D78" s="350">
        <f>IF(D$16=0,0,D$16/TRE_fec!D$16)</f>
        <v>1.5857269508846177</v>
      </c>
      <c r="E78" s="350">
        <f>IF(E$16=0,0,E$16/TRE_fec!E$16)</f>
        <v>1.7646965747645411</v>
      </c>
      <c r="F78" s="350">
        <f>IF(F$16=0,0,F$16/TRE_fec!F$16)</f>
        <v>1.528342288488272</v>
      </c>
      <c r="G78" s="350">
        <f>IF(G$16=0,0,G$16/TRE_fec!G$16)</f>
        <v>1.6906421451173015</v>
      </c>
      <c r="H78" s="350">
        <f>IF(H$16=0,0,H$16/TRE_fec!H$16)</f>
        <v>1.9703665907398551</v>
      </c>
      <c r="I78" s="350">
        <f>IF(I$16=0,0,I$16/TRE_fec!I$16)</f>
        <v>1.4316651244876177</v>
      </c>
      <c r="J78" s="350">
        <f>IF(J$16=0,0,J$16/TRE_fec!J$16)</f>
        <v>1.4393806001618563</v>
      </c>
      <c r="K78" s="350">
        <f>IF(K$16=0,0,K$16/TRE_fec!K$16)</f>
        <v>1.6665676678446677</v>
      </c>
      <c r="L78" s="350">
        <f>IF(L$16=0,0,L$16/TRE_fec!L$16)</f>
        <v>1.8817400486984661</v>
      </c>
      <c r="M78" s="350">
        <f>IF(M$16=0,0,M$16/TRE_fec!M$16)</f>
        <v>1.2299356145355669</v>
      </c>
      <c r="N78" s="350">
        <f>IF(N$16=0,0,N$16/TRE_fec!N$16)</f>
        <v>1.6803538260102733</v>
      </c>
      <c r="O78" s="350">
        <f>IF(O$16=0,0,O$16/TRE_fec!O$16)</f>
        <v>1.2783171056566753</v>
      </c>
      <c r="P78" s="350">
        <f>IF(P$16=0,0,P$16/TRE_fec!P$16)</f>
        <v>1.5921524355417009</v>
      </c>
      <c r="Q78" s="350">
        <f>IF(Q$16=0,0,Q$16/TRE_fec!Q$16)</f>
        <v>0.48590611812035822</v>
      </c>
      <c r="R78" s="350">
        <f>IF(R$16=0,0,R$16/TRE_fec!R$16)</f>
        <v>0.52836107326031534</v>
      </c>
      <c r="S78" s="350">
        <f>IF(S$16=0,0,S$16/TRE_fec!S$16)</f>
        <v>1.100059465305196</v>
      </c>
      <c r="T78" s="350">
        <f>IF(T$16=0,0,T$16/TRE_fec!T$16)</f>
        <v>1.2804747837956578</v>
      </c>
      <c r="U78" s="350">
        <f>IF(U$16=0,0,U$16/TRE_fec!U$16)</f>
        <v>1.0367562903539398</v>
      </c>
      <c r="V78" s="350">
        <f>IF(V$16=0,0,V$16/TRE_fec!V$16)</f>
        <v>0.69664931733169688</v>
      </c>
      <c r="W78" s="350">
        <f>IF(W$16=0,0,W$16/TRE_fec!W$16)</f>
        <v>0.94694690367941747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1.7035305016971787</v>
      </c>
      <c r="C79" s="350">
        <f>IF(C$24=0,0,C$24/TRE_fec!C$24)</f>
        <v>1.7149585735344439</v>
      </c>
      <c r="D79" s="350">
        <f>IF(D$24=0,0,D$24/TRE_fec!D$24)</f>
        <v>1.761928928366012</v>
      </c>
      <c r="E79" s="350">
        <f>IF(E$24=0,0,E$24/TRE_fec!E$24)</f>
        <v>1.7660602420723448</v>
      </c>
      <c r="F79" s="350">
        <f>IF(F$24=0,0,F$24/TRE_fec!F$24)</f>
        <v>1.7550149434207047</v>
      </c>
      <c r="G79" s="350">
        <f>IF(G$24=0,0,G$24/TRE_fec!G$24)</f>
        <v>1.7497942122164749</v>
      </c>
      <c r="H79" s="350">
        <f>IF(H$24=0,0,H$24/TRE_fec!H$24)</f>
        <v>1.813708673375704</v>
      </c>
      <c r="I79" s="350">
        <f>IF(I$24=0,0,I$24/TRE_fec!I$24)</f>
        <v>1.7383746703474141</v>
      </c>
      <c r="J79" s="350">
        <f>IF(J$24=0,0,J$24/TRE_fec!J$24)</f>
        <v>1.7227938840745838</v>
      </c>
      <c r="K79" s="350">
        <f>IF(K$24=0,0,K$24/TRE_fec!K$24)</f>
        <v>1.7523200659274283</v>
      </c>
      <c r="L79" s="350">
        <f>IF(L$24=0,0,L$24/TRE_fec!L$24)</f>
        <v>1.7924061890907264</v>
      </c>
      <c r="M79" s="350">
        <f>IF(M$24=0,0,M$24/TRE_fec!M$24)</f>
        <v>1.7264284625488946</v>
      </c>
      <c r="N79" s="350">
        <f>IF(N$24=0,0,N$24/TRE_fec!N$24)</f>
        <v>1.7570712566706963</v>
      </c>
      <c r="O79" s="350">
        <f>IF(O$24=0,0,O$24/TRE_fec!O$24)</f>
        <v>1.7097903271810186</v>
      </c>
      <c r="P79" s="350">
        <f>IF(P$24=0,0,P$24/TRE_fec!P$24)</f>
        <v>1.7424843887559001</v>
      </c>
      <c r="Q79" s="350">
        <f>IF(Q$24=0,0,Q$24/TRE_fec!Q$24)</f>
        <v>1.6545750570763773</v>
      </c>
      <c r="R79" s="350">
        <f>IF(R$24=0,0,R$24/TRE_fec!R$24)</f>
        <v>1.6648682296060335</v>
      </c>
      <c r="S79" s="350">
        <f>IF(S$24=0,0,S$24/TRE_fec!S$24)</f>
        <v>1.6711231753738016</v>
      </c>
      <c r="T79" s="350">
        <f>IF(T$24=0,0,T$24/TRE_fec!T$24)</f>
        <v>1.6883822218581916</v>
      </c>
      <c r="U79" s="350">
        <f>IF(U$24=0,0,U$24/TRE_fec!U$24)</f>
        <v>1.6031886814281777</v>
      </c>
      <c r="V79" s="350">
        <f>IF(V$24=0,0,V$24/TRE_fec!V$24)</f>
        <v>1.5517755969794935</v>
      </c>
      <c r="W79" s="350">
        <f>IF(W$24=0,0,W$24/TRE_fec!W$24)</f>
        <v>1.6071757340242927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1.530709385624299</v>
      </c>
      <c r="C80" s="350">
        <f>IF(C$27=0,0,C$27/TRE_fec!C$27)</f>
        <v>1.5877250327415322</v>
      </c>
      <c r="D80" s="350">
        <f>IF(D$27=0,0,D$27/TRE_fec!D$27)</f>
        <v>1.5857269508846175</v>
      </c>
      <c r="E80" s="350">
        <f>IF(E$27=0,0,E$27/TRE_fec!E$27)</f>
        <v>1.7646965747645407</v>
      </c>
      <c r="F80" s="350">
        <f>IF(F$27=0,0,F$27/TRE_fec!F$27)</f>
        <v>1.5283422884882727</v>
      </c>
      <c r="G80" s="350">
        <f>IF(G$27=0,0,G$27/TRE_fec!G$27)</f>
        <v>1.6906421451173008</v>
      </c>
      <c r="H80" s="350">
        <f>IF(H$27=0,0,H$27/TRE_fec!H$27)</f>
        <v>1.9703665907398551</v>
      </c>
      <c r="I80" s="350">
        <f>IF(I$27=0,0,I$27/TRE_fec!I$27)</f>
        <v>1.4316651244876182</v>
      </c>
      <c r="J80" s="350">
        <f>IF(J$27=0,0,J$27/TRE_fec!J$27)</f>
        <v>1.4393806001618568</v>
      </c>
      <c r="K80" s="350">
        <f>IF(K$27=0,0,K$27/TRE_fec!K$27)</f>
        <v>1.6665676678446679</v>
      </c>
      <c r="L80" s="350">
        <f>IF(L$27=0,0,L$27/TRE_fec!L$27)</f>
        <v>1.8817400486984663</v>
      </c>
      <c r="M80" s="350">
        <f>IF(M$27=0,0,M$27/TRE_fec!M$27)</f>
        <v>1.2299356145355678</v>
      </c>
      <c r="N80" s="350">
        <f>IF(N$27=0,0,N$27/TRE_fec!N$27)</f>
        <v>1.6803538260102733</v>
      </c>
      <c r="O80" s="350">
        <f>IF(O$27=0,0,O$27/TRE_fec!O$27)</f>
        <v>1.2783171056566756</v>
      </c>
      <c r="P80" s="350">
        <f>IF(P$27=0,0,P$27/TRE_fec!P$27)</f>
        <v>1.5921524355417009</v>
      </c>
      <c r="Q80" s="350">
        <f>IF(Q$27=0,0,Q$27/TRE_fec!Q$27)</f>
        <v>0.48590611812035811</v>
      </c>
      <c r="R80" s="350">
        <f>IF(R$27=0,0,R$27/TRE_fec!R$27)</f>
        <v>0.52836107326031523</v>
      </c>
      <c r="S80" s="350">
        <f>IF(S$27=0,0,S$27/TRE_fec!S$27)</f>
        <v>1.100059465305196</v>
      </c>
      <c r="T80" s="350">
        <f>IF(T$27=0,0,T$27/TRE_fec!T$27)</f>
        <v>1.2804747837956576</v>
      </c>
      <c r="U80" s="350">
        <f>IF(U$27=0,0,U$27/TRE_fec!U$27)</f>
        <v>1.03675629035394</v>
      </c>
      <c r="V80" s="350">
        <f>IF(V$27=0,0,V$27/TRE_fec!V$27)</f>
        <v>0.69664931733169655</v>
      </c>
      <c r="W80" s="350">
        <f>IF(W$27=0,0,W$27/TRE_fec!W$27)</f>
        <v>0.94694690367941758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1.9794625013827756</v>
      </c>
      <c r="C81" s="350">
        <f>IF(C$35=0,0,C$35/TRE_fec!C$35)</f>
        <v>1.7597047814259907</v>
      </c>
      <c r="D81" s="350">
        <f>IF(D$35=0,0,D$35/TRE_fec!D$35)</f>
        <v>1.5493912009090571</v>
      </c>
      <c r="E81" s="350">
        <f>IF(E$35=0,0,E$35/TRE_fec!E$35)</f>
        <v>1.687152505403549</v>
      </c>
      <c r="F81" s="350">
        <f>IF(F$35=0,0,F$35/TRE_fec!F$35)</f>
        <v>1.4120142942857055</v>
      </c>
      <c r="G81" s="350">
        <f>IF(G$35=0,0,G$35/TRE_fec!G$35)</f>
        <v>2.0048144027288322</v>
      </c>
      <c r="H81" s="350">
        <f>IF(H$35=0,0,H$35/TRE_fec!H$35)</f>
        <v>1.8707016080936296</v>
      </c>
      <c r="I81" s="350">
        <f>IF(I$35=0,0,I$35/TRE_fec!I$35)</f>
        <v>1.8725418767645707</v>
      </c>
      <c r="J81" s="350">
        <f>IF(J$35=0,0,J$35/TRE_fec!J$35)</f>
        <v>2.2611394833983067</v>
      </c>
      <c r="K81" s="350">
        <f>IF(K$35=0,0,K$35/TRE_fec!K$35)</f>
        <v>2.2159240429414226</v>
      </c>
      <c r="L81" s="350">
        <f>IF(L$35=0,0,L$35/TRE_fec!L$35)</f>
        <v>2.0356510879319645</v>
      </c>
      <c r="M81" s="350">
        <f>IF(M$35=0,0,M$35/TRE_fec!M$35)</f>
        <v>1.6944157626629157</v>
      </c>
      <c r="N81" s="350">
        <f>IF(N$35=0,0,N$35/TRE_fec!N$35)</f>
        <v>2.0211094945245294</v>
      </c>
      <c r="O81" s="350">
        <f>IF(O$35=0,0,O$35/TRE_fec!O$35)</f>
        <v>0.49837052502546586</v>
      </c>
      <c r="P81" s="350">
        <f>IF(P$35=0,0,P$35/TRE_fec!P$35)</f>
        <v>0.5250016240242229</v>
      </c>
      <c r="Q81" s="350">
        <f>IF(Q$35=0,0,Q$35/TRE_fec!Q$35)</f>
        <v>0.18141528259753403</v>
      </c>
      <c r="R81" s="350">
        <f>IF(R$35=0,0,R$35/TRE_fec!R$35)</f>
        <v>0.17516942606444252</v>
      </c>
      <c r="S81" s="350">
        <f>IF(S$35=0,0,S$35/TRE_fec!S$35)</f>
        <v>0.34201203275471542</v>
      </c>
      <c r="T81" s="350">
        <f>IF(T$35=0,0,T$35/TRE_fec!T$35)</f>
        <v>0.43933851847483363</v>
      </c>
      <c r="U81" s="350">
        <f>IF(U$35=0,0,U$35/TRE_fec!U$35)</f>
        <v>2.5745016832571941</v>
      </c>
      <c r="V81" s="350">
        <f>IF(V$35=0,0,V$35/TRE_fec!V$35)</f>
        <v>2.5402199374665599</v>
      </c>
      <c r="W81" s="350">
        <f>IF(W$35=0,0,W$35/TRE_fec!W$35)</f>
        <v>2.3790132999939444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LV: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175.24768556114989</v>
      </c>
      <c r="C3" s="205">
        <v>189.23798061696331</v>
      </c>
      <c r="D3" s="205">
        <v>187.93057660162779</v>
      </c>
      <c r="E3" s="205">
        <v>222.16362317885159</v>
      </c>
      <c r="F3" s="205">
        <v>232.33177488072249</v>
      </c>
      <c r="G3" s="205">
        <v>266.41554141288327</v>
      </c>
      <c r="H3" s="205">
        <v>303.34120823489712</v>
      </c>
      <c r="I3" s="205">
        <v>386.7631620094262</v>
      </c>
      <c r="J3" s="205">
        <v>376.82851936493881</v>
      </c>
      <c r="K3" s="205">
        <v>289.85340482820521</v>
      </c>
      <c r="L3" s="205">
        <v>294.65200782633002</v>
      </c>
      <c r="M3" s="205">
        <v>380.31271125455231</v>
      </c>
      <c r="N3" s="205">
        <v>408.04496568571642</v>
      </c>
      <c r="O3" s="205">
        <v>412.8514187586884</v>
      </c>
      <c r="P3" s="205">
        <v>412.64767670288251</v>
      </c>
      <c r="Q3" s="205">
        <v>499.4</v>
      </c>
      <c r="R3" s="205">
        <v>506.59546803505668</v>
      </c>
      <c r="S3" s="205">
        <v>557.67673261598986</v>
      </c>
      <c r="T3" s="205">
        <v>555.64322247078371</v>
      </c>
      <c r="U3" s="205">
        <v>588.75718645751999</v>
      </c>
      <c r="V3" s="205">
        <v>614.9097404061248</v>
      </c>
      <c r="W3" s="205">
        <v>704.80269707287277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644.01194316940189</v>
      </c>
      <c r="C5" s="205">
        <v>794.33998531012503</v>
      </c>
      <c r="D5" s="205">
        <v>690.92602415292606</v>
      </c>
      <c r="E5" s="205">
        <v>660.48701202132634</v>
      </c>
      <c r="F5" s="205">
        <v>684.5777617687088</v>
      </c>
      <c r="G5" s="205">
        <v>793.27906376097394</v>
      </c>
      <c r="H5" s="205">
        <v>884.8198996736113</v>
      </c>
      <c r="I5" s="205">
        <v>810.00261148633956</v>
      </c>
      <c r="J5" s="205">
        <v>721.41573124632203</v>
      </c>
      <c r="K5" s="205">
        <v>422.45692039881419</v>
      </c>
      <c r="L5" s="205">
        <v>492.52954711224902</v>
      </c>
      <c r="M5" s="205">
        <v>564.79789334068607</v>
      </c>
      <c r="N5" s="205">
        <v>554.86308593298259</v>
      </c>
      <c r="O5" s="205">
        <v>565.84554165082159</v>
      </c>
      <c r="P5" s="205">
        <v>618.37792976400885</v>
      </c>
      <c r="Q5" s="205">
        <v>523.62133495007276</v>
      </c>
      <c r="R5" s="205">
        <v>550.02049578275171</v>
      </c>
      <c r="S5" s="205">
        <v>576.64494485771138</v>
      </c>
      <c r="T5" s="205">
        <v>605.21366171037539</v>
      </c>
      <c r="U5" s="205">
        <v>542.61247727697355</v>
      </c>
      <c r="V5" s="205">
        <v>514.40064010146546</v>
      </c>
      <c r="W5" s="205">
        <v>581.96313607503453</v>
      </c>
      <c r="DA5" s="112" t="s">
        <v>2527</v>
      </c>
    </row>
    <row r="6" spans="1:105" ht="12" customHeight="1" x14ac:dyDescent="0.25">
      <c r="A6" s="154" t="s">
        <v>2114</v>
      </c>
      <c r="B6" s="340">
        <v>805.01492896175228</v>
      </c>
      <c r="C6" s="340">
        <v>845.2656754098399</v>
      </c>
      <c r="D6" s="340">
        <v>845.2656754098399</v>
      </c>
      <c r="E6" s="340">
        <v>805.01492896175228</v>
      </c>
      <c r="F6" s="340">
        <v>764.76418251366465</v>
      </c>
      <c r="G6" s="340">
        <v>845.2656754098399</v>
      </c>
      <c r="H6" s="340">
        <v>966.01791475410278</v>
      </c>
      <c r="I6" s="340">
        <v>925.76716830601515</v>
      </c>
      <c r="J6" s="340">
        <v>885.51642185792753</v>
      </c>
      <c r="K6" s="340">
        <v>885.51642185792753</v>
      </c>
      <c r="L6" s="340">
        <v>845.2656754098399</v>
      </c>
      <c r="M6" s="340">
        <v>805.01492896175228</v>
      </c>
      <c r="N6" s="340">
        <v>805.01492896175228</v>
      </c>
      <c r="O6" s="340">
        <v>764.76418251366465</v>
      </c>
      <c r="P6" s="340">
        <v>724.51343606557703</v>
      </c>
      <c r="Q6" s="340">
        <v>724.51343606557703</v>
      </c>
      <c r="R6" s="340">
        <v>684.2626896174894</v>
      </c>
      <c r="S6" s="340">
        <v>644.01194316940177</v>
      </c>
      <c r="T6" s="340">
        <v>644.01194316940177</v>
      </c>
      <c r="U6" s="340">
        <v>603.76119672131415</v>
      </c>
      <c r="V6" s="340">
        <v>563.51045027322652</v>
      </c>
      <c r="W6" s="340">
        <v>644.01194316940177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80.501492896175236</v>
      </c>
      <c r="D7" s="342">
        <v>0</v>
      </c>
      <c r="E7" s="342">
        <v>0</v>
      </c>
      <c r="F7" s="342">
        <v>0</v>
      </c>
      <c r="G7" s="342">
        <v>120.7522393442628</v>
      </c>
      <c r="H7" s="342">
        <v>120.7522393442628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80.501492896175236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40.250746448087625</v>
      </c>
      <c r="D8" s="344">
        <f t="shared" si="0"/>
        <v>0</v>
      </c>
      <c r="E8" s="344">
        <f t="shared" si="0"/>
        <v>40.250746448087625</v>
      </c>
      <c r="F8" s="344">
        <f t="shared" si="0"/>
        <v>40.250746448087625</v>
      </c>
      <c r="G8" s="344">
        <f t="shared" si="0"/>
        <v>40.250746448087511</v>
      </c>
      <c r="H8" s="344">
        <f t="shared" si="0"/>
        <v>0</v>
      </c>
      <c r="I8" s="344">
        <f t="shared" si="0"/>
        <v>40.250746448087625</v>
      </c>
      <c r="J8" s="344">
        <f t="shared" si="0"/>
        <v>40.250746448087625</v>
      </c>
      <c r="K8" s="344">
        <f t="shared" si="0"/>
        <v>0</v>
      </c>
      <c r="L8" s="344">
        <f t="shared" si="0"/>
        <v>40.250746448087625</v>
      </c>
      <c r="M8" s="344">
        <f t="shared" si="0"/>
        <v>40.250746448087625</v>
      </c>
      <c r="N8" s="344">
        <f t="shared" si="0"/>
        <v>0</v>
      </c>
      <c r="O8" s="344">
        <f t="shared" si="0"/>
        <v>40.250746448087625</v>
      </c>
      <c r="P8" s="344">
        <f t="shared" si="0"/>
        <v>40.250746448087625</v>
      </c>
      <c r="Q8" s="344">
        <f t="shared" si="0"/>
        <v>0</v>
      </c>
      <c r="R8" s="344">
        <f t="shared" si="0"/>
        <v>40.250746448087625</v>
      </c>
      <c r="S8" s="344">
        <f t="shared" si="0"/>
        <v>40.250746448087625</v>
      </c>
      <c r="T8" s="344">
        <f t="shared" si="0"/>
        <v>0</v>
      </c>
      <c r="U8" s="344">
        <f t="shared" si="0"/>
        <v>40.250746448087625</v>
      </c>
      <c r="V8" s="344">
        <f t="shared" si="0"/>
        <v>40.250746448087625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161.00298579235039</v>
      </c>
      <c r="C9" s="345">
        <f t="shared" si="1"/>
        <v>50.92569009971487</v>
      </c>
      <c r="D9" s="345">
        <f t="shared" si="1"/>
        <v>154.33965125691384</v>
      </c>
      <c r="E9" s="345">
        <f t="shared" si="1"/>
        <v>144.52791694042594</v>
      </c>
      <c r="F9" s="345">
        <f t="shared" si="1"/>
        <v>80.186420744955853</v>
      </c>
      <c r="G9" s="345">
        <f t="shared" si="1"/>
        <v>51.98661164886596</v>
      </c>
      <c r="H9" s="345">
        <f t="shared" si="1"/>
        <v>81.198015080491473</v>
      </c>
      <c r="I9" s="345">
        <f t="shared" si="1"/>
        <v>115.76455681967559</v>
      </c>
      <c r="J9" s="345">
        <f t="shared" si="1"/>
        <v>164.1006906116055</v>
      </c>
      <c r="K9" s="345">
        <f t="shared" si="1"/>
        <v>463.05950145911333</v>
      </c>
      <c r="L9" s="345">
        <f t="shared" si="1"/>
        <v>352.73612829759088</v>
      </c>
      <c r="M9" s="345">
        <f t="shared" si="1"/>
        <v>240.2170356210662</v>
      </c>
      <c r="N9" s="345">
        <f t="shared" si="1"/>
        <v>250.15184302876969</v>
      </c>
      <c r="O9" s="345">
        <f t="shared" si="1"/>
        <v>198.91864086284306</v>
      </c>
      <c r="P9" s="345">
        <f t="shared" si="1"/>
        <v>106.13550630156817</v>
      </c>
      <c r="Q9" s="345">
        <f t="shared" si="1"/>
        <v>200.89210111550426</v>
      </c>
      <c r="R9" s="345">
        <f t="shared" si="1"/>
        <v>134.24219383473769</v>
      </c>
      <c r="S9" s="345">
        <f t="shared" si="1"/>
        <v>67.366998311690395</v>
      </c>
      <c r="T9" s="345">
        <f t="shared" si="1"/>
        <v>38.798281459026384</v>
      </c>
      <c r="U9" s="345">
        <f t="shared" si="1"/>
        <v>61.1487194443406</v>
      </c>
      <c r="V9" s="345">
        <f t="shared" si="1"/>
        <v>49.109810171761069</v>
      </c>
      <c r="W9" s="345">
        <f t="shared" si="1"/>
        <v>62.048807094367248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20.617196904557179</v>
      </c>
      <c r="C12" s="212">
        <v>26.595528804815132</v>
      </c>
      <c r="D12" s="212">
        <v>23.421238177128121</v>
      </c>
      <c r="E12" s="212">
        <v>24.87102321582115</v>
      </c>
      <c r="F12" s="212">
        <v>25.258985382631131</v>
      </c>
      <c r="G12" s="212">
        <v>28.6414445399828</v>
      </c>
      <c r="H12" s="212">
        <v>30.038435081685289</v>
      </c>
      <c r="I12" s="212">
        <v>26.1238177128117</v>
      </c>
      <c r="J12" s="212">
        <v>24.59716251074806</v>
      </c>
      <c r="K12" s="212">
        <v>15.18314703353396</v>
      </c>
      <c r="L12" s="212">
        <v>17.488048151332759</v>
      </c>
      <c r="M12" s="212">
        <v>18.56861564918314</v>
      </c>
      <c r="N12" s="212">
        <v>18.14987102321582</v>
      </c>
      <c r="O12" s="212">
        <v>19.00980223559759</v>
      </c>
      <c r="P12" s="212">
        <v>19.512897678417879</v>
      </c>
      <c r="Q12" s="212">
        <v>15.98693035253654</v>
      </c>
      <c r="R12" s="212">
        <v>16.681513327601031</v>
      </c>
      <c r="S12" s="212">
        <v>17.371845918913792</v>
      </c>
      <c r="T12" s="212">
        <v>17.781683383435912</v>
      </c>
      <c r="U12" s="212">
        <v>15.778653965929029</v>
      </c>
      <c r="V12" s="212">
        <v>15.02997496991039</v>
      </c>
      <c r="W12" s="212">
        <v>17.179118990915789</v>
      </c>
      <c r="DA12" s="109" t="s">
        <v>2530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0.2400687876182287</v>
      </c>
      <c r="G13" s="215">
        <v>0.62622527944969908</v>
      </c>
      <c r="H13" s="215">
        <v>0.62622527944969908</v>
      </c>
      <c r="I13" s="215">
        <v>0.62622527944969908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0.57712811693895094</v>
      </c>
      <c r="Q13" s="215">
        <v>0</v>
      </c>
      <c r="R13" s="215">
        <v>0.56655202063628551</v>
      </c>
      <c r="S13" s="215">
        <v>0.2175408426483233</v>
      </c>
      <c r="T13" s="215">
        <v>4.3078245915735162E-2</v>
      </c>
      <c r="U13" s="215">
        <v>3.129836629406707E-2</v>
      </c>
      <c r="V13" s="215">
        <v>4.6431642304385207E-3</v>
      </c>
      <c r="W13" s="215">
        <v>2.2269991401547722E-2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1.9394668959587269</v>
      </c>
      <c r="C14" s="206">
        <f t="shared" si="2"/>
        <v>1.9394668959587269</v>
      </c>
      <c r="D14" s="206">
        <f t="shared" si="2"/>
        <v>0.96973344797936367</v>
      </c>
      <c r="E14" s="206">
        <f t="shared" si="2"/>
        <v>0</v>
      </c>
      <c r="F14" s="206">
        <f t="shared" si="2"/>
        <v>1.01487532244196</v>
      </c>
      <c r="G14" s="206">
        <f t="shared" si="2"/>
        <v>1.0877042132416159</v>
      </c>
      <c r="H14" s="206">
        <f t="shared" si="2"/>
        <v>2.1025795356835761</v>
      </c>
      <c r="I14" s="206">
        <f t="shared" si="2"/>
        <v>2.1025795356835761</v>
      </c>
      <c r="J14" s="206">
        <f t="shared" si="2"/>
        <v>2.1025795356835761</v>
      </c>
      <c r="K14" s="206">
        <f t="shared" si="2"/>
        <v>1.01487532244196</v>
      </c>
      <c r="L14" s="206">
        <f t="shared" si="2"/>
        <v>1.01487532244196</v>
      </c>
      <c r="M14" s="206">
        <f t="shared" si="2"/>
        <v>2.1025795356835761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1.0877042132416159</v>
      </c>
      <c r="R14" s="206">
        <f t="shared" si="2"/>
        <v>0</v>
      </c>
      <c r="S14" s="206">
        <f t="shared" si="2"/>
        <v>0.80266552020636284</v>
      </c>
      <c r="T14" s="206">
        <f t="shared" si="2"/>
        <v>0.90386930352536532</v>
      </c>
      <c r="U14" s="206">
        <f t="shared" si="2"/>
        <v>0.80980223559759235</v>
      </c>
      <c r="V14" s="206">
        <f t="shared" si="2"/>
        <v>0.70077386070507286</v>
      </c>
      <c r="W14" s="206">
        <f t="shared" si="2"/>
        <v>0.87377472055030081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1.0877042132416159</v>
      </c>
      <c r="H16" s="206">
        <v>1.0877042132416159</v>
      </c>
      <c r="I16" s="206">
        <v>1.0877042132416159</v>
      </c>
      <c r="J16" s="206">
        <v>1.0877042132416159</v>
      </c>
      <c r="K16" s="206">
        <v>0</v>
      </c>
      <c r="L16" s="206">
        <v>0</v>
      </c>
      <c r="M16" s="206">
        <v>1.0877042132416159</v>
      </c>
      <c r="N16" s="206">
        <v>0</v>
      </c>
      <c r="O16" s="206">
        <v>0</v>
      </c>
      <c r="P16" s="206">
        <v>0</v>
      </c>
      <c r="Q16" s="206">
        <v>1.0877042132416159</v>
      </c>
      <c r="R16" s="206">
        <v>0</v>
      </c>
      <c r="S16" s="206">
        <v>0.41874462596732592</v>
      </c>
      <c r="T16" s="206">
        <v>0.56775580395528802</v>
      </c>
      <c r="U16" s="206">
        <v>0.4079105760963026</v>
      </c>
      <c r="V16" s="206">
        <v>0.3676698194325021</v>
      </c>
      <c r="W16" s="206">
        <v>0.35786758383490969</v>
      </c>
      <c r="DA16" s="71" t="s">
        <v>2533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1.01487532244196</v>
      </c>
      <c r="G17" s="206">
        <v>0</v>
      </c>
      <c r="H17" s="206">
        <v>1.01487532244196</v>
      </c>
      <c r="I17" s="206">
        <v>1.01487532244196</v>
      </c>
      <c r="J17" s="206">
        <v>1.01487532244196</v>
      </c>
      <c r="K17" s="206">
        <v>1.01487532244196</v>
      </c>
      <c r="L17" s="206">
        <v>1.01487532244196</v>
      </c>
      <c r="M17" s="206">
        <v>1.01487532244196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0.34299226139294919</v>
      </c>
      <c r="T17" s="206">
        <v>0.33190025795356831</v>
      </c>
      <c r="U17" s="206">
        <v>0.34101461736887362</v>
      </c>
      <c r="V17" s="206">
        <v>0.32579535683576949</v>
      </c>
      <c r="W17" s="206">
        <v>0.50438521066208075</v>
      </c>
      <c r="DA17" s="71" t="s">
        <v>2534</v>
      </c>
    </row>
    <row r="18" spans="1:105" ht="12" customHeight="1" x14ac:dyDescent="0.25">
      <c r="A18" s="18" t="s">
        <v>70</v>
      </c>
      <c r="B18" s="206">
        <v>1.9394668959587269</v>
      </c>
      <c r="C18" s="206">
        <v>1.9394668959587269</v>
      </c>
      <c r="D18" s="206">
        <v>0.96973344797936367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4.0928632846087699E-2</v>
      </c>
      <c r="T19" s="206">
        <v>4.2132416165090282E-3</v>
      </c>
      <c r="U19" s="206">
        <v>6.0877042132416161E-2</v>
      </c>
      <c r="V19" s="206">
        <v>7.3086844368013756E-3</v>
      </c>
      <c r="W19" s="206">
        <v>1.15219260533104E-2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2.407566638005159</v>
      </c>
      <c r="C20" s="206">
        <f t="shared" si="3"/>
        <v>4.8366294067067921</v>
      </c>
      <c r="D20" s="206">
        <f t="shared" si="3"/>
        <v>4.815133276010318</v>
      </c>
      <c r="E20" s="206">
        <f t="shared" si="3"/>
        <v>7.2441960447119511</v>
      </c>
      <c r="F20" s="206">
        <f t="shared" si="3"/>
        <v>6.4058469475494411</v>
      </c>
      <c r="G20" s="206">
        <f t="shared" si="3"/>
        <v>6.4058469475494411</v>
      </c>
      <c r="H20" s="206">
        <f t="shared" si="3"/>
        <v>7.9965606190885632</v>
      </c>
      <c r="I20" s="206">
        <f t="shared" si="3"/>
        <v>7.2012037833190021</v>
      </c>
      <c r="J20" s="206">
        <f t="shared" si="3"/>
        <v>6.4058469475494411</v>
      </c>
      <c r="K20" s="206">
        <f t="shared" si="3"/>
        <v>4.815133276010318</v>
      </c>
      <c r="L20" s="206">
        <f t="shared" si="3"/>
        <v>6.4273430782459151</v>
      </c>
      <c r="M20" s="206">
        <f t="shared" si="3"/>
        <v>4.815133276010318</v>
      </c>
      <c r="N20" s="206">
        <f t="shared" si="3"/>
        <v>5.6104901117798791</v>
      </c>
      <c r="O20" s="206">
        <f t="shared" si="3"/>
        <v>5.7394668959587269</v>
      </c>
      <c r="P20" s="206">
        <f t="shared" si="3"/>
        <v>5.5889939810834042</v>
      </c>
      <c r="Q20" s="206">
        <f t="shared" si="3"/>
        <v>4.08426483233018</v>
      </c>
      <c r="R20" s="206">
        <f t="shared" si="3"/>
        <v>4.8366294067067921</v>
      </c>
      <c r="S20" s="206">
        <f t="shared" si="3"/>
        <v>5.0413585554600173</v>
      </c>
      <c r="T20" s="206">
        <f t="shared" si="3"/>
        <v>5.1066208082545126</v>
      </c>
      <c r="U20" s="206">
        <f t="shared" si="3"/>
        <v>4.0888220120378316</v>
      </c>
      <c r="V20" s="206">
        <f t="shared" si="3"/>
        <v>3.6124677558039551</v>
      </c>
      <c r="W20" s="206">
        <f t="shared" si="3"/>
        <v>4.4353396388650026</v>
      </c>
      <c r="DA20" s="71"/>
    </row>
    <row r="21" spans="1:105" ht="12" customHeight="1" x14ac:dyDescent="0.25">
      <c r="A21" s="18" t="s">
        <v>72</v>
      </c>
      <c r="B21" s="206">
        <v>2.407566638005159</v>
      </c>
      <c r="C21" s="206">
        <v>4.8366294067067921</v>
      </c>
      <c r="D21" s="206">
        <v>4.815133276010318</v>
      </c>
      <c r="E21" s="206">
        <v>7.2441960447119511</v>
      </c>
      <c r="F21" s="206">
        <v>6.4058469475494411</v>
      </c>
      <c r="G21" s="206">
        <v>6.4058469475494411</v>
      </c>
      <c r="H21" s="206">
        <v>7.9965606190885632</v>
      </c>
      <c r="I21" s="206">
        <v>7.2012037833190021</v>
      </c>
      <c r="J21" s="206">
        <v>6.4058469475494411</v>
      </c>
      <c r="K21" s="206">
        <v>4.815133276010318</v>
      </c>
      <c r="L21" s="206">
        <v>6.4273430782459151</v>
      </c>
      <c r="M21" s="206">
        <v>4.815133276010318</v>
      </c>
      <c r="N21" s="206">
        <v>5.6104901117798791</v>
      </c>
      <c r="O21" s="206">
        <v>5.7394668959587269</v>
      </c>
      <c r="P21" s="206">
        <v>5.5889939810834042</v>
      </c>
      <c r="Q21" s="206">
        <v>4.08426483233018</v>
      </c>
      <c r="R21" s="206">
        <v>4.8366294067067921</v>
      </c>
      <c r="S21" s="206">
        <v>5.0413585554600173</v>
      </c>
      <c r="T21" s="206">
        <v>5.1066208082545126</v>
      </c>
      <c r="U21" s="206">
        <v>4.0888220120378316</v>
      </c>
      <c r="V21" s="206">
        <v>3.6124677558039551</v>
      </c>
      <c r="W21" s="206">
        <v>4.4353396388650026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2.8661220980223558</v>
      </c>
      <c r="C23" s="206">
        <f t="shared" si="4"/>
        <v>3.0572656921754078</v>
      </c>
      <c r="D23" s="206">
        <f t="shared" si="4"/>
        <v>3.367755803955288</v>
      </c>
      <c r="E23" s="206">
        <f t="shared" si="4"/>
        <v>3.176612209802236</v>
      </c>
      <c r="F23" s="206">
        <f t="shared" si="4"/>
        <v>2.3884780739466889</v>
      </c>
      <c r="G23" s="206">
        <f t="shared" si="4"/>
        <v>2.3884780739466889</v>
      </c>
      <c r="H23" s="206">
        <f t="shared" si="4"/>
        <v>2.4361994840928629</v>
      </c>
      <c r="I23" s="206">
        <f t="shared" si="4"/>
        <v>2.603439380911436</v>
      </c>
      <c r="J23" s="206">
        <f t="shared" si="4"/>
        <v>2.842304385210662</v>
      </c>
      <c r="K23" s="206">
        <f t="shared" si="4"/>
        <v>1.361392949269131</v>
      </c>
      <c r="L23" s="206">
        <f t="shared" si="4"/>
        <v>1.385296646603611</v>
      </c>
      <c r="M23" s="206">
        <f t="shared" si="4"/>
        <v>1.8391229578675841</v>
      </c>
      <c r="N23" s="206">
        <f t="shared" si="4"/>
        <v>2.0540842648323299</v>
      </c>
      <c r="O23" s="206">
        <f t="shared" si="4"/>
        <v>2.1735167669819431</v>
      </c>
      <c r="P23" s="206">
        <f t="shared" si="4"/>
        <v>2.937833190025795</v>
      </c>
      <c r="Q23" s="206">
        <f t="shared" si="4"/>
        <v>2.2929492691315558</v>
      </c>
      <c r="R23" s="206">
        <f t="shared" si="4"/>
        <v>2.603439380911436</v>
      </c>
      <c r="S23" s="206">
        <f t="shared" si="4"/>
        <v>3.2037461768673565</v>
      </c>
      <c r="T23" s="206">
        <f t="shared" si="4"/>
        <v>3.2761803739776165</v>
      </c>
      <c r="U23" s="206">
        <f t="shared" si="4"/>
        <v>2.5582756340287762</v>
      </c>
      <c r="V23" s="206">
        <f t="shared" si="4"/>
        <v>2.0922277644073843</v>
      </c>
      <c r="W23" s="206">
        <f t="shared" si="4"/>
        <v>2.3029367037274868</v>
      </c>
      <c r="DA23" s="71"/>
    </row>
    <row r="24" spans="1:105" ht="12" customHeight="1" x14ac:dyDescent="0.25">
      <c r="A24" s="18" t="s">
        <v>73</v>
      </c>
      <c r="B24" s="206">
        <v>2.8661220980223558</v>
      </c>
      <c r="C24" s="206">
        <v>3.0572656921754078</v>
      </c>
      <c r="D24" s="206">
        <v>3.367755803955288</v>
      </c>
      <c r="E24" s="206">
        <v>3.176612209802236</v>
      </c>
      <c r="F24" s="206">
        <v>2.3884780739466889</v>
      </c>
      <c r="G24" s="206">
        <v>2.3884780739466889</v>
      </c>
      <c r="H24" s="206">
        <v>2.4361994840928629</v>
      </c>
      <c r="I24" s="206">
        <v>2.603439380911436</v>
      </c>
      <c r="J24" s="206">
        <v>2.842304385210662</v>
      </c>
      <c r="K24" s="206">
        <v>1.361392949269131</v>
      </c>
      <c r="L24" s="206">
        <v>1.385296646603611</v>
      </c>
      <c r="M24" s="206">
        <v>1.8391229578675841</v>
      </c>
      <c r="N24" s="206">
        <v>2.0540842648323299</v>
      </c>
      <c r="O24" s="206">
        <v>2.1735167669819431</v>
      </c>
      <c r="P24" s="206">
        <v>2.937833190025795</v>
      </c>
      <c r="Q24" s="206">
        <v>2.2929492691315558</v>
      </c>
      <c r="R24" s="206">
        <v>2.603439380911436</v>
      </c>
      <c r="S24" s="206">
        <v>3.2005159071367149</v>
      </c>
      <c r="T24" s="206">
        <v>3.2732588134135852</v>
      </c>
      <c r="U24" s="206">
        <v>2.5555460017196898</v>
      </c>
      <c r="V24" s="206">
        <v>2.0896818572656919</v>
      </c>
      <c r="W24" s="206">
        <v>2.2999999999999998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3.2302697306414688E-3</v>
      </c>
      <c r="T29" s="206">
        <v>2.921560564031222E-3</v>
      </c>
      <c r="U29" s="206">
        <v>2.7296323090862541E-3</v>
      </c>
      <c r="V29" s="206">
        <v>2.545907141692541E-3</v>
      </c>
      <c r="W29" s="206">
        <v>2.9367037274869428E-3</v>
      </c>
      <c r="DA29" s="71" t="s">
        <v>2544</v>
      </c>
    </row>
    <row r="30" spans="1:105" ht="12" customHeight="1" x14ac:dyDescent="0.25">
      <c r="A30" s="14" t="s">
        <v>79</v>
      </c>
      <c r="B30" s="206">
        <v>2.0540842648323299</v>
      </c>
      <c r="C30" s="206">
        <v>2.3167669819432501</v>
      </c>
      <c r="D30" s="206">
        <v>2.3167669819432501</v>
      </c>
      <c r="E30" s="206">
        <v>1.982459157351677</v>
      </c>
      <c r="F30" s="206">
        <v>2.0540842648323299</v>
      </c>
      <c r="G30" s="206">
        <v>4.6336199484092866</v>
      </c>
      <c r="H30" s="206">
        <v>3.0333619948409281</v>
      </c>
      <c r="I30" s="206">
        <v>1.5525365434221841</v>
      </c>
      <c r="J30" s="206">
        <v>1.5525365434221841</v>
      </c>
      <c r="K30" s="206">
        <v>0.5970765262252794</v>
      </c>
      <c r="L30" s="206">
        <v>0.40601891659501288</v>
      </c>
      <c r="M30" s="206">
        <v>0.52545141874462586</v>
      </c>
      <c r="N30" s="206">
        <v>1.026999140154772</v>
      </c>
      <c r="O30" s="206">
        <v>1.1226139294926909</v>
      </c>
      <c r="P30" s="206">
        <v>1.1226139294926909</v>
      </c>
      <c r="Q30" s="206">
        <v>0.52545141874462586</v>
      </c>
      <c r="R30" s="206">
        <v>0.3343938091143594</v>
      </c>
      <c r="S30" s="206">
        <v>0.43895098882201211</v>
      </c>
      <c r="T30" s="206">
        <v>0.55451418744625958</v>
      </c>
      <c r="U30" s="206">
        <v>0.72983662940670668</v>
      </c>
      <c r="V30" s="206">
        <v>1.2017196904557179</v>
      </c>
      <c r="W30" s="206">
        <v>1.4139294926913151</v>
      </c>
      <c r="DA30" s="71" t="s">
        <v>2545</v>
      </c>
    </row>
    <row r="31" spans="1:105" ht="12" customHeight="1" x14ac:dyDescent="0.25">
      <c r="A31" s="21" t="s">
        <v>38</v>
      </c>
      <c r="B31" s="209">
        <v>11.34995700773861</v>
      </c>
      <c r="C31" s="209">
        <v>14.445399828030951</v>
      </c>
      <c r="D31" s="209">
        <v>11.951848667239901</v>
      </c>
      <c r="E31" s="209">
        <v>12.46775580395529</v>
      </c>
      <c r="F31" s="209">
        <v>13.155631986242479</v>
      </c>
      <c r="G31" s="209">
        <v>13.499570077386069</v>
      </c>
      <c r="H31" s="209">
        <v>13.843508168529659</v>
      </c>
      <c r="I31" s="209">
        <v>12.0378331900258</v>
      </c>
      <c r="J31" s="209">
        <v>11.6938950988822</v>
      </c>
      <c r="K31" s="209">
        <v>7.3946689595872739</v>
      </c>
      <c r="L31" s="209">
        <v>8.2545141874462598</v>
      </c>
      <c r="M31" s="209">
        <v>9.2863284608770407</v>
      </c>
      <c r="N31" s="209">
        <v>9.4582975064488384</v>
      </c>
      <c r="O31" s="209">
        <v>9.9742046431642297</v>
      </c>
      <c r="P31" s="209">
        <v>9.2863284608770407</v>
      </c>
      <c r="Q31" s="209">
        <v>7.9965606190885632</v>
      </c>
      <c r="R31" s="209">
        <v>8.3404987102321577</v>
      </c>
      <c r="S31" s="209">
        <v>7.6675838349097161</v>
      </c>
      <c r="T31" s="209">
        <v>7.8974204643164221</v>
      </c>
      <c r="U31" s="209">
        <v>7.5606190885640583</v>
      </c>
      <c r="V31" s="209">
        <v>7.4181427343078239</v>
      </c>
      <c r="W31" s="209">
        <v>8.1308684436801375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11.9398838401269</v>
      </c>
      <c r="C33" s="205">
        <f>MAE_emi!C5</f>
        <v>17.645253840022612</v>
      </c>
      <c r="D33" s="205">
        <f>MAE_emi!D5</f>
        <v>14.45226192016905</v>
      </c>
      <c r="E33" s="205">
        <f>MAE_emi!E5</f>
        <v>17.015130000079669</v>
      </c>
      <c r="F33" s="205">
        <f>MAE_emi!F5</f>
        <v>19.260615551488911</v>
      </c>
      <c r="G33" s="205">
        <f>MAE_emi!G5</f>
        <v>20.38788103019812</v>
      </c>
      <c r="H33" s="205">
        <f>MAE_emi!H5</f>
        <v>27.272709309665998</v>
      </c>
      <c r="I33" s="205">
        <f>MAE_emi!I5</f>
        <v>25.404579309485069</v>
      </c>
      <c r="J33" s="205">
        <f>MAE_emi!J5</f>
        <v>21.06816227991505</v>
      </c>
      <c r="K33" s="205">
        <f>MAE_emi!K5</f>
        <v>14.45832827938721</v>
      </c>
      <c r="L33" s="205">
        <f>MAE_emi!L5</f>
        <v>18.245078279006549</v>
      </c>
      <c r="M33" s="205">
        <f>MAE_emi!M5</f>
        <v>17.33190227927437</v>
      </c>
      <c r="N33" s="205">
        <f>MAE_emi!N5</f>
        <v>13.17788999989479</v>
      </c>
      <c r="O33" s="205">
        <f>MAE_emi!O5</f>
        <v>13.48082999988431</v>
      </c>
      <c r="P33" s="205">
        <f>MAE_emi!P5</f>
        <v>15.461839170278409</v>
      </c>
      <c r="Q33" s="205">
        <f>MAE_emi!Q5</f>
        <v>12.466673999926879</v>
      </c>
      <c r="R33" s="205">
        <f>MAE_emi!R5</f>
        <v>13.651909667969541</v>
      </c>
      <c r="S33" s="205">
        <f>MAE_emi!S5</f>
        <v>15.012678371359209</v>
      </c>
      <c r="T33" s="205">
        <f>MAE_emi!T5</f>
        <v>14.710971837567749</v>
      </c>
      <c r="U33" s="205">
        <f>MAE_emi!U5</f>
        <v>12.04892455933753</v>
      </c>
      <c r="V33" s="205">
        <f>MAE_emi!V5</f>
        <v>10.507022324938831</v>
      </c>
      <c r="W33" s="205">
        <f>MAE_emi!W5</f>
        <v>13.05146749504685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117.64604387521646</v>
      </c>
      <c r="C35" s="286">
        <f t="shared" si="5"/>
        <v>140.54012158715196</v>
      </c>
      <c r="D35" s="286">
        <f t="shared" si="5"/>
        <v>124.62707559704924</v>
      </c>
      <c r="E35" s="286">
        <f t="shared" si="5"/>
        <v>111.9491249735285</v>
      </c>
      <c r="F35" s="286">
        <f t="shared" si="5"/>
        <v>108.7194611912164</v>
      </c>
      <c r="G35" s="286">
        <f t="shared" si="5"/>
        <v>107.50665816299019</v>
      </c>
      <c r="H35" s="286">
        <f t="shared" si="5"/>
        <v>99.0252371462322</v>
      </c>
      <c r="I35" s="286">
        <f t="shared" si="5"/>
        <v>67.544741275475999</v>
      </c>
      <c r="J35" s="286">
        <f t="shared" si="5"/>
        <v>65.274153220146758</v>
      </c>
      <c r="K35" s="286">
        <f t="shared" si="5"/>
        <v>52.382158638201751</v>
      </c>
      <c r="L35" s="286">
        <f t="shared" si="5"/>
        <v>59.351532271384826</v>
      </c>
      <c r="M35" s="286">
        <f t="shared" si="5"/>
        <v>48.824599072510949</v>
      </c>
      <c r="N35" s="286">
        <f t="shared" si="5"/>
        <v>44.480075848295549</v>
      </c>
      <c r="O35" s="286">
        <f t="shared" si="5"/>
        <v>46.045142082238591</v>
      </c>
      <c r="P35" s="286">
        <f t="shared" si="5"/>
        <v>47.287065407295856</v>
      </c>
      <c r="Q35" s="286">
        <f t="shared" si="5"/>
        <v>32.012275435595797</v>
      </c>
      <c r="R35" s="286">
        <f t="shared" si="5"/>
        <v>32.928666717655403</v>
      </c>
      <c r="S35" s="286">
        <f t="shared" si="5"/>
        <v>31.150386779496245</v>
      </c>
      <c r="T35" s="286">
        <f t="shared" si="5"/>
        <v>32.00198016339683</v>
      </c>
      <c r="U35" s="286">
        <f t="shared" si="5"/>
        <v>26.799934385289227</v>
      </c>
      <c r="V35" s="286">
        <f t="shared" si="5"/>
        <v>24.442570969820149</v>
      </c>
      <c r="W35" s="286">
        <f t="shared" si="5"/>
        <v>24.374366134327605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32.013687204452971</v>
      </c>
      <c r="C36" s="346">
        <f t="shared" si="6"/>
        <v>33.481291760016013</v>
      </c>
      <c r="D36" s="346">
        <f t="shared" si="6"/>
        <v>33.898329717486774</v>
      </c>
      <c r="E36" s="346">
        <f t="shared" si="6"/>
        <v>37.655582567334562</v>
      </c>
      <c r="F36" s="346">
        <f t="shared" si="6"/>
        <v>36.897174862021188</v>
      </c>
      <c r="G36" s="346">
        <f t="shared" si="6"/>
        <v>36.105131029416491</v>
      </c>
      <c r="H36" s="346">
        <f t="shared" si="6"/>
        <v>33.948643212890829</v>
      </c>
      <c r="I36" s="346">
        <f t="shared" si="6"/>
        <v>32.251522825185695</v>
      </c>
      <c r="J36" s="346">
        <f t="shared" si="6"/>
        <v>34.095683591836654</v>
      </c>
      <c r="K36" s="346">
        <f t="shared" si="6"/>
        <v>35.940107263956136</v>
      </c>
      <c r="L36" s="346">
        <f t="shared" si="6"/>
        <v>35.506597023197834</v>
      </c>
      <c r="M36" s="346">
        <f t="shared" si="6"/>
        <v>32.876566765065029</v>
      </c>
      <c r="N36" s="346">
        <f t="shared" si="6"/>
        <v>32.710539740983954</v>
      </c>
      <c r="O36" s="346">
        <f t="shared" si="6"/>
        <v>33.595391032219837</v>
      </c>
      <c r="P36" s="346">
        <f t="shared" si="6"/>
        <v>31.554971060924789</v>
      </c>
      <c r="Q36" s="346">
        <f t="shared" si="6"/>
        <v>30.531472431429652</v>
      </c>
      <c r="R36" s="346">
        <f t="shared" si="6"/>
        <v>30.328894023960032</v>
      </c>
      <c r="S36" s="346">
        <f t="shared" si="6"/>
        <v>30.125723070719609</v>
      </c>
      <c r="T36" s="346">
        <f t="shared" si="6"/>
        <v>29.380836072311478</v>
      </c>
      <c r="U36" s="346">
        <f t="shared" si="6"/>
        <v>29.079047435680145</v>
      </c>
      <c r="V36" s="346">
        <f t="shared" si="6"/>
        <v>29.218421981251286</v>
      </c>
      <c r="W36" s="346">
        <f t="shared" si="6"/>
        <v>29.519256334306416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18.301708759967429</v>
      </c>
      <c r="C37" s="346">
        <f>IF(MAE_ued!C$5=0,"",MAE_ued!C$5/C$5*1000)</f>
        <v>19.033499847628107</v>
      </c>
      <c r="D37" s="346">
        <f>IF(MAE_ued!D$5=0,"",MAE_ued!D$5/D$5*1000)</f>
        <v>19.376897362819694</v>
      </c>
      <c r="E37" s="346">
        <f>IF(MAE_ued!E$5=0,"",MAE_ued!E$5/E$5*1000)</f>
        <v>21.420674293524996</v>
      </c>
      <c r="F37" s="346">
        <f>IF(MAE_ued!F$5=0,"",MAE_ued!F$5/F$5*1000)</f>
        <v>20.940266843456786</v>
      </c>
      <c r="G37" s="346">
        <f>IF(MAE_ued!G$5=0,"",MAE_ued!G$5/G$5*1000)</f>
        <v>20.912267787264138</v>
      </c>
      <c r="H37" s="346">
        <f>IF(MAE_ued!H$5=0,"",MAE_ued!H$5/H$5*1000)</f>
        <v>19.163992086635982</v>
      </c>
      <c r="I37" s="346">
        <f>IF(MAE_ued!I$5=0,"",MAE_ued!I$5/I$5*1000)</f>
        <v>17.948234822162213</v>
      </c>
      <c r="J37" s="346">
        <f>IF(MAE_ued!J$5=0,"",MAE_ued!J$5/J$5*1000)</f>
        <v>19.119520461641748</v>
      </c>
      <c r="K37" s="346">
        <f>IF(MAE_ued!K$5=0,"",MAE_ued!K$5/K$5*1000)</f>
        <v>20.007935381047215</v>
      </c>
      <c r="L37" s="346">
        <f>IF(MAE_ued!L$5=0,"",MAE_ued!L$5/L$5*1000)</f>
        <v>19.636120967581231</v>
      </c>
      <c r="M37" s="346">
        <f>IF(MAE_ued!M$5=0,"",MAE_ued!M$5/M$5*1000)</f>
        <v>18.265093699793844</v>
      </c>
      <c r="N37" s="346">
        <f>IF(MAE_ued!N$5=0,"",MAE_ued!N$5/N$5*1000)</f>
        <v>18.499328815906466</v>
      </c>
      <c r="O37" s="346">
        <f>IF(MAE_ued!O$5=0,"",MAE_ued!O$5/O$5*1000)</f>
        <v>19.026801356600984</v>
      </c>
      <c r="P37" s="346">
        <f>IF(MAE_ued!P$5=0,"",MAE_ued!P$5/P$5*1000)</f>
        <v>17.68543285105239</v>
      </c>
      <c r="Q37" s="346">
        <f>IF(MAE_ued!Q$5=0,"",MAE_ued!Q$5/Q$5*1000)</f>
        <v>17.066507109783327</v>
      </c>
      <c r="R37" s="346">
        <f>IF(MAE_ued!R$5=0,"",MAE_ued!R$5/R$5*1000)</f>
        <v>16.82946471455157</v>
      </c>
      <c r="S37" s="346">
        <f>IF(MAE_ued!S$5=0,"",MAE_ued!S$5/S$5*1000)</f>
        <v>16.649142938466458</v>
      </c>
      <c r="T37" s="346">
        <f>IF(MAE_ued!T$5=0,"",MAE_ued!T$5/T$5*1000)</f>
        <v>16.299139218974226</v>
      </c>
      <c r="U37" s="346">
        <f>IF(MAE_ued!U$5=0,"",MAE_ued!U$5/U$5*1000)</f>
        <v>16.293564860829409</v>
      </c>
      <c r="V37" s="346">
        <f>IF(MAE_ued!V$5=0,"",MAE_ued!V$5/V$5*1000)</f>
        <v>16.584832463362876</v>
      </c>
      <c r="W37" s="346">
        <f>IF(MAE_ued!W$5=0,"",MAE_ued!W$5/W$5*1000)</f>
        <v>16.70176269943666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0.57912255945364399</v>
      </c>
      <c r="C38" s="347">
        <f t="shared" si="7"/>
        <v>0.66346692970541465</v>
      </c>
      <c r="D38" s="347">
        <f t="shared" si="7"/>
        <v>0.61705798006368107</v>
      </c>
      <c r="E38" s="347">
        <f t="shared" si="7"/>
        <v>0.68413469974391206</v>
      </c>
      <c r="F38" s="347">
        <f t="shared" si="7"/>
        <v>0.76252530573667121</v>
      </c>
      <c r="G38" s="347">
        <f t="shared" si="7"/>
        <v>0.71183145115942403</v>
      </c>
      <c r="H38" s="347">
        <f t="shared" si="7"/>
        <v>0.90792710191132497</v>
      </c>
      <c r="I38" s="347">
        <f t="shared" si="7"/>
        <v>0.97246809745675489</v>
      </c>
      <c r="J38" s="347">
        <f t="shared" si="7"/>
        <v>0.85652815729086773</v>
      </c>
      <c r="K38" s="347">
        <f t="shared" si="7"/>
        <v>0.9522616258312</v>
      </c>
      <c r="L38" s="347">
        <f t="shared" si="7"/>
        <v>1.0432884288242366</v>
      </c>
      <c r="M38" s="347">
        <f t="shared" si="7"/>
        <v>0.93339765369298411</v>
      </c>
      <c r="N38" s="347">
        <f t="shared" si="7"/>
        <v>0.72605970494438876</v>
      </c>
      <c r="O38" s="347">
        <f t="shared" si="7"/>
        <v>0.70915151208886462</v>
      </c>
      <c r="P38" s="347">
        <f t="shared" si="7"/>
        <v>0.79239072664127597</v>
      </c>
      <c r="Q38" s="347">
        <f t="shared" si="7"/>
        <v>0.77980411029618801</v>
      </c>
      <c r="R38" s="347">
        <f t="shared" si="7"/>
        <v>0.81838556250057093</v>
      </c>
      <c r="S38" s="347">
        <f t="shared" si="7"/>
        <v>0.86419592030884795</v>
      </c>
      <c r="T38" s="347">
        <f t="shared" si="7"/>
        <v>0.82731041377507553</v>
      </c>
      <c r="U38" s="347">
        <f t="shared" si="7"/>
        <v>0.76362182638359821</v>
      </c>
      <c r="V38" s="347">
        <f t="shared" si="7"/>
        <v>0.69907117915855554</v>
      </c>
      <c r="W38" s="347">
        <f t="shared" si="7"/>
        <v>0.75972856943062006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LV: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20.617196904557179</v>
      </c>
      <c r="C5" s="225">
        <v>26.595528804815132</v>
      </c>
      <c r="D5" s="225">
        <v>23.421238177128121</v>
      </c>
      <c r="E5" s="225">
        <v>24.87102321582115</v>
      </c>
      <c r="F5" s="225">
        <v>25.258985382631138</v>
      </c>
      <c r="G5" s="225">
        <v>28.6414445399828</v>
      </c>
      <c r="H5" s="225">
        <v>30.038435081685279</v>
      </c>
      <c r="I5" s="225">
        <v>26.12381771281169</v>
      </c>
      <c r="J5" s="225">
        <v>24.59716251074806</v>
      </c>
      <c r="K5" s="225">
        <v>15.18314703353396</v>
      </c>
      <c r="L5" s="225">
        <v>17.488048151332759</v>
      </c>
      <c r="M5" s="225">
        <v>18.56861564918314</v>
      </c>
      <c r="N5" s="225">
        <v>18.14987102321582</v>
      </c>
      <c r="O5" s="225">
        <v>19.00980223559759</v>
      </c>
      <c r="P5" s="225">
        <v>19.512897678417879</v>
      </c>
      <c r="Q5" s="225">
        <v>15.98693035253654</v>
      </c>
      <c r="R5" s="225">
        <v>16.681513327601031</v>
      </c>
      <c r="S5" s="225">
        <v>17.371845918913781</v>
      </c>
      <c r="T5" s="225">
        <v>17.781683383435912</v>
      </c>
      <c r="U5" s="225">
        <v>15.778653965929029</v>
      </c>
      <c r="V5" s="225">
        <v>15.02997496991039</v>
      </c>
      <c r="W5" s="225">
        <v>17.1791189909158</v>
      </c>
      <c r="DA5" s="89" t="s">
        <v>2530</v>
      </c>
    </row>
    <row r="6" spans="1:105" ht="12" customHeight="1" x14ac:dyDescent="0.25">
      <c r="A6" s="55" t="s">
        <v>92</v>
      </c>
      <c r="B6" s="261">
        <v>0.42471857991669248</v>
      </c>
      <c r="C6" s="261">
        <v>0.55940034219005774</v>
      </c>
      <c r="D6" s="261">
        <v>0.46787854541075369</v>
      </c>
      <c r="E6" s="261">
        <v>0.50633280636774591</v>
      </c>
      <c r="F6" s="261">
        <v>0.53268233270165899</v>
      </c>
      <c r="G6" s="261">
        <v>0.55450392278217842</v>
      </c>
      <c r="H6" s="261">
        <v>0.60117656573277711</v>
      </c>
      <c r="I6" s="261">
        <v>0.52971853910938993</v>
      </c>
      <c r="J6" s="261">
        <v>0.49964035891765701</v>
      </c>
      <c r="K6" s="261">
        <v>0.32044889391874393</v>
      </c>
      <c r="L6" s="261">
        <v>0.3691294428543444</v>
      </c>
      <c r="M6" s="261">
        <v>0.39618767258708598</v>
      </c>
      <c r="N6" s="261">
        <v>0.3841556105577496</v>
      </c>
      <c r="O6" s="261">
        <v>0.40248468626506551</v>
      </c>
      <c r="P6" s="261">
        <v>0.3891502421962631</v>
      </c>
      <c r="Q6" s="261">
        <v>0.33150847366560282</v>
      </c>
      <c r="R6" s="261">
        <v>0.3460413455320997</v>
      </c>
      <c r="S6" s="261">
        <v>0.3354096249493444</v>
      </c>
      <c r="T6" s="261">
        <v>0.34340145387889742</v>
      </c>
      <c r="U6" s="261">
        <v>0.31476032502522922</v>
      </c>
      <c r="V6" s="261">
        <v>0.30171797199925421</v>
      </c>
      <c r="W6" s="261">
        <v>0.34003366742547958</v>
      </c>
      <c r="DA6" s="67" t="s">
        <v>2547</v>
      </c>
    </row>
    <row r="7" spans="1:105" ht="12" customHeight="1" x14ac:dyDescent="0.25">
      <c r="A7" s="202" t="s">
        <v>93</v>
      </c>
      <c r="B7" s="226">
        <v>0.57761726868670205</v>
      </c>
      <c r="C7" s="226">
        <v>0.76078446537847833</v>
      </c>
      <c r="D7" s="226">
        <v>0.63631482175862508</v>
      </c>
      <c r="E7" s="226">
        <v>0.68861261666013462</v>
      </c>
      <c r="F7" s="226">
        <v>0.72444797247425619</v>
      </c>
      <c r="G7" s="226">
        <v>0.75412533498376255</v>
      </c>
      <c r="H7" s="226">
        <v>0.81760012939657678</v>
      </c>
      <c r="I7" s="226">
        <v>0.72041721318877039</v>
      </c>
      <c r="J7" s="226">
        <v>0.67951088812801352</v>
      </c>
      <c r="K7" s="226">
        <v>0.43581049572949182</v>
      </c>
      <c r="L7" s="226">
        <v>0.50201604228190833</v>
      </c>
      <c r="M7" s="226">
        <v>0.53881523471843706</v>
      </c>
      <c r="N7" s="226">
        <v>0.52245163035853937</v>
      </c>
      <c r="O7" s="226">
        <v>0.54737917332048891</v>
      </c>
      <c r="P7" s="226">
        <v>0.52924432938691768</v>
      </c>
      <c r="Q7" s="226">
        <v>0.45085152418521979</v>
      </c>
      <c r="R7" s="226">
        <v>0.47061622992365543</v>
      </c>
      <c r="S7" s="226">
        <v>0.45615708993110848</v>
      </c>
      <c r="T7" s="226">
        <v>0.46702597727530037</v>
      </c>
      <c r="U7" s="226">
        <v>0.4280740420343116</v>
      </c>
      <c r="V7" s="226">
        <v>0.41033644191898577</v>
      </c>
      <c r="W7" s="226">
        <v>0.46244578769865219</v>
      </c>
      <c r="DA7" s="174" t="s">
        <v>2548</v>
      </c>
    </row>
    <row r="8" spans="1:105" ht="12" customHeight="1" x14ac:dyDescent="0.25">
      <c r="A8" s="202" t="s">
        <v>94</v>
      </c>
      <c r="B8" s="226">
        <v>0.71352721426004362</v>
      </c>
      <c r="C8" s="226">
        <v>0.9397925748792969</v>
      </c>
      <c r="D8" s="226">
        <v>0.78603595629006628</v>
      </c>
      <c r="E8" s="226">
        <v>0.85063911469781295</v>
      </c>
      <c r="F8" s="226">
        <v>0.89490631893878703</v>
      </c>
      <c r="G8" s="226">
        <v>0.9315665902740593</v>
      </c>
      <c r="H8" s="226">
        <v>1.009976630431066</v>
      </c>
      <c r="I8" s="226">
        <v>0.88992714570377518</v>
      </c>
      <c r="J8" s="226">
        <v>0.83939580298166372</v>
      </c>
      <c r="K8" s="226">
        <v>0.53835414178348984</v>
      </c>
      <c r="L8" s="226">
        <v>0.62013746399529857</v>
      </c>
      <c r="M8" s="226">
        <v>0.66559528994630457</v>
      </c>
      <c r="N8" s="226">
        <v>0.64538142573701929</v>
      </c>
      <c r="O8" s="226">
        <v>0.67617427292530996</v>
      </c>
      <c r="P8" s="226">
        <v>0.65377240688972205</v>
      </c>
      <c r="Q8" s="226">
        <v>0.55693423575821255</v>
      </c>
      <c r="R8" s="226">
        <v>0.58134946049392722</v>
      </c>
      <c r="S8" s="226">
        <v>0.56348816991489858</v>
      </c>
      <c r="T8" s="226">
        <v>0.57691444251654744</v>
      </c>
      <c r="U8" s="226">
        <v>0.52879734604238493</v>
      </c>
      <c r="V8" s="226">
        <v>0.50688619295874726</v>
      </c>
      <c r="W8" s="226">
        <v>0.57125656127480562</v>
      </c>
      <c r="DA8" s="174" t="s">
        <v>2549</v>
      </c>
    </row>
    <row r="9" spans="1:105" ht="12" customHeight="1" x14ac:dyDescent="0.25">
      <c r="A9" s="202" t="s">
        <v>95</v>
      </c>
      <c r="B9" s="226">
        <v>0.44170732311336042</v>
      </c>
      <c r="C9" s="226">
        <v>0.58177635587765997</v>
      </c>
      <c r="D9" s="226">
        <v>0.48659368722718382</v>
      </c>
      <c r="E9" s="226">
        <v>0.52658611862245552</v>
      </c>
      <c r="F9" s="226">
        <v>0.55398962600972534</v>
      </c>
      <c r="G9" s="226">
        <v>0.57668407969346536</v>
      </c>
      <c r="H9" s="226">
        <v>0.62522362836208822</v>
      </c>
      <c r="I9" s="226">
        <v>0.5509072806737656</v>
      </c>
      <c r="J9" s="226">
        <v>0.51962597327436311</v>
      </c>
      <c r="K9" s="226">
        <v>0.33326684967549369</v>
      </c>
      <c r="L9" s="226">
        <v>0.38389462056851809</v>
      </c>
      <c r="M9" s="226">
        <v>0.4120351794905695</v>
      </c>
      <c r="N9" s="226">
        <v>0.39952183498005961</v>
      </c>
      <c r="O9" s="226">
        <v>0.41858407371566808</v>
      </c>
      <c r="P9" s="226">
        <v>0.40471625188411359</v>
      </c>
      <c r="Q9" s="226">
        <v>0.34476881261222692</v>
      </c>
      <c r="R9" s="226">
        <v>0.35988299935338358</v>
      </c>
      <c r="S9" s="226">
        <v>0.34882600994731822</v>
      </c>
      <c r="T9" s="226">
        <v>0.3571375120340532</v>
      </c>
      <c r="U9" s="226">
        <v>0.32735073802623832</v>
      </c>
      <c r="V9" s="226">
        <v>0.31378669087922439</v>
      </c>
      <c r="W9" s="226">
        <v>0.3536350141224987</v>
      </c>
      <c r="DA9" s="174" t="s">
        <v>2550</v>
      </c>
    </row>
    <row r="10" spans="1:105" ht="12" customHeight="1" x14ac:dyDescent="0.25">
      <c r="A10" s="56" t="s">
        <v>96</v>
      </c>
      <c r="B10" s="262">
        <v>0.45908157128191168</v>
      </c>
      <c r="C10" s="262">
        <v>0.62097532940324951</v>
      </c>
      <c r="D10" s="262">
        <v>0.53146774409830722</v>
      </c>
      <c r="E10" s="262">
        <v>0.59708167318826533</v>
      </c>
      <c r="F10" s="262">
        <v>0.6215278993855321</v>
      </c>
      <c r="G10" s="262">
        <v>0.64665269401572656</v>
      </c>
      <c r="H10" s="262">
        <v>0.73076042801870722</v>
      </c>
      <c r="I10" s="262">
        <v>0.64729825021044662</v>
      </c>
      <c r="J10" s="262">
        <v>0.60145240529864852</v>
      </c>
      <c r="K10" s="262">
        <v>0.39199099684999078</v>
      </c>
      <c r="L10" s="262">
        <v>0.46157958679494998</v>
      </c>
      <c r="M10" s="262">
        <v>0.46971173790739612</v>
      </c>
      <c r="N10" s="262">
        <v>0.44966597273681169</v>
      </c>
      <c r="O10" s="262">
        <v>0.46923316927359182</v>
      </c>
      <c r="P10" s="262">
        <v>0.46524761014357868</v>
      </c>
      <c r="Q10" s="262">
        <v>0.38538230720064709</v>
      </c>
      <c r="R10" s="262">
        <v>0.40762211940882848</v>
      </c>
      <c r="S10" s="262">
        <v>0.41707021386332432</v>
      </c>
      <c r="T10" s="262">
        <v>0.42509896293483362</v>
      </c>
      <c r="U10" s="262">
        <v>0.37627145852924532</v>
      </c>
      <c r="V10" s="262">
        <v>0.35502733582639368</v>
      </c>
      <c r="W10" s="262">
        <v>0.40923359219190569</v>
      </c>
      <c r="DA10" s="68" t="s">
        <v>2551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4.8198889244887987E-2</v>
      </c>
      <c r="G11" s="228">
        <v>0</v>
      </c>
      <c r="H11" s="228">
        <v>5.3835845212406003E-2</v>
      </c>
      <c r="I11" s="228">
        <v>5.328170600997114E-2</v>
      </c>
      <c r="J11" s="228">
        <v>5.2196277355171107E-2</v>
      </c>
      <c r="K11" s="228">
        <v>4.6052977103804009E-2</v>
      </c>
      <c r="L11" s="228">
        <v>4.5137269372060307E-2</v>
      </c>
      <c r="M11" s="228">
        <v>4.9792638894226353E-2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1.813351369959261E-2</v>
      </c>
      <c r="T11" s="228">
        <v>1.7528164688723591E-2</v>
      </c>
      <c r="U11" s="228">
        <v>1.7546657248344769E-2</v>
      </c>
      <c r="V11" s="228">
        <v>1.670213909255084E-2</v>
      </c>
      <c r="W11" s="228">
        <v>2.5867517000841181E-2</v>
      </c>
      <c r="DA11" s="69" t="s">
        <v>2552</v>
      </c>
    </row>
    <row r="12" spans="1:105" ht="12" customHeight="1" x14ac:dyDescent="0.25">
      <c r="A12" s="37" t="s">
        <v>162</v>
      </c>
      <c r="B12" s="228">
        <v>8.0975091108588401E-2</v>
      </c>
      <c r="C12" s="228">
        <v>0.1806279157899498</v>
      </c>
      <c r="D12" s="228">
        <v>0.18900206793504101</v>
      </c>
      <c r="E12" s="228">
        <v>0.28031129579420638</v>
      </c>
      <c r="F12" s="228">
        <v>0.23286849157195921</v>
      </c>
      <c r="G12" s="228">
        <v>0.2705258564111907</v>
      </c>
      <c r="H12" s="228">
        <v>0.32750875518512967</v>
      </c>
      <c r="I12" s="228">
        <v>0.29349693240226232</v>
      </c>
      <c r="J12" s="228">
        <v>0.25307672517662072</v>
      </c>
      <c r="K12" s="228">
        <v>0.17508501660176981</v>
      </c>
      <c r="L12" s="228">
        <v>0.23537479880260301</v>
      </c>
      <c r="M12" s="228">
        <v>0.18046874246203221</v>
      </c>
      <c r="N12" s="228">
        <v>0.20939212370649471</v>
      </c>
      <c r="O12" s="228">
        <v>0.21363476833029921</v>
      </c>
      <c r="P12" s="228">
        <v>0.22823272452986071</v>
      </c>
      <c r="Q12" s="228">
        <v>0.1652156084276829</v>
      </c>
      <c r="R12" s="228">
        <v>0.19074336845956449</v>
      </c>
      <c r="S12" s="228">
        <v>0.21092192627359579</v>
      </c>
      <c r="T12" s="228">
        <v>0.21307894166324939</v>
      </c>
      <c r="U12" s="228">
        <v>0.16238461965763859</v>
      </c>
      <c r="V12" s="228">
        <v>0.14046005761517491</v>
      </c>
      <c r="W12" s="228">
        <v>0.17547171771872569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3.230269730811594E-3</v>
      </c>
      <c r="T14" s="228">
        <v>2.9215605642196091E-3</v>
      </c>
      <c r="U14" s="228">
        <v>2.7296323092934512E-3</v>
      </c>
      <c r="V14" s="228">
        <v>2.5459071418254321E-3</v>
      </c>
      <c r="W14" s="228">
        <v>2.9367037275952411E-3</v>
      </c>
      <c r="DA14" s="69" t="s">
        <v>2555</v>
      </c>
    </row>
    <row r="15" spans="1:105" ht="12" customHeight="1" x14ac:dyDescent="0.25">
      <c r="A15" s="37" t="s">
        <v>38</v>
      </c>
      <c r="B15" s="228">
        <v>0.37810648017332332</v>
      </c>
      <c r="C15" s="228">
        <v>0.44034741361329971</v>
      </c>
      <c r="D15" s="228">
        <v>0.34246567616326618</v>
      </c>
      <c r="E15" s="228">
        <v>0.31677037739405878</v>
      </c>
      <c r="F15" s="228">
        <v>0.34046051856868492</v>
      </c>
      <c r="G15" s="228">
        <v>0.37612683760453591</v>
      </c>
      <c r="H15" s="228">
        <v>0.34941582762117152</v>
      </c>
      <c r="I15" s="228">
        <v>0.30051961179821318</v>
      </c>
      <c r="J15" s="228">
        <v>0.29617940276685673</v>
      </c>
      <c r="K15" s="228">
        <v>0.17085300314441701</v>
      </c>
      <c r="L15" s="228">
        <v>0.18106751862028669</v>
      </c>
      <c r="M15" s="228">
        <v>0.2394503565511375</v>
      </c>
      <c r="N15" s="228">
        <v>0.24027384903031701</v>
      </c>
      <c r="O15" s="228">
        <v>0.25559840094329261</v>
      </c>
      <c r="P15" s="228">
        <v>0.23701488561371789</v>
      </c>
      <c r="Q15" s="228">
        <v>0.22016669877296419</v>
      </c>
      <c r="R15" s="228">
        <v>0.21687875094926401</v>
      </c>
      <c r="S15" s="228">
        <v>0.18478450415932429</v>
      </c>
      <c r="T15" s="228">
        <v>0.19157029601864101</v>
      </c>
      <c r="U15" s="228">
        <v>0.19361054931396851</v>
      </c>
      <c r="V15" s="228">
        <v>0.19531923197684259</v>
      </c>
      <c r="W15" s="228">
        <v>0.20495765374474359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3.1280682441349628</v>
      </c>
      <c r="C16" s="263">
        <f t="shared" si="0"/>
        <v>4.1627039501582832</v>
      </c>
      <c r="D16" s="263">
        <f t="shared" si="0"/>
        <v>3.518716846335721</v>
      </c>
      <c r="E16" s="263">
        <f t="shared" si="0"/>
        <v>3.8699738077017161</v>
      </c>
      <c r="F16" s="263">
        <f t="shared" si="0"/>
        <v>4.0435081764381433</v>
      </c>
      <c r="G16" s="263">
        <f t="shared" si="0"/>
        <v>4.3295706204196636</v>
      </c>
      <c r="H16" s="263">
        <f t="shared" si="0"/>
        <v>4.8590583631766897</v>
      </c>
      <c r="I16" s="263">
        <f t="shared" si="0"/>
        <v>4.3138721125665089</v>
      </c>
      <c r="J16" s="263">
        <f t="shared" si="0"/>
        <v>3.9734674917106432</v>
      </c>
      <c r="K16" s="263">
        <f t="shared" si="0"/>
        <v>2.5406823869906807</v>
      </c>
      <c r="L16" s="263">
        <f t="shared" si="0"/>
        <v>2.9917195440413433</v>
      </c>
      <c r="M16" s="263">
        <f t="shared" si="0"/>
        <v>3.111176641943675</v>
      </c>
      <c r="N16" s="263">
        <f t="shared" si="0"/>
        <v>2.9145016751460018</v>
      </c>
      <c r="O16" s="263">
        <f t="shared" si="0"/>
        <v>3.0413260971436511</v>
      </c>
      <c r="P16" s="263">
        <f t="shared" si="0"/>
        <v>3.0569868075126392</v>
      </c>
      <c r="Q16" s="263">
        <f t="shared" si="0"/>
        <v>2.5738659827303572</v>
      </c>
      <c r="R16" s="263">
        <f t="shared" si="0"/>
        <v>2.6797296105591699</v>
      </c>
      <c r="S16" s="263">
        <f t="shared" si="0"/>
        <v>2.740264063167329</v>
      </c>
      <c r="T16" s="263">
        <f t="shared" si="0"/>
        <v>2.7914906073213399</v>
      </c>
      <c r="U16" s="263">
        <f t="shared" si="0"/>
        <v>2.4618315614589661</v>
      </c>
      <c r="V16" s="263">
        <f t="shared" si="0"/>
        <v>2.3199053977842707</v>
      </c>
      <c r="W16" s="263">
        <f t="shared" si="0"/>
        <v>2.670663253602986</v>
      </c>
      <c r="DA16" s="70"/>
    </row>
    <row r="17" spans="1:105" ht="12" customHeight="1" x14ac:dyDescent="0.25">
      <c r="A17" s="60" t="s">
        <v>2558</v>
      </c>
      <c r="B17" s="331">
        <v>1.0849184838992909</v>
      </c>
      <c r="C17" s="331">
        <v>1.6553272920801669</v>
      </c>
      <c r="D17" s="331">
        <v>1.4645301598547451</v>
      </c>
      <c r="E17" s="331">
        <v>1.816832472740225</v>
      </c>
      <c r="F17" s="331">
        <v>1.8704069794386811</v>
      </c>
      <c r="G17" s="331">
        <v>2.1566799609212808</v>
      </c>
      <c r="H17" s="331">
        <v>2.8054909408576529</v>
      </c>
      <c r="I17" s="331">
        <v>2.5673258725138139</v>
      </c>
      <c r="J17" s="331">
        <v>2.191501740528925</v>
      </c>
      <c r="K17" s="331">
        <v>1.4333018110546449</v>
      </c>
      <c r="L17" s="331">
        <v>1.818133775206151</v>
      </c>
      <c r="M17" s="331">
        <v>1.694424013156637</v>
      </c>
      <c r="N17" s="331">
        <v>1.357171172171725</v>
      </c>
      <c r="O17" s="331">
        <v>1.384669794733421</v>
      </c>
      <c r="P17" s="331">
        <v>1.5982269502883599</v>
      </c>
      <c r="Q17" s="331">
        <v>1.3033932016878229</v>
      </c>
      <c r="R17" s="331">
        <v>1.350958830270482</v>
      </c>
      <c r="S17" s="331">
        <v>1.6134136729203969</v>
      </c>
      <c r="T17" s="331">
        <v>1.6193610534672169</v>
      </c>
      <c r="U17" s="331">
        <v>1.2623442409879471</v>
      </c>
      <c r="V17" s="331">
        <v>1.1037956354959531</v>
      </c>
      <c r="W17" s="331">
        <v>1.388297712461098</v>
      </c>
      <c r="DA17" s="72" t="s">
        <v>2559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7.6402011525277855E-2</v>
      </c>
      <c r="G18" s="232">
        <v>0.21697655931181739</v>
      </c>
      <c r="H18" s="232">
        <v>0.20617086630431899</v>
      </c>
      <c r="I18" s="232">
        <v>0.20166215996685699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0.19351882072513321</v>
      </c>
      <c r="Q18" s="232">
        <v>0</v>
      </c>
      <c r="R18" s="232">
        <v>0.1823140763074681</v>
      </c>
      <c r="S18" s="232">
        <v>7.4050656971286988E-2</v>
      </c>
      <c r="T18" s="232">
        <v>1.4695958446551289E-2</v>
      </c>
      <c r="U18" s="232">
        <v>1.051844247818475E-2</v>
      </c>
      <c r="V18" s="232">
        <v>1.56215611204146E-3</v>
      </c>
      <c r="W18" s="232">
        <v>7.5322459100378731E-3</v>
      </c>
      <c r="DA18" s="71" t="s">
        <v>2560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0.37687127218103639</v>
      </c>
      <c r="H19" s="232">
        <v>0.35810263061233472</v>
      </c>
      <c r="I19" s="232">
        <v>0.35027136119466418</v>
      </c>
      <c r="J19" s="232">
        <v>0.35482427345917039</v>
      </c>
      <c r="K19" s="232">
        <v>0</v>
      </c>
      <c r="L19" s="232">
        <v>0</v>
      </c>
      <c r="M19" s="232">
        <v>0.33203966742715008</v>
      </c>
      <c r="N19" s="232">
        <v>0</v>
      </c>
      <c r="O19" s="232">
        <v>0</v>
      </c>
      <c r="P19" s="232">
        <v>0</v>
      </c>
      <c r="Q19" s="232">
        <v>0.35001589857803977</v>
      </c>
      <c r="R19" s="232">
        <v>0</v>
      </c>
      <c r="S19" s="232">
        <v>0.1425401974111335</v>
      </c>
      <c r="T19" s="232">
        <v>0.1936874523404753</v>
      </c>
      <c r="U19" s="232">
        <v>0.1370865140563419</v>
      </c>
      <c r="V19" s="232">
        <v>0.1236996210201719</v>
      </c>
      <c r="W19" s="232">
        <v>0.12103941111033829</v>
      </c>
      <c r="DA19" s="71" t="s">
        <v>2561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0.30764525752486033</v>
      </c>
      <c r="G20" s="232">
        <v>0</v>
      </c>
      <c r="H20" s="232">
        <v>0.31640105897283233</v>
      </c>
      <c r="I20" s="232">
        <v>0.30966020067200639</v>
      </c>
      <c r="J20" s="232">
        <v>0.3140393211587133</v>
      </c>
      <c r="K20" s="232">
        <v>0.29849151826539638</v>
      </c>
      <c r="L20" s="232">
        <v>0.29255637555965019</v>
      </c>
      <c r="M20" s="232">
        <v>0.29460742119451971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0.11058155055748441</v>
      </c>
      <c r="T20" s="232">
        <v>0.1072466884661283</v>
      </c>
      <c r="U20" s="232">
        <v>0.1087078827089613</v>
      </c>
      <c r="V20" s="232">
        <v>0.10399198376920001</v>
      </c>
      <c r="W20" s="232">
        <v>0.16184617568901799</v>
      </c>
      <c r="DA20" s="71" t="s">
        <v>2562</v>
      </c>
    </row>
    <row r="21" spans="1:105" ht="12" customHeight="1" x14ac:dyDescent="0.25">
      <c r="A21" s="59" t="s">
        <v>70</v>
      </c>
      <c r="B21" s="232">
        <v>0.64735857244859396</v>
      </c>
      <c r="C21" s="232">
        <v>0.62681615326660856</v>
      </c>
      <c r="D21" s="232">
        <v>0.33085295161842793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2563</v>
      </c>
    </row>
    <row r="22" spans="1:105" ht="12" customHeight="1" x14ac:dyDescent="0.25">
      <c r="A22" s="59" t="s">
        <v>162</v>
      </c>
      <c r="B22" s="232">
        <v>0.437559911450697</v>
      </c>
      <c r="C22" s="232">
        <v>1.0285111388135579</v>
      </c>
      <c r="D22" s="232">
        <v>1.1336772082363169</v>
      </c>
      <c r="E22" s="232">
        <v>1.816832472740225</v>
      </c>
      <c r="F22" s="232">
        <v>1.4863597103885431</v>
      </c>
      <c r="G22" s="232">
        <v>1.562832129428428</v>
      </c>
      <c r="H22" s="232">
        <v>1.924816384968167</v>
      </c>
      <c r="I22" s="232">
        <v>1.7057321506802869</v>
      </c>
      <c r="J22" s="232">
        <v>1.5226381459110421</v>
      </c>
      <c r="K22" s="232">
        <v>1.1348102927892481</v>
      </c>
      <c r="L22" s="232">
        <v>1.525577399646501</v>
      </c>
      <c r="M22" s="232">
        <v>1.0677769245349671</v>
      </c>
      <c r="N22" s="232">
        <v>1.357171172171725</v>
      </c>
      <c r="O22" s="232">
        <v>1.384669794733421</v>
      </c>
      <c r="P22" s="232">
        <v>1.4047081295632271</v>
      </c>
      <c r="Q22" s="232">
        <v>0.95337730310978319</v>
      </c>
      <c r="R22" s="232">
        <v>1.168644753963014</v>
      </c>
      <c r="S22" s="232">
        <v>1.286241267980492</v>
      </c>
      <c r="T22" s="232">
        <v>1.303730954214062</v>
      </c>
      <c r="U22" s="232">
        <v>1.0060314017444589</v>
      </c>
      <c r="V22" s="232">
        <v>0.87454187459454025</v>
      </c>
      <c r="W22" s="232">
        <v>1.097879879751704</v>
      </c>
      <c r="DA22" s="71" t="s">
        <v>2564</v>
      </c>
    </row>
    <row r="23" spans="1:105" ht="12" customHeight="1" x14ac:dyDescent="0.25">
      <c r="A23" s="60" t="s">
        <v>2565</v>
      </c>
      <c r="B23" s="331">
        <v>2.0431497602356719</v>
      </c>
      <c r="C23" s="331">
        <v>2.5073766580781158</v>
      </c>
      <c r="D23" s="331">
        <v>2.0541866864809761</v>
      </c>
      <c r="E23" s="331">
        <v>2.0531413349614911</v>
      </c>
      <c r="F23" s="331">
        <v>2.173101196999462</v>
      </c>
      <c r="G23" s="331">
        <v>2.1728906594983828</v>
      </c>
      <c r="H23" s="331">
        <v>2.0535674223190372</v>
      </c>
      <c r="I23" s="331">
        <v>1.746546240052695</v>
      </c>
      <c r="J23" s="331">
        <v>1.781965751181718</v>
      </c>
      <c r="K23" s="331">
        <v>1.107380575936036</v>
      </c>
      <c r="L23" s="331">
        <v>1.1735857688351921</v>
      </c>
      <c r="M23" s="331">
        <v>1.416752628787038</v>
      </c>
      <c r="N23" s="331">
        <v>1.557330502974277</v>
      </c>
      <c r="O23" s="331">
        <v>1.6566563024102301</v>
      </c>
      <c r="P23" s="331">
        <v>1.458759857224279</v>
      </c>
      <c r="Q23" s="331">
        <v>1.270472781042534</v>
      </c>
      <c r="R23" s="331">
        <v>1.3287707802886879</v>
      </c>
      <c r="S23" s="331">
        <v>1.126850390246932</v>
      </c>
      <c r="T23" s="331">
        <v>1.172129553854123</v>
      </c>
      <c r="U23" s="331">
        <v>1.199487320471019</v>
      </c>
      <c r="V23" s="331">
        <v>1.2161097622883179</v>
      </c>
      <c r="W23" s="331">
        <v>1.2823655411418879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1.4488881077693625</v>
      </c>
      <c r="C24" s="263">
        <f t="shared" si="1"/>
        <v>2.0442160363225241</v>
      </c>
      <c r="D24" s="263">
        <f t="shared" si="1"/>
        <v>1.7805476165670582</v>
      </c>
      <c r="E24" s="263">
        <f t="shared" si="1"/>
        <v>2.003627657972797</v>
      </c>
      <c r="F24" s="263">
        <f t="shared" si="1"/>
        <v>2.0459063333170362</v>
      </c>
      <c r="G24" s="263">
        <f t="shared" si="1"/>
        <v>2.1903587904623647</v>
      </c>
      <c r="H24" s="263">
        <f t="shared" si="1"/>
        <v>2.4357970268871147</v>
      </c>
      <c r="I24" s="263">
        <f t="shared" si="1"/>
        <v>2.1511777905308449</v>
      </c>
      <c r="J24" s="263">
        <f t="shared" si="1"/>
        <v>1.9947973354678834</v>
      </c>
      <c r="K24" s="263">
        <f t="shared" si="1"/>
        <v>1.2836203354115279</v>
      </c>
      <c r="L24" s="263">
        <f t="shared" si="1"/>
        <v>1.5116414214227554</v>
      </c>
      <c r="M24" s="263">
        <f t="shared" si="1"/>
        <v>1.540924426847778</v>
      </c>
      <c r="N24" s="263">
        <f t="shared" si="1"/>
        <v>1.5000361563861766</v>
      </c>
      <c r="O24" s="263">
        <f t="shared" si="1"/>
        <v>1.5650148179091907</v>
      </c>
      <c r="P24" s="263">
        <f t="shared" si="1"/>
        <v>1.5684556759680763</v>
      </c>
      <c r="Q24" s="263">
        <f t="shared" si="1"/>
        <v>1.2944867051386539</v>
      </c>
      <c r="R24" s="263">
        <f t="shared" si="1"/>
        <v>1.3672139442977296</v>
      </c>
      <c r="S24" s="263">
        <f t="shared" si="1"/>
        <v>1.3939247797555425</v>
      </c>
      <c r="T24" s="263">
        <f t="shared" si="1"/>
        <v>1.4221863186017814</v>
      </c>
      <c r="U24" s="263">
        <f t="shared" si="1"/>
        <v>1.2539756441257965</v>
      </c>
      <c r="V24" s="263">
        <f t="shared" si="1"/>
        <v>1.180377343860886</v>
      </c>
      <c r="W24" s="263">
        <f t="shared" si="1"/>
        <v>1.3606882876170552</v>
      </c>
      <c r="DA24" s="70"/>
    </row>
    <row r="25" spans="1:105" ht="12" customHeight="1" x14ac:dyDescent="0.25">
      <c r="A25" s="60" t="s">
        <v>2568</v>
      </c>
      <c r="B25" s="264">
        <v>1.015675156254336</v>
      </c>
      <c r="C25" s="264">
        <v>1.4736276872886649</v>
      </c>
      <c r="D25" s="264">
        <v>1.3033115002480891</v>
      </c>
      <c r="E25" s="264">
        <v>1.4871681954776961</v>
      </c>
      <c r="F25" s="264">
        <v>1.502570353961344</v>
      </c>
      <c r="G25" s="264">
        <v>1.6247647892245429</v>
      </c>
      <c r="H25" s="264">
        <v>1.822596929839682</v>
      </c>
      <c r="I25" s="264">
        <v>1.6108648806392669</v>
      </c>
      <c r="J25" s="264">
        <v>1.4851641693718729</v>
      </c>
      <c r="K25" s="264">
        <v>0.95676246361440886</v>
      </c>
      <c r="L25" s="264">
        <v>1.1351293897113239</v>
      </c>
      <c r="M25" s="264">
        <v>1.1368130008089501</v>
      </c>
      <c r="N25" s="264">
        <v>1.108197433617272</v>
      </c>
      <c r="O25" s="264">
        <v>1.154480437918824</v>
      </c>
      <c r="P25" s="264">
        <v>1.171522428927888</v>
      </c>
      <c r="Q25" s="264">
        <v>0.9563480619997391</v>
      </c>
      <c r="R25" s="264">
        <v>1.0142517718549879</v>
      </c>
      <c r="S25" s="264">
        <v>1.051806962307211</v>
      </c>
      <c r="T25" s="264">
        <v>1.0719168356453059</v>
      </c>
      <c r="U25" s="264">
        <v>0.93292011260006269</v>
      </c>
      <c r="V25" s="264">
        <v>0.8726250124216467</v>
      </c>
      <c r="W25" s="264">
        <v>1.0138539468430661</v>
      </c>
      <c r="DA25" s="72" t="s">
        <v>2569</v>
      </c>
    </row>
    <row r="26" spans="1:105" ht="12" customHeight="1" x14ac:dyDescent="0.25">
      <c r="A26" s="60" t="s">
        <v>2570</v>
      </c>
      <c r="B26" s="264">
        <v>0.43321295151502659</v>
      </c>
      <c r="C26" s="264">
        <v>0.57058834903385902</v>
      </c>
      <c r="D26" s="264">
        <v>0.47723611631896901</v>
      </c>
      <c r="E26" s="264">
        <v>0.516459462495101</v>
      </c>
      <c r="F26" s="264">
        <v>0.54333597935569222</v>
      </c>
      <c r="G26" s="264">
        <v>0.565594001237822</v>
      </c>
      <c r="H26" s="264">
        <v>0.61320009704743295</v>
      </c>
      <c r="I26" s="264">
        <v>0.5403129098915781</v>
      </c>
      <c r="J26" s="264">
        <v>0.50963316609601039</v>
      </c>
      <c r="K26" s="264">
        <v>0.32685787179711889</v>
      </c>
      <c r="L26" s="264">
        <v>0.37651203171143138</v>
      </c>
      <c r="M26" s="264">
        <v>0.40411142603882783</v>
      </c>
      <c r="N26" s="264">
        <v>0.39183872276890458</v>
      </c>
      <c r="O26" s="264">
        <v>0.41053437999036679</v>
      </c>
      <c r="P26" s="264">
        <v>0.3969332470401884</v>
      </c>
      <c r="Q26" s="264">
        <v>0.3381386431389149</v>
      </c>
      <c r="R26" s="264">
        <v>0.35296217244274158</v>
      </c>
      <c r="S26" s="264">
        <v>0.34211781744833147</v>
      </c>
      <c r="T26" s="264">
        <v>0.35026948295647548</v>
      </c>
      <c r="U26" s="264">
        <v>0.32105553152573391</v>
      </c>
      <c r="V26" s="264">
        <v>0.30775233143923941</v>
      </c>
      <c r="W26" s="264">
        <v>0.34683434077398922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4.4686689201928047</v>
      </c>
      <c r="C27" s="263">
        <f t="shared" si="2"/>
        <v>5.946719928797549</v>
      </c>
      <c r="D27" s="263">
        <f t="shared" si="2"/>
        <v>5.0267383519081728</v>
      </c>
      <c r="E27" s="263">
        <f t="shared" si="2"/>
        <v>5.5285340110024528</v>
      </c>
      <c r="F27" s="263">
        <f t="shared" si="2"/>
        <v>5.7764402520544902</v>
      </c>
      <c r="G27" s="263">
        <f t="shared" si="2"/>
        <v>6.1851008863138039</v>
      </c>
      <c r="H27" s="263">
        <f t="shared" si="2"/>
        <v>6.9415119473952736</v>
      </c>
      <c r="I27" s="263">
        <f t="shared" si="2"/>
        <v>6.1626744465235861</v>
      </c>
      <c r="J27" s="263">
        <f t="shared" si="2"/>
        <v>5.6763821310152061</v>
      </c>
      <c r="K27" s="263">
        <f t="shared" si="2"/>
        <v>3.6295462671295442</v>
      </c>
      <c r="L27" s="263">
        <f t="shared" si="2"/>
        <v>4.2738850629162055</v>
      </c>
      <c r="M27" s="263">
        <f t="shared" si="2"/>
        <v>4.4445380599195339</v>
      </c>
      <c r="N27" s="263">
        <f t="shared" si="2"/>
        <v>4.1635738216371454</v>
      </c>
      <c r="O27" s="263">
        <f t="shared" si="2"/>
        <v>4.344751567348073</v>
      </c>
      <c r="P27" s="263">
        <f t="shared" si="2"/>
        <v>4.3671240107323408</v>
      </c>
      <c r="Q27" s="263">
        <f t="shared" si="2"/>
        <v>3.676951403900512</v>
      </c>
      <c r="R27" s="263">
        <f t="shared" si="2"/>
        <v>3.8281851579416708</v>
      </c>
      <c r="S27" s="263">
        <f t="shared" si="2"/>
        <v>3.914662947381899</v>
      </c>
      <c r="T27" s="263">
        <f t="shared" si="2"/>
        <v>3.987843724744772</v>
      </c>
      <c r="U27" s="263">
        <f t="shared" si="2"/>
        <v>3.516902230655667</v>
      </c>
      <c r="V27" s="263">
        <f t="shared" si="2"/>
        <v>3.3141505682632451</v>
      </c>
      <c r="W27" s="263">
        <f t="shared" si="2"/>
        <v>3.8152332194328382</v>
      </c>
      <c r="DA27" s="70"/>
    </row>
    <row r="28" spans="1:105" ht="12" customHeight="1" x14ac:dyDescent="0.25">
      <c r="A28" s="60" t="s">
        <v>2573</v>
      </c>
      <c r="B28" s="331">
        <v>1.549883548427559</v>
      </c>
      <c r="C28" s="331">
        <v>2.3647532744002389</v>
      </c>
      <c r="D28" s="331">
        <v>2.0921859426496359</v>
      </c>
      <c r="E28" s="331">
        <v>2.595474961057465</v>
      </c>
      <c r="F28" s="331">
        <v>2.672009970626688</v>
      </c>
      <c r="G28" s="331">
        <v>3.080971372744687</v>
      </c>
      <c r="H28" s="331">
        <v>4.0078442012252191</v>
      </c>
      <c r="I28" s="331">
        <v>3.6676083893054501</v>
      </c>
      <c r="J28" s="331">
        <v>3.1307167721841802</v>
      </c>
      <c r="K28" s="331">
        <v>2.0475740157923501</v>
      </c>
      <c r="L28" s="331">
        <v>2.597333964580216</v>
      </c>
      <c r="M28" s="331">
        <v>2.420605733080909</v>
      </c>
      <c r="N28" s="331">
        <v>1.938815960245321</v>
      </c>
      <c r="O28" s="331">
        <v>1.9780997067620301</v>
      </c>
      <c r="P28" s="331">
        <v>2.2831813575547999</v>
      </c>
      <c r="Q28" s="331">
        <v>1.8619902881254631</v>
      </c>
      <c r="R28" s="331">
        <v>1.9299411861006881</v>
      </c>
      <c r="S28" s="331">
        <v>2.3048766756005681</v>
      </c>
      <c r="T28" s="331">
        <v>2.3133729335245961</v>
      </c>
      <c r="U28" s="331">
        <v>1.8033489156970679</v>
      </c>
      <c r="V28" s="331">
        <v>1.5768509078513619</v>
      </c>
      <c r="W28" s="331">
        <v>1.983282446372997</v>
      </c>
      <c r="DA28" s="72" t="s">
        <v>2574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0.10914573075039689</v>
      </c>
      <c r="G29" s="232">
        <v>0.30996651330259628</v>
      </c>
      <c r="H29" s="232">
        <v>0.29452980900616998</v>
      </c>
      <c r="I29" s="232">
        <v>0.28808879995265291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0.27645545817876183</v>
      </c>
      <c r="Q29" s="232">
        <v>0</v>
      </c>
      <c r="R29" s="232">
        <v>0.26044868043924008</v>
      </c>
      <c r="S29" s="232">
        <v>0.1057866528161243</v>
      </c>
      <c r="T29" s="232">
        <v>2.0994226352216119E-2</v>
      </c>
      <c r="U29" s="232">
        <v>1.5026346397406789E-2</v>
      </c>
      <c r="V29" s="232">
        <v>2.2316515886306571E-3</v>
      </c>
      <c r="W29" s="232">
        <v>1.0760351300054099E-2</v>
      </c>
      <c r="DA29" s="71" t="s">
        <v>2575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0.53838753168719478</v>
      </c>
      <c r="H30" s="232">
        <v>0.51157518658904966</v>
      </c>
      <c r="I30" s="232">
        <v>0.50038765884952041</v>
      </c>
      <c r="J30" s="232">
        <v>0.50689181922738646</v>
      </c>
      <c r="K30" s="232">
        <v>0</v>
      </c>
      <c r="L30" s="232">
        <v>0</v>
      </c>
      <c r="M30" s="232">
        <v>0.47434238203878581</v>
      </c>
      <c r="N30" s="232">
        <v>0</v>
      </c>
      <c r="O30" s="232">
        <v>0</v>
      </c>
      <c r="P30" s="232">
        <v>0</v>
      </c>
      <c r="Q30" s="232">
        <v>0.50002271225434292</v>
      </c>
      <c r="R30" s="232">
        <v>0</v>
      </c>
      <c r="S30" s="232">
        <v>0.20362885344447651</v>
      </c>
      <c r="T30" s="232">
        <v>0.27669636048639329</v>
      </c>
      <c r="U30" s="232">
        <v>0.19583787722334561</v>
      </c>
      <c r="V30" s="232">
        <v>0.1767137443145313</v>
      </c>
      <c r="W30" s="232">
        <v>0.17291344444334039</v>
      </c>
      <c r="DA30" s="71" t="s">
        <v>2576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0.4394932250355148</v>
      </c>
      <c r="G31" s="232">
        <v>0</v>
      </c>
      <c r="H31" s="232">
        <v>0.45200151281833201</v>
      </c>
      <c r="I31" s="232">
        <v>0.44237171524572361</v>
      </c>
      <c r="J31" s="232">
        <v>0.44862760165530491</v>
      </c>
      <c r="K31" s="232">
        <v>0.42641645466485201</v>
      </c>
      <c r="L31" s="232">
        <v>0.41793767937092879</v>
      </c>
      <c r="M31" s="232">
        <v>0.42086774456359938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0.15797364365354921</v>
      </c>
      <c r="T31" s="232">
        <v>0.1532095549516119</v>
      </c>
      <c r="U31" s="232">
        <v>0.15529697529851619</v>
      </c>
      <c r="V31" s="232">
        <v>0.1485599768131429</v>
      </c>
      <c r="W31" s="232">
        <v>0.23120882241288279</v>
      </c>
      <c r="DA31" s="71" t="s">
        <v>2577</v>
      </c>
    </row>
    <row r="32" spans="1:105" ht="12" customHeight="1" x14ac:dyDescent="0.25">
      <c r="A32" s="59" t="s">
        <v>70</v>
      </c>
      <c r="B32" s="232">
        <v>0.92479796064084852</v>
      </c>
      <c r="C32" s="232">
        <v>0.89545164752372663</v>
      </c>
      <c r="D32" s="232">
        <v>0.47264707374061132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2578</v>
      </c>
    </row>
    <row r="33" spans="1:105" ht="12" customHeight="1" x14ac:dyDescent="0.25">
      <c r="A33" s="59" t="s">
        <v>162</v>
      </c>
      <c r="B33" s="232">
        <v>0.62508558778671008</v>
      </c>
      <c r="C33" s="232">
        <v>1.469301626876512</v>
      </c>
      <c r="D33" s="232">
        <v>1.6195388689090251</v>
      </c>
      <c r="E33" s="232">
        <v>2.595474961057465</v>
      </c>
      <c r="F33" s="232">
        <v>2.1233710148407758</v>
      </c>
      <c r="G33" s="232">
        <v>2.232617327754896</v>
      </c>
      <c r="H33" s="232">
        <v>2.7497376928116668</v>
      </c>
      <c r="I33" s="232">
        <v>2.4367602152575532</v>
      </c>
      <c r="J33" s="232">
        <v>2.1751973513014891</v>
      </c>
      <c r="K33" s="232">
        <v>1.621157561127498</v>
      </c>
      <c r="L33" s="232">
        <v>2.179396285209287</v>
      </c>
      <c r="M33" s="232">
        <v>1.5253956064785239</v>
      </c>
      <c r="N33" s="232">
        <v>1.938815960245321</v>
      </c>
      <c r="O33" s="232">
        <v>1.9780997067620301</v>
      </c>
      <c r="P33" s="232">
        <v>2.006725899376038</v>
      </c>
      <c r="Q33" s="232">
        <v>1.3619675758711201</v>
      </c>
      <c r="R33" s="232">
        <v>1.669492505661448</v>
      </c>
      <c r="S33" s="232">
        <v>1.837487525686418</v>
      </c>
      <c r="T33" s="232">
        <v>1.8624727917343751</v>
      </c>
      <c r="U33" s="232">
        <v>1.4371877167777991</v>
      </c>
      <c r="V33" s="232">
        <v>1.2493455351350571</v>
      </c>
      <c r="W33" s="232">
        <v>1.5683998282167191</v>
      </c>
      <c r="DA33" s="71" t="s">
        <v>2579</v>
      </c>
    </row>
    <row r="34" spans="1:105" ht="12" customHeight="1" x14ac:dyDescent="0.25">
      <c r="A34" s="60" t="s">
        <v>2580</v>
      </c>
      <c r="B34" s="331">
        <v>2.9187853717652459</v>
      </c>
      <c r="C34" s="331">
        <v>3.5819666543973101</v>
      </c>
      <c r="D34" s="331">
        <v>2.9345524092585369</v>
      </c>
      <c r="E34" s="331">
        <v>2.9330590499449878</v>
      </c>
      <c r="F34" s="331">
        <v>3.1044302814278022</v>
      </c>
      <c r="G34" s="331">
        <v>3.1041295135691169</v>
      </c>
      <c r="H34" s="331">
        <v>2.933667746170054</v>
      </c>
      <c r="I34" s="331">
        <v>2.495066057218136</v>
      </c>
      <c r="J34" s="331">
        <v>2.5456653588310258</v>
      </c>
      <c r="K34" s="331">
        <v>1.5819722513371941</v>
      </c>
      <c r="L34" s="331">
        <v>1.676551098335989</v>
      </c>
      <c r="M34" s="331">
        <v>2.0239323268386249</v>
      </c>
      <c r="N34" s="331">
        <v>2.2247578613918249</v>
      </c>
      <c r="O34" s="331">
        <v>2.3666518605860429</v>
      </c>
      <c r="P34" s="331">
        <v>2.0839426531775409</v>
      </c>
      <c r="Q34" s="331">
        <v>1.8149611157750489</v>
      </c>
      <c r="R34" s="331">
        <v>1.8982439718409829</v>
      </c>
      <c r="S34" s="331">
        <v>1.6097862717813309</v>
      </c>
      <c r="T34" s="331">
        <v>1.6744707912201759</v>
      </c>
      <c r="U34" s="331">
        <v>1.7135533149585991</v>
      </c>
      <c r="V34" s="331">
        <v>1.7372996604118831</v>
      </c>
      <c r="W34" s="331">
        <v>1.831950773059841</v>
      </c>
      <c r="DA34" s="72" t="s">
        <v>2581</v>
      </c>
    </row>
    <row r="35" spans="1:105" ht="12" customHeight="1" x14ac:dyDescent="0.25">
      <c r="A35" s="57" t="s">
        <v>2582</v>
      </c>
      <c r="B35" s="263">
        <v>5.5357876166121791</v>
      </c>
      <c r="C35" s="263">
        <v>6.4757928065412749</v>
      </c>
      <c r="D35" s="263">
        <v>6.4203598387336562</v>
      </c>
      <c r="E35" s="263">
        <v>6.2234804862536954</v>
      </c>
      <c r="F35" s="263">
        <v>5.7772987106787017</v>
      </c>
      <c r="G35" s="263">
        <v>8.0089324823636971</v>
      </c>
      <c r="H35" s="263">
        <v>7.1776502400434454</v>
      </c>
      <c r="I35" s="263">
        <v>5.8934067413138713</v>
      </c>
      <c r="J35" s="263">
        <v>5.7906117266315924</v>
      </c>
      <c r="K35" s="263">
        <v>3.129701789040737</v>
      </c>
      <c r="L35" s="263">
        <v>3.402424765429255</v>
      </c>
      <c r="M35" s="263">
        <v>3.800183059046395</v>
      </c>
      <c r="N35" s="263">
        <v>4.0779968265607831</v>
      </c>
      <c r="O35" s="263">
        <v>4.3047128840750233</v>
      </c>
      <c r="P35" s="263">
        <v>4.9454057554336464</v>
      </c>
      <c r="Q35" s="263">
        <v>3.7034225727642438</v>
      </c>
      <c r="R35" s="263">
        <v>3.8551194602142589</v>
      </c>
      <c r="S35" s="263">
        <v>4.5018790628514074</v>
      </c>
      <c r="T35" s="263">
        <v>4.6460834288045856</v>
      </c>
      <c r="U35" s="263">
        <v>4.0367606980654509</v>
      </c>
      <c r="V35" s="263">
        <v>3.8988525754765861</v>
      </c>
      <c r="W35" s="263">
        <v>4.458540502693018</v>
      </c>
      <c r="DA35" s="70" t="s">
        <v>2583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5.4521045340223749E-2</v>
      </c>
      <c r="G36" s="231">
        <v>9.9282206847511281E-2</v>
      </c>
      <c r="H36" s="231">
        <v>0.12552460413640071</v>
      </c>
      <c r="I36" s="231">
        <v>0.13647431952324041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0.1071538380391286</v>
      </c>
      <c r="Q36" s="231">
        <v>0</v>
      </c>
      <c r="R36" s="231">
        <v>0.1237892638854502</v>
      </c>
      <c r="S36" s="231">
        <v>3.7703532862726291E-2</v>
      </c>
      <c r="T36" s="231">
        <v>7.3880611174858271E-3</v>
      </c>
      <c r="U36" s="231">
        <v>5.7535774188174089E-3</v>
      </c>
      <c r="V36" s="231">
        <v>8.4935652981143854E-4</v>
      </c>
      <c r="W36" s="231">
        <v>3.9773941916078411E-3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0.17244540939461989</v>
      </c>
      <c r="H38" s="231">
        <v>0.21802639603535179</v>
      </c>
      <c r="I38" s="231">
        <v>0.2370451931853618</v>
      </c>
      <c r="J38" s="231">
        <v>0.22598812054917139</v>
      </c>
      <c r="K38" s="231">
        <v>0</v>
      </c>
      <c r="L38" s="231">
        <v>0</v>
      </c>
      <c r="M38" s="231">
        <v>0.28132216373090169</v>
      </c>
      <c r="N38" s="231">
        <v>0</v>
      </c>
      <c r="O38" s="231">
        <v>0</v>
      </c>
      <c r="P38" s="231">
        <v>0</v>
      </c>
      <c r="Q38" s="231">
        <v>0.237665602401261</v>
      </c>
      <c r="R38" s="231">
        <v>0</v>
      </c>
      <c r="S38" s="231">
        <v>7.2575575115208374E-2</v>
      </c>
      <c r="T38" s="231">
        <v>9.7371991135247304E-2</v>
      </c>
      <c r="U38" s="231">
        <v>7.498618482107082E-2</v>
      </c>
      <c r="V38" s="231">
        <v>6.7256454101364979E-2</v>
      </c>
      <c r="W38" s="231">
        <v>6.391472828367506E-2</v>
      </c>
      <c r="DA38" s="73" t="s">
        <v>2586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0.21953795062932691</v>
      </c>
      <c r="G39" s="231">
        <v>0</v>
      </c>
      <c r="H39" s="231">
        <v>0.1926369054359004</v>
      </c>
      <c r="I39" s="231">
        <v>0.20956170050488229</v>
      </c>
      <c r="J39" s="231">
        <v>0.2000121222691989</v>
      </c>
      <c r="K39" s="231">
        <v>0.2439143723687516</v>
      </c>
      <c r="L39" s="231">
        <v>0.25924399808947618</v>
      </c>
      <c r="M39" s="231">
        <v>0.2496075177517976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5.630355348598718E-2</v>
      </c>
      <c r="T39" s="231">
        <v>5.3915849852015509E-2</v>
      </c>
      <c r="U39" s="231">
        <v>5.9463102117916541E-2</v>
      </c>
      <c r="V39" s="231">
        <v>5.6541257164745472E-2</v>
      </c>
      <c r="W39" s="231">
        <v>8.5462695563560787E-2</v>
      </c>
      <c r="DA39" s="73" t="s">
        <v>2587</v>
      </c>
    </row>
    <row r="40" spans="1:105" ht="12" customHeight="1" x14ac:dyDescent="0.25">
      <c r="A40" s="46" t="s">
        <v>70</v>
      </c>
      <c r="B40" s="231">
        <v>0.36731036288682228</v>
      </c>
      <c r="C40" s="231">
        <v>0.4171990951678457</v>
      </c>
      <c r="D40" s="231">
        <v>0.16623342263019619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4.0928632838446471E-2</v>
      </c>
      <c r="T41" s="231">
        <v>4.2132416155694873E-3</v>
      </c>
      <c r="U41" s="231">
        <v>6.0877042116562398E-2</v>
      </c>
      <c r="V41" s="231">
        <v>7.3086844355586961E-3</v>
      </c>
      <c r="W41" s="231">
        <v>1.1521926051872661E-2</v>
      </c>
      <c r="DA41" s="73" t="s">
        <v>2589</v>
      </c>
    </row>
    <row r="42" spans="1:105" ht="12" customHeight="1" x14ac:dyDescent="0.25">
      <c r="A42" s="46" t="s">
        <v>162</v>
      </c>
      <c r="B42" s="231">
        <v>0.24827089143466011</v>
      </c>
      <c r="C42" s="231">
        <v>0.68456103794848622</v>
      </c>
      <c r="D42" s="231">
        <v>0.56960363074020071</v>
      </c>
      <c r="E42" s="231">
        <v>1.0644091196762751</v>
      </c>
      <c r="F42" s="231">
        <v>1.060677376735871</v>
      </c>
      <c r="G42" s="231">
        <v>0.71510684487750087</v>
      </c>
      <c r="H42" s="231">
        <v>1.1719008562623749</v>
      </c>
      <c r="I42" s="231">
        <v>1.154349604265194</v>
      </c>
      <c r="J42" s="231">
        <v>0.96977055576358873</v>
      </c>
      <c r="K42" s="231">
        <v>0.92731794166821813</v>
      </c>
      <c r="L42" s="231">
        <v>1.351865204519074</v>
      </c>
      <c r="M42" s="231">
        <v>0.90467900151722214</v>
      </c>
      <c r="N42" s="231">
        <v>0.99691342199427468</v>
      </c>
      <c r="O42" s="231">
        <v>1.008582188164896</v>
      </c>
      <c r="P42" s="231">
        <v>0.77780479874491382</v>
      </c>
      <c r="Q42" s="231">
        <v>0.64735628289969394</v>
      </c>
      <c r="R42" s="231">
        <v>0.79349700674071644</v>
      </c>
      <c r="S42" s="231">
        <v>0.65490087326978663</v>
      </c>
      <c r="T42" s="231">
        <v>0.65542128507800512</v>
      </c>
      <c r="U42" s="231">
        <v>0.55029816132027487</v>
      </c>
      <c r="V42" s="231">
        <v>0.47549527608332581</v>
      </c>
      <c r="W42" s="231">
        <v>0.57973426637442127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2.86612209769382</v>
      </c>
      <c r="C44" s="231">
        <v>3.0572656917807559</v>
      </c>
      <c r="D44" s="231">
        <v>3.3677558036381661</v>
      </c>
      <c r="E44" s="231">
        <v>3.1766122094472702</v>
      </c>
      <c r="F44" s="231">
        <v>2.3884780735134949</v>
      </c>
      <c r="G44" s="231">
        <v>2.388478073568487</v>
      </c>
      <c r="H44" s="231">
        <v>2.436199483754184</v>
      </c>
      <c r="I44" s="231">
        <v>2.6034393805992049</v>
      </c>
      <c r="J44" s="231">
        <v>2.842304384833477</v>
      </c>
      <c r="K44" s="231">
        <v>1.3613929489280689</v>
      </c>
      <c r="L44" s="231">
        <v>1.385296646311351</v>
      </c>
      <c r="M44" s="231">
        <v>1.839122957427564</v>
      </c>
      <c r="N44" s="231">
        <v>2.054084264551931</v>
      </c>
      <c r="O44" s="231">
        <v>2.1735167666096991</v>
      </c>
      <c r="P44" s="231">
        <v>2.937833189397137</v>
      </c>
      <c r="Q44" s="231">
        <v>2.292949268795641</v>
      </c>
      <c r="R44" s="231">
        <v>2.6034393805235538</v>
      </c>
      <c r="S44" s="231">
        <v>3.200515906539191</v>
      </c>
      <c r="T44" s="231">
        <v>3.273258812683657</v>
      </c>
      <c r="U44" s="231">
        <v>2.555546001054168</v>
      </c>
      <c r="V44" s="231">
        <v>2.0896818569103881</v>
      </c>
      <c r="W44" s="231">
        <v>2.2999999997130001</v>
      </c>
      <c r="DA44" s="73" t="s">
        <v>2592</v>
      </c>
    </row>
    <row r="45" spans="1:105" ht="12" customHeight="1" x14ac:dyDescent="0.25">
      <c r="A45" s="46" t="s">
        <v>79</v>
      </c>
      <c r="B45" s="231">
        <v>2.054084264596876</v>
      </c>
      <c r="C45" s="231">
        <v>2.3167669816441872</v>
      </c>
      <c r="D45" s="231">
        <v>2.316766981725094</v>
      </c>
      <c r="E45" s="231">
        <v>1.98245915713015</v>
      </c>
      <c r="F45" s="231">
        <v>2.0540842644597839</v>
      </c>
      <c r="G45" s="231">
        <v>4.6336199476755766</v>
      </c>
      <c r="H45" s="231">
        <v>3.033361994419232</v>
      </c>
      <c r="I45" s="231">
        <v>1.5525365432359881</v>
      </c>
      <c r="J45" s="231">
        <v>1.552536543216156</v>
      </c>
      <c r="K45" s="231">
        <v>0.59707652607569739</v>
      </c>
      <c r="L45" s="231">
        <v>0.4060189165093539</v>
      </c>
      <c r="M45" s="231">
        <v>0.52545141861890898</v>
      </c>
      <c r="N45" s="231">
        <v>1.0269991400145779</v>
      </c>
      <c r="O45" s="231">
        <v>1.122613929300428</v>
      </c>
      <c r="P45" s="231">
        <v>1.1226139292524659</v>
      </c>
      <c r="Q45" s="231">
        <v>0.52545141866764777</v>
      </c>
      <c r="R45" s="231">
        <v>0.33439380906453858</v>
      </c>
      <c r="S45" s="231">
        <v>0.4389509887400615</v>
      </c>
      <c r="T45" s="231">
        <v>0.55451418732260427</v>
      </c>
      <c r="U45" s="231">
        <v>0.72983662921664083</v>
      </c>
      <c r="V45" s="231">
        <v>1.201719690251392</v>
      </c>
      <c r="W45" s="231">
        <v>1.4139294925148811</v>
      </c>
      <c r="DA45" s="73" t="s">
        <v>2593</v>
      </c>
    </row>
    <row r="46" spans="1:105" ht="12" customHeight="1" x14ac:dyDescent="0.25">
      <c r="A46" s="57" t="s">
        <v>2594</v>
      </c>
      <c r="B46" s="263">
        <v>2.0386491836001239</v>
      </c>
      <c r="C46" s="263">
        <v>2.6851216425122759</v>
      </c>
      <c r="D46" s="263">
        <v>2.2458170179716181</v>
      </c>
      <c r="E46" s="263">
        <v>2.430397470565179</v>
      </c>
      <c r="F46" s="263">
        <v>2.5568751969679631</v>
      </c>
      <c r="G46" s="263">
        <v>2.661618829354456</v>
      </c>
      <c r="H46" s="263">
        <v>2.8856475155173298</v>
      </c>
      <c r="I46" s="263">
        <v>2.5426489877250709</v>
      </c>
      <c r="J46" s="263">
        <v>2.398273722804753</v>
      </c>
      <c r="K46" s="263">
        <v>1.538154690809971</v>
      </c>
      <c r="L46" s="263">
        <v>1.771821325700853</v>
      </c>
      <c r="M46" s="263">
        <v>1.901700828418013</v>
      </c>
      <c r="N46" s="263">
        <v>1.8439469306771969</v>
      </c>
      <c r="O46" s="263">
        <v>1.931926494072314</v>
      </c>
      <c r="P46" s="263">
        <v>1.867921162542062</v>
      </c>
      <c r="Q46" s="263">
        <v>1.591240673594893</v>
      </c>
      <c r="R46" s="263">
        <v>1.660998458554078</v>
      </c>
      <c r="S46" s="263">
        <v>1.6099661997568531</v>
      </c>
      <c r="T46" s="263">
        <v>1.6483269786187069</v>
      </c>
      <c r="U46" s="263">
        <v>1.5108495601211001</v>
      </c>
      <c r="V46" s="263">
        <v>1.4482462655964199</v>
      </c>
      <c r="W46" s="263">
        <v>1.6321616036423019</v>
      </c>
      <c r="DA46" s="70" t="s">
        <v>2595</v>
      </c>
    </row>
    <row r="47" spans="1:105" ht="12" customHeight="1" x14ac:dyDescent="0.25">
      <c r="A47" s="41" t="s">
        <v>2596</v>
      </c>
      <c r="B47" s="352">
        <v>1.3804828749890401</v>
      </c>
      <c r="C47" s="352">
        <v>1.8182453727544869</v>
      </c>
      <c r="D47" s="352">
        <v>1.5207677508269559</v>
      </c>
      <c r="E47" s="352">
        <v>1.645757452788899</v>
      </c>
      <c r="F47" s="352">
        <v>1.731402563664846</v>
      </c>
      <c r="G47" s="352">
        <v>1.802330309319619</v>
      </c>
      <c r="H47" s="352">
        <v>1.9540326067242151</v>
      </c>
      <c r="I47" s="352">
        <v>1.721769205265663</v>
      </c>
      <c r="J47" s="352">
        <v>1.62400467451764</v>
      </c>
      <c r="K47" s="352">
        <v>1.041570186194293</v>
      </c>
      <c r="L47" s="352">
        <v>1.1997988753273281</v>
      </c>
      <c r="M47" s="352">
        <v>1.2877475183579581</v>
      </c>
      <c r="N47" s="352">
        <v>1.248639138438334</v>
      </c>
      <c r="O47" s="352">
        <v>1.3082149995492149</v>
      </c>
      <c r="P47" s="352">
        <v>1.2648734257285179</v>
      </c>
      <c r="Q47" s="352">
        <v>1.0775176609859749</v>
      </c>
      <c r="R47" s="352">
        <v>1.12475454132223</v>
      </c>
      <c r="S47" s="352">
        <v>1.090197757394763</v>
      </c>
      <c r="T47" s="352">
        <v>1.1161739767050971</v>
      </c>
      <c r="U47" s="352">
        <v>1.0230803618446429</v>
      </c>
      <c r="V47" s="352">
        <v>0.98068818534638058</v>
      </c>
      <c r="W47" s="352">
        <v>1.1052275012142549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1</v>
      </c>
      <c r="D51" s="234">
        <f t="shared" si="3"/>
        <v>1</v>
      </c>
      <c r="E51" s="234">
        <f t="shared" si="3"/>
        <v>1.0000000000000002</v>
      </c>
      <c r="F51" s="234">
        <f t="shared" si="3"/>
        <v>1.0000000000000002</v>
      </c>
      <c r="G51" s="234">
        <f t="shared" si="3"/>
        <v>1</v>
      </c>
      <c r="H51" s="234">
        <f t="shared" si="3"/>
        <v>1.0000000000000002</v>
      </c>
      <c r="I51" s="234">
        <f t="shared" si="3"/>
        <v>1</v>
      </c>
      <c r="J51" s="234">
        <f t="shared" si="3"/>
        <v>1.0000000000000002</v>
      </c>
      <c r="K51" s="234">
        <f t="shared" si="3"/>
        <v>1.0000000000000002</v>
      </c>
      <c r="L51" s="234">
        <f t="shared" si="3"/>
        <v>0.99999999999999989</v>
      </c>
      <c r="M51" s="234">
        <f t="shared" si="3"/>
        <v>1.0000000000000004</v>
      </c>
      <c r="N51" s="234">
        <f t="shared" si="3"/>
        <v>0.99999999999999989</v>
      </c>
      <c r="O51" s="234">
        <f t="shared" si="3"/>
        <v>1</v>
      </c>
      <c r="P51" s="234">
        <f t="shared" si="3"/>
        <v>0.99999999999999989</v>
      </c>
      <c r="Q51" s="234">
        <f t="shared" si="3"/>
        <v>1.0000000000000002</v>
      </c>
      <c r="R51" s="234">
        <f t="shared" si="3"/>
        <v>0.99999999999999989</v>
      </c>
      <c r="S51" s="234">
        <f t="shared" si="3"/>
        <v>1.0000000000000004</v>
      </c>
      <c r="T51" s="234">
        <f t="shared" si="3"/>
        <v>1</v>
      </c>
      <c r="U51" s="234">
        <f t="shared" si="3"/>
        <v>1.0000000000000002</v>
      </c>
      <c r="V51" s="234">
        <f t="shared" si="3"/>
        <v>1.0000000000000004</v>
      </c>
      <c r="W51" s="234">
        <f t="shared" si="3"/>
        <v>0.99999999999999967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2.0600209712447071E-2</v>
      </c>
      <c r="C52" s="301">
        <f t="shared" si="4"/>
        <v>2.1033623594984809E-2</v>
      </c>
      <c r="D52" s="301">
        <f t="shared" si="4"/>
        <v>1.9976678511713263E-2</v>
      </c>
      <c r="E52" s="301">
        <f t="shared" si="4"/>
        <v>2.0358342396048005E-2</v>
      </c>
      <c r="F52" s="301">
        <f t="shared" si="4"/>
        <v>2.1088825407371583E-2</v>
      </c>
      <c r="G52" s="301">
        <f t="shared" si="4"/>
        <v>1.9360194001671376E-2</v>
      </c>
      <c r="H52" s="301">
        <f t="shared" si="4"/>
        <v>2.0013578074156074E-2</v>
      </c>
      <c r="I52" s="301">
        <f t="shared" si="4"/>
        <v>2.0277225363182824E-2</v>
      </c>
      <c r="J52" s="301">
        <f t="shared" si="4"/>
        <v>2.0312926692228523E-2</v>
      </c>
      <c r="K52" s="301">
        <f t="shared" si="4"/>
        <v>2.1105564822035298E-2</v>
      </c>
      <c r="L52" s="301">
        <f t="shared" si="4"/>
        <v>2.1107526675366178E-2</v>
      </c>
      <c r="M52" s="301">
        <f t="shared" si="4"/>
        <v>2.1336414090972627E-2</v>
      </c>
      <c r="N52" s="301">
        <f t="shared" si="4"/>
        <v>2.1165748785011717E-2</v>
      </c>
      <c r="O52" s="301">
        <f t="shared" si="4"/>
        <v>2.1172481505955711E-2</v>
      </c>
      <c r="P52" s="301">
        <f t="shared" si="4"/>
        <v>1.9943231836175739E-2</v>
      </c>
      <c r="Q52" s="301">
        <f t="shared" si="4"/>
        <v>2.0736218045323791E-2</v>
      </c>
      <c r="R52" s="301">
        <f t="shared" si="4"/>
        <v>2.0744001982094983E-2</v>
      </c>
      <c r="S52" s="301">
        <f t="shared" si="4"/>
        <v>1.9307655992053419E-2</v>
      </c>
      <c r="T52" s="301">
        <f t="shared" si="4"/>
        <v>1.9312089101686771E-2</v>
      </c>
      <c r="U52" s="301">
        <f t="shared" si="4"/>
        <v>1.9948490264435334E-2</v>
      </c>
      <c r="V52" s="301">
        <f t="shared" si="4"/>
        <v>2.0074416131981961E-2</v>
      </c>
      <c r="W52" s="301">
        <f t="shared" si="4"/>
        <v>1.9793428732013965E-2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2.801628520892803E-2</v>
      </c>
      <c r="C53" s="235">
        <f t="shared" si="5"/>
        <v>2.8605728089179334E-2</v>
      </c>
      <c r="D53" s="235">
        <f t="shared" si="5"/>
        <v>2.7168282775930044E-2</v>
      </c>
      <c r="E53" s="235">
        <f t="shared" si="5"/>
        <v>2.7687345658625295E-2</v>
      </c>
      <c r="F53" s="235">
        <f t="shared" si="5"/>
        <v>2.8680802554025352E-2</v>
      </c>
      <c r="G53" s="235">
        <f t="shared" si="5"/>
        <v>2.6329863842273069E-2</v>
      </c>
      <c r="H53" s="235">
        <f t="shared" si="5"/>
        <v>2.7218466180852257E-2</v>
      </c>
      <c r="I53" s="235">
        <f t="shared" si="5"/>
        <v>2.7577026493928646E-2</v>
      </c>
      <c r="J53" s="235">
        <f t="shared" si="5"/>
        <v>2.762558030143079E-2</v>
      </c>
      <c r="K53" s="235">
        <f t="shared" si="5"/>
        <v>2.8703568157968009E-2</v>
      </c>
      <c r="L53" s="235">
        <f t="shared" si="5"/>
        <v>2.8706236278497999E-2</v>
      </c>
      <c r="M53" s="235">
        <f t="shared" si="5"/>
        <v>2.9017523163722778E-2</v>
      </c>
      <c r="N53" s="235">
        <f t="shared" si="5"/>
        <v>2.8785418347615929E-2</v>
      </c>
      <c r="O53" s="235">
        <f t="shared" si="5"/>
        <v>2.8794574848099757E-2</v>
      </c>
      <c r="P53" s="235">
        <f t="shared" si="5"/>
        <v>2.7122795297198996E-2</v>
      </c>
      <c r="Q53" s="235">
        <f t="shared" si="5"/>
        <v>2.8201256541640352E-2</v>
      </c>
      <c r="R53" s="235">
        <f t="shared" si="5"/>
        <v>2.8211842695649168E-2</v>
      </c>
      <c r="S53" s="235">
        <f t="shared" si="5"/>
        <v>2.6258412149192657E-2</v>
      </c>
      <c r="T53" s="235">
        <f t="shared" si="5"/>
        <v>2.6264441178294001E-2</v>
      </c>
      <c r="U53" s="235">
        <f t="shared" si="5"/>
        <v>2.7129946759632047E-2</v>
      </c>
      <c r="V53" s="235">
        <f t="shared" si="5"/>
        <v>2.730120593949547E-2</v>
      </c>
      <c r="W53" s="235">
        <f t="shared" si="5"/>
        <v>2.6919063075538992E-2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3.460835231691109E-2</v>
      </c>
      <c r="C54" s="235">
        <f t="shared" si="6"/>
        <v>3.5336487639574476E-2</v>
      </c>
      <c r="D54" s="235">
        <f t="shared" si="6"/>
        <v>3.3560819899678289E-2</v>
      </c>
      <c r="E54" s="235">
        <f t="shared" si="6"/>
        <v>3.4202015225360642E-2</v>
      </c>
      <c r="F54" s="235">
        <f t="shared" si="6"/>
        <v>3.5429226684384259E-2</v>
      </c>
      <c r="G54" s="235">
        <f t="shared" si="6"/>
        <v>3.2525125922807901E-2</v>
      </c>
      <c r="H54" s="235">
        <f t="shared" si="6"/>
        <v>3.3622811164582218E-2</v>
      </c>
      <c r="I54" s="235">
        <f t="shared" si="6"/>
        <v>3.4065738610147153E-2</v>
      </c>
      <c r="J54" s="235">
        <f t="shared" si="6"/>
        <v>3.4125716842943916E-2</v>
      </c>
      <c r="K54" s="235">
        <f t="shared" si="6"/>
        <v>3.54573489010193E-2</v>
      </c>
      <c r="L54" s="235">
        <f t="shared" si="6"/>
        <v>3.546064481461518E-2</v>
      </c>
      <c r="M54" s="235">
        <f t="shared" si="6"/>
        <v>3.5845175672834018E-2</v>
      </c>
      <c r="N54" s="235">
        <f t="shared" si="6"/>
        <v>3.5558457958819685E-2</v>
      </c>
      <c r="O54" s="235">
        <f t="shared" si="6"/>
        <v>3.5569768930005588E-2</v>
      </c>
      <c r="P54" s="235">
        <f t="shared" si="6"/>
        <v>3.3504629484775242E-2</v>
      </c>
      <c r="Q54" s="235">
        <f t="shared" si="6"/>
        <v>3.4836846316143956E-2</v>
      </c>
      <c r="R54" s="235">
        <f t="shared" si="6"/>
        <v>3.4849923329919555E-2</v>
      </c>
      <c r="S54" s="235">
        <f t="shared" si="6"/>
        <v>3.2436862066649745E-2</v>
      </c>
      <c r="T54" s="235">
        <f t="shared" si="6"/>
        <v>3.2444309690833763E-2</v>
      </c>
      <c r="U54" s="235">
        <f t="shared" si="6"/>
        <v>3.3513463644251354E-2</v>
      </c>
      <c r="V54" s="235">
        <f t="shared" si="6"/>
        <v>3.372501910172971E-2</v>
      </c>
      <c r="W54" s="235">
        <f t="shared" si="6"/>
        <v>3.3252960269783458E-2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2.1424218100944966E-2</v>
      </c>
      <c r="C55" s="235">
        <f t="shared" si="7"/>
        <v>2.1874968538784199E-2</v>
      </c>
      <c r="D55" s="235">
        <f t="shared" si="7"/>
        <v>2.0775745652181796E-2</v>
      </c>
      <c r="E55" s="235">
        <f t="shared" si="7"/>
        <v>2.1172676091889917E-2</v>
      </c>
      <c r="F55" s="235">
        <f t="shared" si="7"/>
        <v>2.1932378423666448E-2</v>
      </c>
      <c r="G55" s="235">
        <f t="shared" si="7"/>
        <v>2.0134601761738227E-2</v>
      </c>
      <c r="H55" s="235">
        <f t="shared" si="7"/>
        <v>2.0814121197122316E-2</v>
      </c>
      <c r="I55" s="235">
        <f t="shared" si="7"/>
        <v>2.1088314377710141E-2</v>
      </c>
      <c r="J55" s="235">
        <f t="shared" si="7"/>
        <v>2.1125443759917657E-2</v>
      </c>
      <c r="K55" s="235">
        <f t="shared" si="7"/>
        <v>2.194978741491671E-2</v>
      </c>
      <c r="L55" s="235">
        <f t="shared" si="7"/>
        <v>2.195182774238082E-2</v>
      </c>
      <c r="M55" s="235">
        <f t="shared" si="7"/>
        <v>2.2189870654611536E-2</v>
      </c>
      <c r="N55" s="235">
        <f t="shared" si="7"/>
        <v>2.2012378736412187E-2</v>
      </c>
      <c r="O55" s="235">
        <f t="shared" si="7"/>
        <v>2.2019380766193936E-2</v>
      </c>
      <c r="P55" s="235">
        <f t="shared" si="7"/>
        <v>2.0740961109622764E-2</v>
      </c>
      <c r="Q55" s="235">
        <f t="shared" si="7"/>
        <v>2.156566676713674E-2</v>
      </c>
      <c r="R55" s="235">
        <f t="shared" si="7"/>
        <v>2.1573762061378777E-2</v>
      </c>
      <c r="S55" s="235">
        <f t="shared" si="7"/>
        <v>2.0079962231735558E-2</v>
      </c>
      <c r="T55" s="235">
        <f t="shared" si="7"/>
        <v>2.0084572665754235E-2</v>
      </c>
      <c r="U55" s="235">
        <f t="shared" si="7"/>
        <v>2.0746429875012743E-2</v>
      </c>
      <c r="V55" s="235">
        <f t="shared" si="7"/>
        <v>2.087739277726124E-2</v>
      </c>
      <c r="W55" s="235">
        <f t="shared" si="7"/>
        <v>2.0585165881294522E-2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2.2266924713729503E-2</v>
      </c>
      <c r="C56" s="302">
        <f t="shared" si="8"/>
        <v>2.3348861906848855E-2</v>
      </c>
      <c r="D56" s="302">
        <f t="shared" si="8"/>
        <v>2.2691701441186363E-2</v>
      </c>
      <c r="E56" s="302">
        <f t="shared" si="8"/>
        <v>2.400712138005022E-2</v>
      </c>
      <c r="F56" s="302">
        <f t="shared" si="8"/>
        <v>2.4606210026666943E-2</v>
      </c>
      <c r="G56" s="302">
        <f t="shared" si="8"/>
        <v>2.257751675593786E-2</v>
      </c>
      <c r="H56" s="302">
        <f t="shared" si="8"/>
        <v>2.4327513268634252E-2</v>
      </c>
      <c r="I56" s="302">
        <f t="shared" si="8"/>
        <v>2.4778087847895119E-2</v>
      </c>
      <c r="J56" s="302">
        <f t="shared" si="8"/>
        <v>2.4452105198550272E-2</v>
      </c>
      <c r="K56" s="302">
        <f t="shared" si="8"/>
        <v>2.5817506475056033E-2</v>
      </c>
      <c r="L56" s="302">
        <f t="shared" si="8"/>
        <v>2.6394002509638168E-2</v>
      </c>
      <c r="M56" s="302">
        <f t="shared" si="8"/>
        <v>2.5296001962755874E-2</v>
      </c>
      <c r="N56" s="302">
        <f t="shared" si="8"/>
        <v>2.4775160780020754E-2</v>
      </c>
      <c r="O56" s="302">
        <f t="shared" si="8"/>
        <v>2.468374807155594E-2</v>
      </c>
      <c r="P56" s="302">
        <f t="shared" si="8"/>
        <v>2.3843081525413982E-2</v>
      </c>
      <c r="Q56" s="302">
        <f t="shared" si="8"/>
        <v>2.410608532734998E-2</v>
      </c>
      <c r="R56" s="302">
        <f t="shared" si="8"/>
        <v>2.4435559976107312E-2</v>
      </c>
      <c r="S56" s="302">
        <f t="shared" si="8"/>
        <v>2.4008399326707976E-2</v>
      </c>
      <c r="T56" s="302">
        <f t="shared" si="8"/>
        <v>2.3906564624293337E-2</v>
      </c>
      <c r="U56" s="302">
        <f t="shared" si="8"/>
        <v>2.3846866744256588E-2</v>
      </c>
      <c r="V56" s="302">
        <f t="shared" si="8"/>
        <v>2.3621285899487456E-2</v>
      </c>
      <c r="W56" s="302">
        <f t="shared" si="8"/>
        <v>2.3821570384855335E-2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0.15172131588089657</v>
      </c>
      <c r="C57" s="303">
        <f t="shared" si="9"/>
        <v>0.15651893898062383</v>
      </c>
      <c r="D57" s="303">
        <f t="shared" si="9"/>
        <v>0.15023615829891968</v>
      </c>
      <c r="E57" s="303">
        <f t="shared" si="9"/>
        <v>0.1556017126484735</v>
      </c>
      <c r="F57" s="303">
        <f t="shared" si="9"/>
        <v>0.16008197143257324</v>
      </c>
      <c r="G57" s="303">
        <f t="shared" si="9"/>
        <v>0.15116453412032632</v>
      </c>
      <c r="H57" s="303">
        <f t="shared" si="9"/>
        <v>0.16176136839230029</v>
      </c>
      <c r="I57" s="303">
        <f t="shared" si="9"/>
        <v>0.16513176443008526</v>
      </c>
      <c r="J57" s="303">
        <f t="shared" si="9"/>
        <v>0.16154170181110863</v>
      </c>
      <c r="K57" s="303">
        <f t="shared" si="9"/>
        <v>0.16733569011610389</v>
      </c>
      <c r="L57" s="303">
        <f t="shared" si="9"/>
        <v>0.17107223848839559</v>
      </c>
      <c r="M57" s="303">
        <f t="shared" si="9"/>
        <v>0.16755027411429779</v>
      </c>
      <c r="N57" s="303">
        <f t="shared" si="9"/>
        <v>0.16057974579643081</v>
      </c>
      <c r="O57" s="303">
        <f t="shared" si="9"/>
        <v>0.15998725601934408</v>
      </c>
      <c r="P57" s="303">
        <f t="shared" si="9"/>
        <v>0.15666493300448148</v>
      </c>
      <c r="Q57" s="303">
        <f t="shared" si="9"/>
        <v>0.16099813572541016</v>
      </c>
      <c r="R57" s="303">
        <f t="shared" si="9"/>
        <v>0.16064067797286241</v>
      </c>
      <c r="S57" s="303">
        <f t="shared" si="9"/>
        <v>0.15774167442872825</v>
      </c>
      <c r="T57" s="303">
        <f t="shared" si="9"/>
        <v>0.15698685816899002</v>
      </c>
      <c r="U57" s="303">
        <f t="shared" si="9"/>
        <v>0.15602291341040991</v>
      </c>
      <c r="V57" s="303">
        <f t="shared" si="9"/>
        <v>0.15435191358792411</v>
      </c>
      <c r="W57" s="303">
        <f t="shared" si="9"/>
        <v>0.15545984954264619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5.2622016897917047E-2</v>
      </c>
      <c r="C58" s="304">
        <f t="shared" si="10"/>
        <v>6.2240811387080569E-2</v>
      </c>
      <c r="D58" s="304">
        <f t="shared" si="10"/>
        <v>6.253000583397525E-2</v>
      </c>
      <c r="E58" s="304">
        <f t="shared" si="10"/>
        <v>7.3050169949762545E-2</v>
      </c>
      <c r="F58" s="304">
        <f t="shared" si="10"/>
        <v>7.4049173041005473E-2</v>
      </c>
      <c r="G58" s="304">
        <f t="shared" si="10"/>
        <v>7.5299273327873006E-2</v>
      </c>
      <c r="H58" s="304">
        <f t="shared" si="10"/>
        <v>9.3396707692278799E-2</v>
      </c>
      <c r="I58" s="304">
        <f t="shared" si="10"/>
        <v>9.8275294244406758E-2</v>
      </c>
      <c r="J58" s="304">
        <f t="shared" si="10"/>
        <v>8.9095713360080417E-2</v>
      </c>
      <c r="K58" s="304">
        <f t="shared" si="10"/>
        <v>9.4400838501333822E-2</v>
      </c>
      <c r="L58" s="304">
        <f t="shared" si="10"/>
        <v>0.10396436237325843</v>
      </c>
      <c r="M58" s="304">
        <f t="shared" si="10"/>
        <v>9.1252037586936494E-2</v>
      </c>
      <c r="N58" s="304">
        <f t="shared" si="10"/>
        <v>7.4775802562769916E-2</v>
      </c>
      <c r="O58" s="304">
        <f t="shared" si="10"/>
        <v>7.2839779055696871E-2</v>
      </c>
      <c r="P58" s="304">
        <f t="shared" si="10"/>
        <v>8.1906182086736876E-2</v>
      </c>
      <c r="Q58" s="304">
        <f t="shared" si="10"/>
        <v>8.1528672043099396E-2</v>
      </c>
      <c r="R58" s="304">
        <f t="shared" si="10"/>
        <v>8.0985388060398678E-2</v>
      </c>
      <c r="S58" s="304">
        <f t="shared" si="10"/>
        <v>9.2875200508414343E-2</v>
      </c>
      <c r="T58" s="304">
        <f t="shared" si="10"/>
        <v>9.1069052268453549E-2</v>
      </c>
      <c r="U58" s="304">
        <f t="shared" si="10"/>
        <v>8.0003290756850157E-2</v>
      </c>
      <c r="V58" s="304">
        <f t="shared" si="10"/>
        <v>7.3439619008396392E-2</v>
      </c>
      <c r="W58" s="304">
        <f t="shared" si="10"/>
        <v>8.0813091357899103E-2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9.909929898297952E-2</v>
      </c>
      <c r="C59" s="304">
        <f t="shared" si="11"/>
        <v>9.4278127593543246E-2</v>
      </c>
      <c r="D59" s="304">
        <f t="shared" si="11"/>
        <v>8.7706152464944426E-2</v>
      </c>
      <c r="E59" s="304">
        <f t="shared" si="11"/>
        <v>8.2551542698710956E-2</v>
      </c>
      <c r="F59" s="304">
        <f t="shared" si="11"/>
        <v>8.6032798391567772E-2</v>
      </c>
      <c r="G59" s="304">
        <f t="shared" si="11"/>
        <v>7.5865260792453301E-2</v>
      </c>
      <c r="H59" s="304">
        <f t="shared" si="11"/>
        <v>6.8364660700021521E-2</v>
      </c>
      <c r="I59" s="304">
        <f t="shared" si="11"/>
        <v>6.6856470185678515E-2</v>
      </c>
      <c r="J59" s="304">
        <f t="shared" si="11"/>
        <v>7.2445988451028204E-2</v>
      </c>
      <c r="K59" s="304">
        <f t="shared" si="11"/>
        <v>7.2934851614770091E-2</v>
      </c>
      <c r="L59" s="304">
        <f t="shared" si="11"/>
        <v>6.7107876115137147E-2</v>
      </c>
      <c r="M59" s="304">
        <f t="shared" si="11"/>
        <v>7.6298236527361313E-2</v>
      </c>
      <c r="N59" s="304">
        <f t="shared" si="11"/>
        <v>8.580394323366089E-2</v>
      </c>
      <c r="O59" s="304">
        <f t="shared" si="11"/>
        <v>8.7147476963647205E-2</v>
      </c>
      <c r="P59" s="304">
        <f t="shared" si="11"/>
        <v>7.4758750917744601E-2</v>
      </c>
      <c r="Q59" s="304">
        <f t="shared" si="11"/>
        <v>7.9469463682310754E-2</v>
      </c>
      <c r="R59" s="304">
        <f t="shared" si="11"/>
        <v>7.9655289912463748E-2</v>
      </c>
      <c r="S59" s="304">
        <f t="shared" si="11"/>
        <v>6.4866473920313888E-2</v>
      </c>
      <c r="T59" s="304">
        <f t="shared" si="11"/>
        <v>6.5917805900536461E-2</v>
      </c>
      <c r="U59" s="304">
        <f t="shared" si="11"/>
        <v>7.6019622653559757E-2</v>
      </c>
      <c r="V59" s="304">
        <f t="shared" si="11"/>
        <v>8.0912294579527727E-2</v>
      </c>
      <c r="W59" s="304">
        <f t="shared" si="11"/>
        <v>7.4646758184747072E-2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7.0275707918815267E-2</v>
      </c>
      <c r="C60" s="303">
        <f t="shared" si="12"/>
        <v>7.6863146859197554E-2</v>
      </c>
      <c r="D60" s="303">
        <f t="shared" si="12"/>
        <v>7.6022779116171668E-2</v>
      </c>
      <c r="E60" s="303">
        <f t="shared" si="12"/>
        <v>8.0560724847791296E-2</v>
      </c>
      <c r="F60" s="303">
        <f t="shared" si="12"/>
        <v>8.0997170009998301E-2</v>
      </c>
      <c r="G60" s="303">
        <f t="shared" si="12"/>
        <v>7.6475150804795264E-2</v>
      </c>
      <c r="H60" s="303">
        <f t="shared" si="12"/>
        <v>8.1089345042886188E-2</v>
      </c>
      <c r="I60" s="303">
        <f t="shared" si="12"/>
        <v>8.2345460153622971E-2</v>
      </c>
      <c r="J60" s="303">
        <f t="shared" si="12"/>
        <v>8.1098676914307902E-2</v>
      </c>
      <c r="K60" s="303">
        <f t="shared" si="12"/>
        <v>8.4542442523706379E-2</v>
      </c>
      <c r="L60" s="303">
        <f t="shared" si="12"/>
        <v>8.6438544104051634E-2</v>
      </c>
      <c r="M60" s="303">
        <f t="shared" si="12"/>
        <v>8.2985423144108506E-2</v>
      </c>
      <c r="N60" s="303">
        <f t="shared" si="12"/>
        <v>8.2647207490755936E-2</v>
      </c>
      <c r="O60" s="303">
        <f t="shared" si="12"/>
        <v>8.2326727996073393E-2</v>
      </c>
      <c r="P60" s="303">
        <f t="shared" si="12"/>
        <v>8.0380459213028985E-2</v>
      </c>
      <c r="Q60" s="303">
        <f t="shared" si="12"/>
        <v>8.0971560930911693E-2</v>
      </c>
      <c r="R60" s="303">
        <f t="shared" si="12"/>
        <v>8.1959826872275057E-2</v>
      </c>
      <c r="S60" s="303">
        <f t="shared" si="12"/>
        <v>8.0240452641701834E-2</v>
      </c>
      <c r="T60" s="303">
        <f t="shared" si="12"/>
        <v>7.9980409499731842E-2</v>
      </c>
      <c r="U60" s="303">
        <f t="shared" si="12"/>
        <v>7.9472916183694495E-2</v>
      </c>
      <c r="V60" s="303">
        <f t="shared" si="12"/>
        <v>7.8534884204662356E-2</v>
      </c>
      <c r="W60" s="303">
        <f t="shared" si="12"/>
        <v>7.9205941139157243E-2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4.9263494012119241E-2</v>
      </c>
      <c r="C61" s="304">
        <f t="shared" si="13"/>
        <v>5.540885079231303E-2</v>
      </c>
      <c r="D61" s="304">
        <f t="shared" si="13"/>
        <v>5.5646567034224118E-2</v>
      </c>
      <c r="E61" s="304">
        <f t="shared" si="13"/>
        <v>5.9795215603822324E-2</v>
      </c>
      <c r="F61" s="304">
        <f t="shared" si="13"/>
        <v>5.9486568094479282E-2</v>
      </c>
      <c r="G61" s="304">
        <f t="shared" si="13"/>
        <v>5.6727752923090471E-2</v>
      </c>
      <c r="H61" s="304">
        <f t="shared" si="13"/>
        <v>6.0675495407246989E-2</v>
      </c>
      <c r="I61" s="304">
        <f t="shared" si="13"/>
        <v>6.1662690283176474E-2</v>
      </c>
      <c r="J61" s="304">
        <f t="shared" si="13"/>
        <v>6.0379491688234789E-2</v>
      </c>
      <c r="K61" s="304">
        <f t="shared" si="13"/>
        <v>6.3014766405230363E-2</v>
      </c>
      <c r="L61" s="304">
        <f t="shared" si="13"/>
        <v>6.4908866895178122E-2</v>
      </c>
      <c r="M61" s="304">
        <f t="shared" si="13"/>
        <v>6.1222280771316417E-2</v>
      </c>
      <c r="N61" s="304">
        <f t="shared" si="13"/>
        <v>6.1058143730043986E-2</v>
      </c>
      <c r="O61" s="304">
        <f t="shared" si="13"/>
        <v>6.0730796859998576E-2</v>
      </c>
      <c r="P61" s="304">
        <f t="shared" si="13"/>
        <v>6.003836274012974E-2</v>
      </c>
      <c r="Q61" s="304">
        <f t="shared" si="13"/>
        <v>5.9820618524681429E-2</v>
      </c>
      <c r="R61" s="304">
        <f t="shared" si="13"/>
        <v>6.0800944850538177E-2</v>
      </c>
      <c r="S61" s="304">
        <f t="shared" si="13"/>
        <v>6.0546643529807334E-2</v>
      </c>
      <c r="T61" s="304">
        <f t="shared" si="13"/>
        <v>6.0282078616011328E-2</v>
      </c>
      <c r="U61" s="304">
        <f t="shared" si="13"/>
        <v>5.9125456113970451E-2</v>
      </c>
      <c r="V61" s="304">
        <f t="shared" si="13"/>
        <v>5.8058979750040755E-2</v>
      </c>
      <c r="W61" s="304">
        <f t="shared" si="13"/>
        <v>5.9016643832502998E-2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2.1012213906696026E-2</v>
      </c>
      <c r="C62" s="304">
        <f t="shared" si="14"/>
        <v>2.1454296066884513E-2</v>
      </c>
      <c r="D62" s="304">
        <f t="shared" si="14"/>
        <v>2.037621208194754E-2</v>
      </c>
      <c r="E62" s="304">
        <f t="shared" si="14"/>
        <v>2.0765509243968971E-2</v>
      </c>
      <c r="F62" s="304">
        <f t="shared" si="14"/>
        <v>2.1510601915519019E-2</v>
      </c>
      <c r="G62" s="304">
        <f t="shared" si="14"/>
        <v>1.9747397881704806E-2</v>
      </c>
      <c r="H62" s="304">
        <f t="shared" si="14"/>
        <v>2.0413849635639206E-2</v>
      </c>
      <c r="I62" s="304">
        <f t="shared" si="14"/>
        <v>2.0682769870446496E-2</v>
      </c>
      <c r="J62" s="304">
        <f t="shared" si="14"/>
        <v>2.0719185226073102E-2</v>
      </c>
      <c r="K62" s="304">
        <f t="shared" si="14"/>
        <v>2.1527676118476009E-2</v>
      </c>
      <c r="L62" s="304">
        <f t="shared" si="14"/>
        <v>2.1529677208873509E-2</v>
      </c>
      <c r="M62" s="304">
        <f t="shared" si="14"/>
        <v>2.1763142372792085E-2</v>
      </c>
      <c r="N62" s="304">
        <f t="shared" si="14"/>
        <v>2.158906376071195E-2</v>
      </c>
      <c r="O62" s="304">
        <f t="shared" si="14"/>
        <v>2.1595931136074824E-2</v>
      </c>
      <c r="P62" s="304">
        <f t="shared" si="14"/>
        <v>2.0342096472899255E-2</v>
      </c>
      <c r="Q62" s="304">
        <f t="shared" si="14"/>
        <v>2.1150942406230267E-2</v>
      </c>
      <c r="R62" s="304">
        <f t="shared" si="14"/>
        <v>2.1158882021736877E-2</v>
      </c>
      <c r="S62" s="304">
        <f t="shared" si="14"/>
        <v>1.9693809111894497E-2</v>
      </c>
      <c r="T62" s="304">
        <f t="shared" si="14"/>
        <v>1.9698330883720513E-2</v>
      </c>
      <c r="U62" s="304">
        <f t="shared" si="14"/>
        <v>2.0347460069724047E-2</v>
      </c>
      <c r="V62" s="304">
        <f t="shared" si="14"/>
        <v>2.0475904454621607E-2</v>
      </c>
      <c r="W62" s="304">
        <f t="shared" si="14"/>
        <v>2.0189297306654249E-2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0.21674473697270943</v>
      </c>
      <c r="C63" s="303">
        <f t="shared" si="15"/>
        <v>0.22359848425803411</v>
      </c>
      <c r="D63" s="303">
        <f t="shared" si="15"/>
        <v>0.21462308328417096</v>
      </c>
      <c r="E63" s="303">
        <f t="shared" si="15"/>
        <v>0.22228816092639078</v>
      </c>
      <c r="F63" s="303">
        <f t="shared" si="15"/>
        <v>0.22868853061796179</v>
      </c>
      <c r="G63" s="303">
        <f t="shared" si="15"/>
        <v>0.21594933445760897</v>
      </c>
      <c r="H63" s="303">
        <f t="shared" si="15"/>
        <v>0.23108766913185766</v>
      </c>
      <c r="I63" s="303">
        <f t="shared" si="15"/>
        <v>0.23590252061440761</v>
      </c>
      <c r="J63" s="303">
        <f t="shared" si="15"/>
        <v>0.23077385973015524</v>
      </c>
      <c r="K63" s="303">
        <f t="shared" si="15"/>
        <v>0.23905098588014845</v>
      </c>
      <c r="L63" s="303">
        <f t="shared" si="15"/>
        <v>0.24438891212627945</v>
      </c>
      <c r="M63" s="303">
        <f t="shared" si="15"/>
        <v>0.23935753444899677</v>
      </c>
      <c r="N63" s="303">
        <f t="shared" si="15"/>
        <v>0.22939963685204401</v>
      </c>
      <c r="O63" s="303">
        <f t="shared" si="15"/>
        <v>0.22855322288477725</v>
      </c>
      <c r="P63" s="303">
        <f t="shared" si="15"/>
        <v>0.2238070471492592</v>
      </c>
      <c r="Q63" s="303">
        <f t="shared" si="15"/>
        <v>0.22999733675058606</v>
      </c>
      <c r="R63" s="303">
        <f t="shared" si="15"/>
        <v>0.22948668281837487</v>
      </c>
      <c r="S63" s="303">
        <f t="shared" si="15"/>
        <v>0.22534524918389751</v>
      </c>
      <c r="T63" s="303">
        <f t="shared" si="15"/>
        <v>0.22426694024141433</v>
      </c>
      <c r="U63" s="303">
        <f t="shared" si="15"/>
        <v>0.22288987630058568</v>
      </c>
      <c r="V63" s="303">
        <f t="shared" si="15"/>
        <v>0.22050273369703452</v>
      </c>
      <c r="W63" s="303">
        <f t="shared" si="15"/>
        <v>0.22208549934663746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7.5174309854167232E-2</v>
      </c>
      <c r="C64" s="304">
        <f t="shared" si="16"/>
        <v>8.8915444838686547E-2</v>
      </c>
      <c r="D64" s="304">
        <f t="shared" si="16"/>
        <v>8.9328579762821783E-2</v>
      </c>
      <c r="E64" s="304">
        <f t="shared" si="16"/>
        <v>0.10435738564251797</v>
      </c>
      <c r="F64" s="304">
        <f t="shared" si="16"/>
        <v>0.10578453291572214</v>
      </c>
      <c r="G64" s="304">
        <f t="shared" si="16"/>
        <v>0.10757039046839001</v>
      </c>
      <c r="H64" s="304">
        <f t="shared" si="16"/>
        <v>0.13342386813182688</v>
      </c>
      <c r="I64" s="304">
        <f t="shared" si="16"/>
        <v>0.14039327749200972</v>
      </c>
      <c r="J64" s="304">
        <f t="shared" si="16"/>
        <v>0.12727959051440066</v>
      </c>
      <c r="K64" s="304">
        <f t="shared" si="16"/>
        <v>0.13485834071619118</v>
      </c>
      <c r="L64" s="304">
        <f t="shared" si="16"/>
        <v>0.14852051767608349</v>
      </c>
      <c r="M64" s="304">
        <f t="shared" si="16"/>
        <v>0.13036005369562351</v>
      </c>
      <c r="N64" s="304">
        <f t="shared" si="16"/>
        <v>0.10682257508967129</v>
      </c>
      <c r="O64" s="304">
        <f t="shared" si="16"/>
        <v>0.10405682722242411</v>
      </c>
      <c r="P64" s="304">
        <f t="shared" si="16"/>
        <v>0.11700883155248125</v>
      </c>
      <c r="Q64" s="304">
        <f t="shared" si="16"/>
        <v>0.11646953149014211</v>
      </c>
      <c r="R64" s="304">
        <f t="shared" si="16"/>
        <v>0.11569341151485522</v>
      </c>
      <c r="S64" s="304">
        <f t="shared" si="16"/>
        <v>0.13267885786916342</v>
      </c>
      <c r="T64" s="304">
        <f t="shared" si="16"/>
        <v>0.13009864609779082</v>
      </c>
      <c r="U64" s="304">
        <f t="shared" si="16"/>
        <v>0.11429041536692884</v>
      </c>
      <c r="V64" s="304">
        <f t="shared" si="16"/>
        <v>0.10491374144056631</v>
      </c>
      <c r="W64" s="304">
        <f t="shared" si="16"/>
        <v>0.11544727336842728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0.1415704271185422</v>
      </c>
      <c r="C65" s="304">
        <f t="shared" si="17"/>
        <v>0.13468303941934756</v>
      </c>
      <c r="D65" s="304">
        <f t="shared" si="17"/>
        <v>0.12529450352134916</v>
      </c>
      <c r="E65" s="304">
        <f t="shared" si="17"/>
        <v>0.11793077528387282</v>
      </c>
      <c r="F65" s="304">
        <f t="shared" si="17"/>
        <v>0.12290399770223964</v>
      </c>
      <c r="G65" s="304">
        <f t="shared" si="17"/>
        <v>0.10837894398921896</v>
      </c>
      <c r="H65" s="304">
        <f t="shared" si="17"/>
        <v>9.7663801000030762E-2</v>
      </c>
      <c r="I65" s="304">
        <f t="shared" si="17"/>
        <v>9.5509243122397891E-2</v>
      </c>
      <c r="J65" s="304">
        <f t="shared" si="17"/>
        <v>0.10349426921575459</v>
      </c>
      <c r="K65" s="304">
        <f t="shared" si="17"/>
        <v>0.10419264516395726</v>
      </c>
      <c r="L65" s="304">
        <f t="shared" si="17"/>
        <v>9.5868394450195946E-2</v>
      </c>
      <c r="M65" s="304">
        <f t="shared" si="17"/>
        <v>0.10899748075337326</v>
      </c>
      <c r="N65" s="304">
        <f t="shared" si="17"/>
        <v>0.12257706176237274</v>
      </c>
      <c r="O65" s="304">
        <f t="shared" si="17"/>
        <v>0.12449639566235314</v>
      </c>
      <c r="P65" s="304">
        <f t="shared" si="17"/>
        <v>0.10679821559677796</v>
      </c>
      <c r="Q65" s="304">
        <f t="shared" si="17"/>
        <v>0.11352780526044395</v>
      </c>
      <c r="R65" s="304">
        <f t="shared" si="17"/>
        <v>0.11379327130351964</v>
      </c>
      <c r="S65" s="304">
        <f t="shared" si="17"/>
        <v>9.2666391314734101E-2</v>
      </c>
      <c r="T65" s="304">
        <f t="shared" si="17"/>
        <v>9.4168294143623543E-2</v>
      </c>
      <c r="U65" s="304">
        <f t="shared" si="17"/>
        <v>0.10859946093365683</v>
      </c>
      <c r="V65" s="304">
        <f t="shared" si="17"/>
        <v>0.11558899225646821</v>
      </c>
      <c r="W65" s="304">
        <f t="shared" si="17"/>
        <v>0.10663822597821017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0.26850340724002886</v>
      </c>
      <c r="C66" s="303">
        <f t="shared" si="18"/>
        <v>0.24349178593391343</v>
      </c>
      <c r="D66" s="303">
        <f t="shared" si="18"/>
        <v>0.27412555178245968</v>
      </c>
      <c r="E66" s="303">
        <f t="shared" si="18"/>
        <v>0.25023017478005355</v>
      </c>
      <c r="F66" s="303">
        <f t="shared" si="18"/>
        <v>0.22872251688507456</v>
      </c>
      <c r="G66" s="303">
        <f t="shared" si="18"/>
        <v>0.27962739348510901</v>
      </c>
      <c r="H66" s="303">
        <f t="shared" si="18"/>
        <v>0.23894887401839809</v>
      </c>
      <c r="I66" s="303">
        <f t="shared" si="18"/>
        <v>0.22559515634744368</v>
      </c>
      <c r="J66" s="303">
        <f t="shared" si="18"/>
        <v>0.23541787489111018</v>
      </c>
      <c r="K66" s="303">
        <f t="shared" si="18"/>
        <v>0.20612997964969862</v>
      </c>
      <c r="L66" s="303">
        <f t="shared" si="18"/>
        <v>0.19455714760082915</v>
      </c>
      <c r="M66" s="303">
        <f t="shared" si="18"/>
        <v>0.20465623990733905</v>
      </c>
      <c r="N66" s="303">
        <f t="shared" si="18"/>
        <v>0.22468461739174594</v>
      </c>
      <c r="O66" s="303">
        <f t="shared" si="18"/>
        <v>0.2264470103752082</v>
      </c>
      <c r="P66" s="303">
        <f t="shared" si="18"/>
        <v>0.2534429194954208</v>
      </c>
      <c r="Q66" s="303">
        <f t="shared" si="18"/>
        <v>0.23165313735020096</v>
      </c>
      <c r="R66" s="303">
        <f t="shared" si="18"/>
        <v>0.23110130265193773</v>
      </c>
      <c r="S66" s="303">
        <f t="shared" si="18"/>
        <v>0.25914799635368274</v>
      </c>
      <c r="T66" s="303">
        <f t="shared" si="18"/>
        <v>0.26128479113133518</v>
      </c>
      <c r="U66" s="303">
        <f t="shared" si="18"/>
        <v>0.25583682275953701</v>
      </c>
      <c r="V66" s="303">
        <f t="shared" si="18"/>
        <v>0.2594051276387343</v>
      </c>
      <c r="W66" s="303">
        <f t="shared" si="18"/>
        <v>0.25953254675345477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9.8881006619745943E-2</v>
      </c>
      <c r="C67" s="303">
        <f t="shared" si="19"/>
        <v>0.10096139325592704</v>
      </c>
      <c r="D67" s="303">
        <f t="shared" si="19"/>
        <v>9.5888056856223688E-2</v>
      </c>
      <c r="E67" s="303">
        <f t="shared" si="19"/>
        <v>9.7720043501030363E-2</v>
      </c>
      <c r="F67" s="303">
        <f t="shared" si="19"/>
        <v>0.10122636195538359</v>
      </c>
      <c r="G67" s="303">
        <f t="shared" si="19"/>
        <v>9.2928931208022592E-2</v>
      </c>
      <c r="H67" s="303">
        <f t="shared" si="19"/>
        <v>9.606517475594914E-2</v>
      </c>
      <c r="I67" s="303">
        <f t="shared" si="19"/>
        <v>9.7330681743277525E-2</v>
      </c>
      <c r="J67" s="303">
        <f t="shared" si="19"/>
        <v>9.7502048122696888E-2</v>
      </c>
      <c r="K67" s="303">
        <f t="shared" si="19"/>
        <v>0.10130671114576945</v>
      </c>
      <c r="L67" s="303">
        <f t="shared" si="19"/>
        <v>0.10131612804175766</v>
      </c>
      <c r="M67" s="303">
        <f t="shared" si="19"/>
        <v>0.10241478763666863</v>
      </c>
      <c r="N67" s="303">
        <f t="shared" si="19"/>
        <v>0.10159559416805618</v>
      </c>
      <c r="O67" s="303">
        <f t="shared" si="19"/>
        <v>0.10162791122858739</v>
      </c>
      <c r="P67" s="303">
        <f t="shared" si="19"/>
        <v>9.5727512813643501E-2</v>
      </c>
      <c r="Q67" s="303">
        <f t="shared" si="19"/>
        <v>9.9533846617554156E-2</v>
      </c>
      <c r="R67" s="303">
        <f t="shared" si="19"/>
        <v>9.9571209514055889E-2</v>
      </c>
      <c r="S67" s="303">
        <f t="shared" si="19"/>
        <v>9.2676748761856415E-2</v>
      </c>
      <c r="T67" s="303">
        <f t="shared" si="19"/>
        <v>9.2698027688096457E-2</v>
      </c>
      <c r="U67" s="303">
        <f t="shared" si="19"/>
        <v>9.5752753269289587E-2</v>
      </c>
      <c r="V67" s="303">
        <f t="shared" si="19"/>
        <v>9.6357197433513397E-2</v>
      </c>
      <c r="W67" s="303">
        <f t="shared" si="19"/>
        <v>9.5008457913667035E-2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6.6957835314843464E-2</v>
      </c>
      <c r="C68" s="237">
        <f t="shared" si="20"/>
        <v>6.836658094293252E-2</v>
      </c>
      <c r="D68" s="237">
        <f t="shared" si="20"/>
        <v>6.4931142381364493E-2</v>
      </c>
      <c r="E68" s="237">
        <f t="shared" si="20"/>
        <v>6.6171682544286584E-2</v>
      </c>
      <c r="F68" s="237">
        <f t="shared" si="20"/>
        <v>6.8546006002894011E-2</v>
      </c>
      <c r="G68" s="237">
        <f t="shared" si="20"/>
        <v>6.2927353639709305E-2</v>
      </c>
      <c r="H68" s="237">
        <f t="shared" si="20"/>
        <v>6.5051078773261647E-2</v>
      </c>
      <c r="I68" s="237">
        <f t="shared" si="20"/>
        <v>6.5908024018299205E-2</v>
      </c>
      <c r="J68" s="237">
        <f t="shared" si="20"/>
        <v>6.6024065735550155E-2</v>
      </c>
      <c r="K68" s="237">
        <f t="shared" si="20"/>
        <v>6.8600414913578156E-2</v>
      </c>
      <c r="L68" s="237">
        <f t="shared" si="20"/>
        <v>6.8606791618188209E-2</v>
      </c>
      <c r="M68" s="237">
        <f t="shared" si="20"/>
        <v>6.9350755203692743E-2</v>
      </c>
      <c r="N68" s="237">
        <f t="shared" si="20"/>
        <v>6.8796033693086719E-2</v>
      </c>
      <c r="O68" s="237">
        <f t="shared" si="20"/>
        <v>6.8817917374198817E-2</v>
      </c>
      <c r="P68" s="237">
        <f t="shared" si="20"/>
        <v>6.4822429070979209E-2</v>
      </c>
      <c r="Q68" s="237">
        <f t="shared" si="20"/>
        <v>6.7399909627742408E-2</v>
      </c>
      <c r="R68" s="237">
        <f t="shared" si="20"/>
        <v>6.7425210125344234E-2</v>
      </c>
      <c r="S68" s="237">
        <f t="shared" si="20"/>
        <v>6.2756586863794289E-2</v>
      </c>
      <c r="T68" s="237">
        <f t="shared" si="20"/>
        <v>6.2770996009570243E-2</v>
      </c>
      <c r="U68" s="237">
        <f t="shared" si="20"/>
        <v>6.4839520788895447E-2</v>
      </c>
      <c r="V68" s="237">
        <f t="shared" si="20"/>
        <v>6.5248823588175783E-2</v>
      </c>
      <c r="W68" s="237">
        <f t="shared" si="20"/>
        <v>6.4335516960950773E-2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32.013687204452978</v>
      </c>
      <c r="C72" s="324">
        <f t="shared" si="21"/>
        <v>33.48129176001602</v>
      </c>
      <c r="D72" s="324">
        <f t="shared" si="21"/>
        <v>33.898329717486774</v>
      </c>
      <c r="E72" s="324">
        <f t="shared" si="21"/>
        <v>37.655582567334562</v>
      </c>
      <c r="F72" s="324">
        <f t="shared" si="21"/>
        <v>36.897174862021195</v>
      </c>
      <c r="G72" s="324">
        <f t="shared" si="21"/>
        <v>36.105131029416484</v>
      </c>
      <c r="H72" s="324">
        <f t="shared" si="21"/>
        <v>33.948643212890822</v>
      </c>
      <c r="I72" s="324">
        <f t="shared" si="21"/>
        <v>32.251522825185688</v>
      </c>
      <c r="J72" s="324">
        <f t="shared" si="21"/>
        <v>34.095683591836654</v>
      </c>
      <c r="K72" s="324">
        <f t="shared" si="21"/>
        <v>35.940107263956151</v>
      </c>
      <c r="L72" s="324">
        <f t="shared" si="21"/>
        <v>35.506597023197841</v>
      </c>
      <c r="M72" s="324">
        <f t="shared" si="21"/>
        <v>32.876566765065036</v>
      </c>
      <c r="N72" s="324">
        <f t="shared" si="21"/>
        <v>32.710539740983947</v>
      </c>
      <c r="O72" s="324">
        <f t="shared" si="21"/>
        <v>33.595391032219844</v>
      </c>
      <c r="P72" s="324">
        <f t="shared" si="21"/>
        <v>31.554971060924785</v>
      </c>
      <c r="Q72" s="324">
        <f t="shared" si="21"/>
        <v>30.531472431429666</v>
      </c>
      <c r="R72" s="324">
        <f t="shared" si="21"/>
        <v>30.328894023960032</v>
      </c>
      <c r="S72" s="324">
        <f t="shared" si="21"/>
        <v>30.125723070719602</v>
      </c>
      <c r="T72" s="324">
        <f t="shared" si="21"/>
        <v>29.380836072311482</v>
      </c>
      <c r="U72" s="324">
        <f t="shared" si="21"/>
        <v>29.079047435680156</v>
      </c>
      <c r="V72" s="324">
        <f t="shared" si="21"/>
        <v>29.218421981251296</v>
      </c>
      <c r="W72" s="324">
        <f t="shared" si="21"/>
        <v>29.519256334306426</v>
      </c>
      <c r="DA72" s="95"/>
    </row>
    <row r="73" spans="1:105" ht="12" customHeight="1" x14ac:dyDescent="0.25">
      <c r="A73" s="55" t="s">
        <v>92</v>
      </c>
      <c r="B73" s="336">
        <f>IF(B$6=0,0,B$6/MAE!B$5*1000)</f>
        <v>0.65948867008041467</v>
      </c>
      <c r="C73" s="336">
        <f>IF(C$6=0,0,C$6/MAE!C$5*1000)</f>
        <v>0.70423288835404341</v>
      </c>
      <c r="D73" s="336">
        <f>IF(D$6=0,0,D$6/MAE!D$5*1000)</f>
        <v>0.67717603485028932</v>
      </c>
      <c r="E73" s="336">
        <f>IF(E$6=0,0,E$6/MAE!E$5*1000)</f>
        <v>0.76660524302845345</v>
      </c>
      <c r="F73" s="336">
        <f>IF(F$6=0,0,F$6/MAE!F$5*1000)</f>
        <v>0.77811807869042482</v>
      </c>
      <c r="G73" s="336">
        <f>IF(G$6=0,0,G$6/MAE!G$5*1000)</f>
        <v>0.69900234118526816</v>
      </c>
      <c r="H73" s="336">
        <f>IF(H$6=0,0,H$6/MAE!H$5*1000)</f>
        <v>0.67943382145285913</v>
      </c>
      <c r="I73" s="336">
        <f>IF(I$6=0,0,I$6/MAE!I$5*1000)</f>
        <v>0.65397139663212489</v>
      </c>
      <c r="J73" s="336">
        <f>IF(J$6=0,0,J$6/MAE!J$5*1000)</f>
        <v>0.69258312132239674</v>
      </c>
      <c r="K73" s="336">
        <f>IF(K$6=0,0,K$6/MAE!K$5*1000)</f>
        <v>0.75853626357032788</v>
      </c>
      <c r="L73" s="336">
        <f>IF(L$6=0,0,L$6/MAE!L$5*1000)</f>
        <v>0.74945644381862564</v>
      </c>
      <c r="M73" s="336">
        <f>IF(M$6=0,0,M$6/MAE!M$5*1000)</f>
        <v>0.70146804238893568</v>
      </c>
      <c r="N73" s="336">
        <f>IF(N$6=0,0,N$6/MAE!N$5*1000)</f>
        <v>0.69234306677980861</v>
      </c>
      <c r="O73" s="336">
        <f>IF(O$6=0,0,O$6/MAE!O$5*1000)</f>
        <v>0.71129779531502491</v>
      </c>
      <c r="P73" s="336">
        <f>IF(P$6=0,0,P$6/MAE!P$5*1000)</f>
        <v>0.6293081034518393</v>
      </c>
      <c r="Q73" s="336">
        <f>IF(Q$6=0,0,Q$6/MAE!Q$5*1000)</f>
        <v>0.63310726958291741</v>
      </c>
      <c r="R73" s="336">
        <f>IF(R$6=0,0,R$6/MAE!R$5*1000)</f>
        <v>0.62914263774777557</v>
      </c>
      <c r="S73" s="336">
        <f>IF(S$6=0,0,S$6/MAE!S$5*1000)</f>
        <v>0.581657097561321</v>
      </c>
      <c r="T73" s="336">
        <f>IF(T$6=0,0,T$6/MAE!T$5*1000)</f>
        <v>0.56740532411053202</v>
      </c>
      <c r="U73" s="336">
        <f>IF(U$6=0,0,U$6/MAE!U$5*1000)</f>
        <v>0.58008309466971864</v>
      </c>
      <c r="V73" s="336">
        <f>IF(V$6=0,0,V$6/MAE!V$5*1000)</f>
        <v>0.5865427615714871</v>
      </c>
      <c r="W73" s="336">
        <f>IF(W$6=0,0,W$6/MAE!W$5*1000)</f>
        <v>0.58428729647514621</v>
      </c>
      <c r="DA73" s="67"/>
    </row>
    <row r="74" spans="1:105" ht="12" customHeight="1" x14ac:dyDescent="0.25">
      <c r="A74" s="202" t="s">
        <v>93</v>
      </c>
      <c r="B74" s="337">
        <f>IF(B$7=0,0,B$7/MAE!B$5*1000)</f>
        <v>0.8969045913093644</v>
      </c>
      <c r="C74" s="337">
        <f>IF(C$7=0,0,C$7/MAE!C$5*1000)</f>
        <v>0.95775672816149882</v>
      </c>
      <c r="D74" s="337">
        <f>IF(D$7=0,0,D$7/MAE!D$5*1000)</f>
        <v>0.92095940739639359</v>
      </c>
      <c r="E74" s="337">
        <f>IF(E$7=0,0,E$7/MAE!E$5*1000)</f>
        <v>1.042583130518697</v>
      </c>
      <c r="F74" s="337">
        <f>IF(F$7=0,0,F$7/MAE!F$5*1000)</f>
        <v>1.0582405870189775</v>
      </c>
      <c r="G74" s="337">
        <f>IF(G$7=0,0,G$7/MAE!G$5*1000)</f>
        <v>0.95064318401196457</v>
      </c>
      <c r="H74" s="337">
        <f>IF(H$7=0,0,H$7/MAE!H$5*1000)</f>
        <v>0.92402999717588818</v>
      </c>
      <c r="I74" s="337">
        <f>IF(I$7=0,0,I$7/MAE!I$5*1000)</f>
        <v>0.88940109941969003</v>
      </c>
      <c r="J74" s="337">
        <f>IF(J$7=0,0,J$7/MAE!J$5*1000)</f>
        <v>0.94191304499845951</v>
      </c>
      <c r="K74" s="337">
        <f>IF(K$7=0,0,K$7/MAE!K$5*1000)</f>
        <v>1.0316093184556461</v>
      </c>
      <c r="L74" s="337">
        <f>IF(L$7=0,0,L$7/MAE!L$5*1000)</f>
        <v>1.0192607635933308</v>
      </c>
      <c r="M74" s="337">
        <f>IF(M$7=0,0,M$7/MAE!M$5*1000)</f>
        <v>0.95399653764895287</v>
      </c>
      <c r="N74" s="337">
        <f>IF(N$7=0,0,N$7/MAE!N$5*1000)</f>
        <v>0.94158657082053943</v>
      </c>
      <c r="O74" s="337">
        <f>IF(O$7=0,0,O$7/MAE!O$5*1000)</f>
        <v>0.96736500162843364</v>
      </c>
      <c r="P74" s="337">
        <f>IF(P$7=0,0,P$7/MAE!P$5*1000)</f>
        <v>0.85585902069450115</v>
      </c>
      <c r="Q74" s="337">
        <f>IF(Q$7=0,0,Q$7/MAE!Q$5*1000)</f>
        <v>0.86102588663276758</v>
      </c>
      <c r="R74" s="337">
        <f>IF(R$7=0,0,R$7/MAE!R$5*1000)</f>
        <v>0.85563398733697449</v>
      </c>
      <c r="S74" s="337">
        <f>IF(S$7=0,0,S$7/MAE!S$5*1000)</f>
        <v>0.79105365268339667</v>
      </c>
      <c r="T74" s="337">
        <f>IF(T$7=0,0,T$7/MAE!T$5*1000)</f>
        <v>0.77167124079032334</v>
      </c>
      <c r="U74" s="337">
        <f>IF(U$7=0,0,U$7/MAE!U$5*1000)</f>
        <v>0.78891300875081716</v>
      </c>
      <c r="V74" s="337">
        <f>IF(V$7=0,0,V$7/MAE!V$5*1000)</f>
        <v>0.79769815573722258</v>
      </c>
      <c r="W74" s="337">
        <f>IF(W$7=0,0,W$7/MAE!W$5*1000)</f>
        <v>0.79463072320619887</v>
      </c>
      <c r="DA74" s="174"/>
    </row>
    <row r="75" spans="1:105" ht="12" customHeight="1" x14ac:dyDescent="0.25">
      <c r="A75" s="202" t="s">
        <v>94</v>
      </c>
      <c r="B75" s="337">
        <f>IF(B$8=0,0,B$8/MAE!B$5*1000)</f>
        <v>1.1079409657350971</v>
      </c>
      <c r="C75" s="337">
        <f>IF(C$8=0,0,C$8/MAE!C$5*1000)</f>
        <v>1.1831112524347929</v>
      </c>
      <c r="D75" s="337">
        <f>IF(D$8=0,0,D$8/MAE!D$5*1000)</f>
        <v>1.1376557385484862</v>
      </c>
      <c r="E75" s="337">
        <f>IF(E$8=0,0,E$8/MAE!E$5*1000)</f>
        <v>1.2878968082878015</v>
      </c>
      <c r="F75" s="337">
        <f>IF(F$8=0,0,F$8/MAE!F$5*1000)</f>
        <v>1.3072383721999135</v>
      </c>
      <c r="G75" s="337">
        <f>IF(G$8=0,0,G$8/MAE!G$5*1000)</f>
        <v>1.1743239331912501</v>
      </c>
      <c r="H75" s="337">
        <f>IF(H$8=0,0,H$8/MAE!H$5*1000)</f>
        <v>1.1414488200408037</v>
      </c>
      <c r="I75" s="337">
        <f>IF(I$8=0,0,I$8/MAE!I$5*1000)</f>
        <v>1.0986719463419699</v>
      </c>
      <c r="J75" s="337">
        <f>IF(J$8=0,0,J$8/MAE!J$5*1000)</f>
        <v>1.1635396438216266</v>
      </c>
      <c r="K75" s="337">
        <f>IF(K$8=0,0,K$8/MAE!K$5*1000)</f>
        <v>1.274340922798151</v>
      </c>
      <c r="L75" s="337">
        <f>IF(L$8=0,0,L$8/MAE!L$5*1000)</f>
        <v>1.2590868256152912</v>
      </c>
      <c r="M75" s="337">
        <f>IF(M$8=0,0,M$8/MAE!M$5*1000)</f>
        <v>1.1784663112134122</v>
      </c>
      <c r="N75" s="337">
        <f>IF(N$8=0,0,N$8/MAE!N$5*1000)</f>
        <v>1.1631363521900782</v>
      </c>
      <c r="O75" s="337">
        <f>IF(O$8=0,0,O$8/MAE!O$5*1000)</f>
        <v>1.1949802961292417</v>
      </c>
      <c r="P75" s="337">
        <f>IF(P$8=0,0,P$8/MAE!P$5*1000)</f>
        <v>1.05723761379909</v>
      </c>
      <c r="Q75" s="337">
        <f>IF(Q$8=0,0,Q$8/MAE!Q$5*1000)</f>
        <v>1.0636202128993011</v>
      </c>
      <c r="R75" s="337">
        <f>IF(R$8=0,0,R$8/MAE!R$5*1000)</f>
        <v>1.0569596314162626</v>
      </c>
      <c r="S75" s="337">
        <f>IF(S$8=0,0,S$8/MAE!S$5*1000)</f>
        <v>0.97718392390301934</v>
      </c>
      <c r="T75" s="337">
        <f>IF(T$8=0,0,T$8/MAE!T$5*1000)</f>
        <v>0.95324094450569341</v>
      </c>
      <c r="U75" s="337">
        <f>IF(U$8=0,0,U$8/MAE!U$5*1000)</f>
        <v>0.9745395990451271</v>
      </c>
      <c r="V75" s="337">
        <f>IF(V$8=0,0,V$8/MAE!V$5*1000)</f>
        <v>0.98539183944009878</v>
      </c>
      <c r="W75" s="337">
        <f>IF(W$8=0,0,W$8/MAE!W$5*1000)</f>
        <v>0.98160265807824554</v>
      </c>
      <c r="DA75" s="174"/>
    </row>
    <row r="76" spans="1:105" ht="12" customHeight="1" x14ac:dyDescent="0.25">
      <c r="A76" s="202" t="s">
        <v>95</v>
      </c>
      <c r="B76" s="337">
        <f>IF(B$9=0,0,B$9/MAE!B$5*1000)</f>
        <v>0.68586821688363164</v>
      </c>
      <c r="C76" s="337">
        <f>IF(C$9=0,0,C$9/MAE!C$5*1000)</f>
        <v>0.73240220388820498</v>
      </c>
      <c r="D76" s="337">
        <f>IF(D$9=0,0,D$9/MAE!D$5*1000)</f>
        <v>0.70426307624430085</v>
      </c>
      <c r="E76" s="337">
        <f>IF(E$9=0,0,E$9/MAE!E$5*1000)</f>
        <v>0.79726945274959127</v>
      </c>
      <c r="F76" s="337">
        <f>IF(F$9=0,0,F$9/MAE!F$5*1000)</f>
        <v>0.80924280183804176</v>
      </c>
      <c r="G76" s="337">
        <f>IF(G$9=0,0,G$9/MAE!G$5*1000)</f>
        <v>0.72696243483267875</v>
      </c>
      <c r="H76" s="337">
        <f>IF(H$9=0,0,H$9/MAE!H$5*1000)</f>
        <v>0.70661117431097353</v>
      </c>
      <c r="I76" s="337">
        <f>IF(I$9=0,0,I$9/MAE!I$5*1000)</f>
        <v>0.68013025249740999</v>
      </c>
      <c r="J76" s="337">
        <f>IF(J$9=0,0,J$9/MAE!J$5*1000)</f>
        <v>0.72028644617529236</v>
      </c>
      <c r="K76" s="337">
        <f>IF(K$9=0,0,K$9/MAE!K$5*1000)</f>
        <v>0.788877714113141</v>
      </c>
      <c r="L76" s="337">
        <f>IF(L$9=0,0,L$9/MAE!L$5*1000)</f>
        <v>0.77943470157137051</v>
      </c>
      <c r="M76" s="337">
        <f>IF(M$9=0,0,M$9/MAE!M$5*1000)</f>
        <v>0.72952676408449335</v>
      </c>
      <c r="N76" s="337">
        <f>IF(N$9=0,0,N$9/MAE!N$5*1000)</f>
        <v>0.72003678945100091</v>
      </c>
      <c r="O76" s="337">
        <f>IF(O$9=0,0,O$9/MAE!O$5*1000)</f>
        <v>0.73974970712762578</v>
      </c>
      <c r="P76" s="337">
        <f>IF(P$9=0,0,P$9/MAE!P$5*1000)</f>
        <v>0.65448042758991287</v>
      </c>
      <c r="Q76" s="337">
        <f>IF(Q$9=0,0,Q$9/MAE!Q$5*1000)</f>
        <v>0.65843156036623407</v>
      </c>
      <c r="R76" s="337">
        <f>IF(R$9=0,0,R$9/MAE!R$5*1000)</f>
        <v>0.65430834325768639</v>
      </c>
      <c r="S76" s="337">
        <f>IF(S$9=0,0,S$9/MAE!S$5*1000)</f>
        <v>0.60492338146377389</v>
      </c>
      <c r="T76" s="337">
        <f>IF(T$9=0,0,T$9/MAE!T$5*1000)</f>
        <v>0.59010153707495305</v>
      </c>
      <c r="U76" s="337">
        <f>IF(U$9=0,0,U$9/MAE!U$5*1000)</f>
        <v>0.60328641845650721</v>
      </c>
      <c r="V76" s="337">
        <f>IF(V$9=0,0,V$9/MAE!V$5*1000)</f>
        <v>0.6100044720343466</v>
      </c>
      <c r="W76" s="337">
        <f>IF(W$9=0,0,W$9/MAE!W$5*1000)</f>
        <v>0.60765878833415199</v>
      </c>
      <c r="DA76" s="174"/>
    </row>
    <row r="77" spans="1:105" ht="12" customHeight="1" x14ac:dyDescent="0.25">
      <c r="A77" s="56" t="s">
        <v>96</v>
      </c>
      <c r="B77" s="338">
        <f>IF(B$10=0,0,B$10/MAE!B$5*1000)</f>
        <v>0.71284636279044</v>
      </c>
      <c r="C77" s="338">
        <f>IF(C$10=0,0,C$10/MAE!C$5*1000)</f>
        <v>0.78175005776753048</v>
      </c>
      <c r="D77" s="338">
        <f>IF(D$10=0,0,D$10/MAE!D$5*1000)</f>
        <v>0.76921077730410514</v>
      </c>
      <c r="E77" s="338">
        <f>IF(E$10=0,0,E$10/MAE!E$5*1000)</f>
        <v>0.90400214133050394</v>
      </c>
      <c r="F77" s="338">
        <f>IF(F$10=0,0,F$10/MAE!F$5*1000)</f>
        <v>0.90789963404554952</v>
      </c>
      <c r="G77" s="338">
        <f>IF(G$10=0,0,G$10/MAE!G$5*1000)</f>
        <v>0.8151642007919826</v>
      </c>
      <c r="H77" s="338">
        <f>IF(H$10=0,0,H$10/MAE!H$5*1000)</f>
        <v>0.82588606821373145</v>
      </c>
      <c r="I77" s="338">
        <f>IF(I$10=0,0,I$10/MAE!I$5*1000)</f>
        <v>0.79913106579084547</v>
      </c>
      <c r="J77" s="338">
        <f>IF(J$10=0,0,J$10/MAE!J$5*1000)</f>
        <v>0.8337112420040742</v>
      </c>
      <c r="K77" s="338">
        <f>IF(K$10=0,0,K$10/MAE!K$5*1000)</f>
        <v>0.92788395200139584</v>
      </c>
      <c r="L77" s="338">
        <f>IF(L$10=0,0,L$10/MAE!L$5*1000)</f>
        <v>0.93716121093899485</v>
      </c>
      <c r="M77" s="338">
        <f>IF(M$10=0,0,M$10/MAE!M$5*1000)</f>
        <v>0.83164569741775929</v>
      </c>
      <c r="N77" s="338">
        <f>IF(N$10=0,0,N$10/MAE!N$5*1000)</f>
        <v>0.81040888128413568</v>
      </c>
      <c r="O77" s="338">
        <f>IF(O$10=0,0,O$10/MAE!O$5*1000)</f>
        <v>0.82926016860472418</v>
      </c>
      <c r="P77" s="338">
        <f>IF(P$10=0,0,P$10/MAE!P$5*1000)</f>
        <v>0.75236774753770863</v>
      </c>
      <c r="Q77" s="338">
        <f>IF(Q$10=0,0,Q$10/MAE!Q$5*1000)</f>
        <v>0.73599427960167674</v>
      </c>
      <c r="R77" s="338">
        <f>IF(R$10=0,0,R$10/MAE!R$5*1000)</f>
        <v>0.74110350893147803</v>
      </c>
      <c r="S77" s="338">
        <f>IF(S$10=0,0,S$10/MAE!S$5*1000)</f>
        <v>0.72327038948765521</v>
      </c>
      <c r="T77" s="338">
        <f>IF(T$10=0,0,T$10/MAE!T$5*1000)</f>
        <v>0.70239485627848308</v>
      </c>
      <c r="U77" s="338">
        <f>IF(U$10=0,0,U$10/MAE!U$5*1000)</f>
        <v>0.69344416924858077</v>
      </c>
      <c r="V77" s="338">
        <f>IF(V$10=0,0,V$10/MAE!V$5*1000)</f>
        <v>0.69017669915100532</v>
      </c>
      <c r="W77" s="338">
        <f>IF(W$10=0,0,W$10/MAE!W$5*1000)</f>
        <v>0.70319504247626741</v>
      </c>
      <c r="DA77" s="68"/>
    </row>
    <row r="78" spans="1:105" ht="12" customHeight="1" x14ac:dyDescent="0.25">
      <c r="A78" s="203" t="s">
        <v>2557</v>
      </c>
      <c r="B78" s="351">
        <f>IF(B$16=0,0,B$16/MAE!B$5*1000)</f>
        <v>4.8571587488590273</v>
      </c>
      <c r="C78" s="351">
        <f>IF(C$16=0,0,C$16/MAE!C$5*1000)</f>
        <v>5.2404562619784105</v>
      </c>
      <c r="D78" s="351">
        <f>IF(D$16=0,0,D$16/MAE!D$5*1000)</f>
        <v>5.0927548295053162</v>
      </c>
      <c r="E78" s="351">
        <f>IF(E$16=0,0,E$16/MAE!E$5*1000)</f>
        <v>5.8592731382532612</v>
      </c>
      <c r="F78" s="351">
        <f>IF(F$16=0,0,F$16/MAE!F$5*1000)</f>
        <v>5.906572492204738</v>
      </c>
      <c r="G78" s="351">
        <f>IF(G$16=0,0,G$16/MAE!G$5*1000)</f>
        <v>5.4578153114150805</v>
      </c>
      <c r="H78" s="351">
        <f>IF(H$16=0,0,H$16/MAE!H$5*1000)</f>
        <v>5.4915789811791971</v>
      </c>
      <c r="I78" s="351">
        <f>IF(I$16=0,0,I$16/MAE!I$5*1000)</f>
        <v>5.3257508696800802</v>
      </c>
      <c r="J78" s="351">
        <f>IF(J$16=0,0,J$16/MAE!J$5*1000)</f>
        <v>5.5078747518383855</v>
      </c>
      <c r="K78" s="351">
        <f>IF(K$16=0,0,K$16/MAE!K$5*1000)</f>
        <v>6.0140626518608986</v>
      </c>
      <c r="L78" s="351">
        <f>IF(L$16=0,0,L$16/MAE!L$5*1000)</f>
        <v>6.0741930338638577</v>
      </c>
      <c r="M78" s="351">
        <f>IF(M$16=0,0,M$16/MAE!M$5*1000)</f>
        <v>5.5084777734236576</v>
      </c>
      <c r="N78" s="351">
        <f>IF(N$16=0,0,N$16/MAE!N$5*1000)</f>
        <v>5.2526501564712502</v>
      </c>
      <c r="O78" s="351">
        <f>IF(O$16=0,0,O$16/MAE!O$5*1000)</f>
        <v>5.3748344261417316</v>
      </c>
      <c r="P78" s="351">
        <f>IF(P$16=0,0,P$16/MAE!P$5*1000)</f>
        <v>4.943557427218134</v>
      </c>
      <c r="Q78" s="351">
        <f>IF(Q$16=0,0,Q$16/MAE!Q$5*1000)</f>
        <v>4.9155101424119296</v>
      </c>
      <c r="R78" s="351">
        <f>IF(R$16=0,0,R$16/MAE!R$5*1000)</f>
        <v>4.8720540981760347</v>
      </c>
      <c r="S78" s="351">
        <f>IF(S$16=0,0,S$16/MAE!S$5*1000)</f>
        <v>4.7520820005514768</v>
      </c>
      <c r="T78" s="351">
        <f>IF(T$16=0,0,T$16/MAE!T$5*1000)</f>
        <v>4.6124051453703068</v>
      </c>
      <c r="U78" s="351">
        <f>IF(U$16=0,0,U$16/MAE!U$5*1000)</f>
        <v>4.536997700114326</v>
      </c>
      <c r="V78" s="351">
        <f>IF(V$16=0,0,V$16/MAE!V$5*1000)</f>
        <v>4.509919344825601</v>
      </c>
      <c r="W78" s="351">
        <f>IF(W$16=0,0,W$16/MAE!W$5*1000)</f>
        <v>4.5890591483420842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2.2497845313844511</v>
      </c>
      <c r="C79" s="351">
        <f>IF(C$24=0,0,C$24/MAE!C$5*1000)</f>
        <v>2.5734774455857519</v>
      </c>
      <c r="D79" s="351">
        <f>IF(D$24=0,0,D$24/MAE!D$5*1000)</f>
        <v>2.5770452325196551</v>
      </c>
      <c r="E79" s="351">
        <f>IF(E$24=0,0,E$24/MAE!E$5*1000)</f>
        <v>3.0335610261903261</v>
      </c>
      <c r="F79" s="351">
        <f>IF(F$24=0,0,F$24/MAE!F$5*1000)</f>
        <v>2.9885667451877662</v>
      </c>
      <c r="G79" s="351">
        <f>IF(G$24=0,0,G$24/MAE!G$5*1000)</f>
        <v>2.7611453403015189</v>
      </c>
      <c r="H79" s="351">
        <f>IF(H$24=0,0,H$24/MAE!H$5*1000)</f>
        <v>2.7528732432279397</v>
      </c>
      <c r="I79" s="351">
        <f>IF(I$24=0,0,I$24/MAE!I$5*1000)</f>
        <v>2.6557664876949896</v>
      </c>
      <c r="J79" s="351">
        <f>IF(J$24=0,0,J$24/MAE!J$5*1000)</f>
        <v>2.7651148277868294</v>
      </c>
      <c r="K79" s="351">
        <f>IF(K$24=0,0,K$24/MAE!K$5*1000)</f>
        <v>3.0384644526588538</v>
      </c>
      <c r="L79" s="351">
        <f>IF(L$24=0,0,L$24/MAE!L$5*1000)</f>
        <v>3.0691385527744743</v>
      </c>
      <c r="M79" s="351">
        <f>IF(M$24=0,0,M$24/MAE!M$5*1000)</f>
        <v>2.7282758045244559</v>
      </c>
      <c r="N79" s="351">
        <f>IF(N$24=0,0,N$24/MAE!N$5*1000)</f>
        <v>2.7034347651077182</v>
      </c>
      <c r="O79" s="351">
        <f>IF(O$24=0,0,O$24/MAE!O$5*1000)</f>
        <v>2.765798619431286</v>
      </c>
      <c r="P79" s="351">
        <f>IF(P$24=0,0,P$24/MAE!P$5*1000)</f>
        <v>2.5364030643309747</v>
      </c>
      <c r="Q79" s="351">
        <f>IF(Q$24=0,0,Q$24/MAE!Q$5*1000)</f>
        <v>2.4721809802919568</v>
      </c>
      <c r="R79" s="351">
        <f>IF(R$24=0,0,R$24/MAE!R$5*1000)</f>
        <v>2.4857509034313421</v>
      </c>
      <c r="S79" s="351">
        <f>IF(S$24=0,0,S$24/MAE!S$5*1000)</f>
        <v>2.4173016553530995</v>
      </c>
      <c r="T79" s="351">
        <f>IF(T$24=0,0,T$24/MAE!T$5*1000)</f>
        <v>2.3498913005079647</v>
      </c>
      <c r="U79" s="351">
        <f>IF(U$24=0,0,U$24/MAE!U$5*1000)</f>
        <v>2.3109966995574851</v>
      </c>
      <c r="V79" s="351">
        <f>IF(V$24=0,0,V$24/MAE!V$5*1000)</f>
        <v>2.2946653869405309</v>
      </c>
      <c r="W79" s="351">
        <f>IF(W$24=0,0,W$24/MAE!W$5*1000)</f>
        <v>2.3381004796867702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6.9387982126557537</v>
      </c>
      <c r="C80" s="351">
        <f>IF(C$27=0,0,C$27/MAE!C$5*1000)</f>
        <v>7.4863660885405885</v>
      </c>
      <c r="D80" s="351">
        <f>IF(D$27=0,0,D$27/MAE!D$5*1000)</f>
        <v>7.2753640421504517</v>
      </c>
      <c r="E80" s="351">
        <f>IF(E$27=0,0,E$27/MAE!E$5*1000)</f>
        <v>8.3703901975046602</v>
      </c>
      <c r="F80" s="351">
        <f>IF(F$27=0,0,F$27/MAE!F$5*1000)</f>
        <v>8.4379607031496242</v>
      </c>
      <c r="G80" s="351">
        <f>IF(G$27=0,0,G$27/MAE!G$5*1000)</f>
        <v>7.7968790163072565</v>
      </c>
      <c r="H80" s="351">
        <f>IF(H$27=0,0,H$27/MAE!H$5*1000)</f>
        <v>7.8451128302559994</v>
      </c>
      <c r="I80" s="351">
        <f>IF(I$27=0,0,I$27/MAE!I$5*1000)</f>
        <v>7.6082155281144024</v>
      </c>
      <c r="J80" s="351">
        <f>IF(J$27=0,0,J$27/MAE!J$5*1000)</f>
        <v>7.8683925026262669</v>
      </c>
      <c r="K80" s="351">
        <f>IF(K$27=0,0,K$27/MAE!K$5*1000)</f>
        <v>8.5915180740869985</v>
      </c>
      <c r="L80" s="351">
        <f>IF(L$27=0,0,L$27/MAE!L$5*1000)</f>
        <v>8.6774186198055112</v>
      </c>
      <c r="M80" s="351">
        <f>IF(M$27=0,0,M$27/MAE!M$5*1000)</f>
        <v>7.8692539620337945</v>
      </c>
      <c r="N80" s="351">
        <f>IF(N$27=0,0,N$27/MAE!N$5*1000)</f>
        <v>7.5037859378160716</v>
      </c>
      <c r="O80" s="351">
        <f>IF(O$27=0,0,O$27/MAE!O$5*1000)</f>
        <v>7.6783348944881888</v>
      </c>
      <c r="P80" s="351">
        <f>IF(P$27=0,0,P$27/MAE!P$5*1000)</f>
        <v>7.0622248960259038</v>
      </c>
      <c r="Q80" s="351">
        <f>IF(Q$27=0,0,Q$27/MAE!Q$5*1000)</f>
        <v>7.0221573463027607</v>
      </c>
      <c r="R80" s="351">
        <f>IF(R$27=0,0,R$27/MAE!R$5*1000)</f>
        <v>6.9600772831086202</v>
      </c>
      <c r="S80" s="351">
        <f>IF(S$27=0,0,S$27/MAE!S$5*1000)</f>
        <v>6.7886885722163957</v>
      </c>
      <c r="T80" s="351">
        <f>IF(T$27=0,0,T$27/MAE!T$5*1000)</f>
        <v>6.5891502076718682</v>
      </c>
      <c r="U80" s="351">
        <f>IF(U$27=0,0,U$27/MAE!U$5*1000)</f>
        <v>6.4814252858776111</v>
      </c>
      <c r="V80" s="351">
        <f>IF(V$27=0,0,V$27/MAE!V$5*1000)</f>
        <v>6.4427419211794321</v>
      </c>
      <c r="W80" s="351">
        <f>IF(W$27=0,0,W$27/MAE!W$5*1000)</f>
        <v>6.5557987833458347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8.5957840927121385</v>
      </c>
      <c r="C81" s="351">
        <f>IF(C$35=0,0,C$35/MAE!C$5*1000)</f>
        <v>8.1524195260207186</v>
      </c>
      <c r="D81" s="351">
        <f>IF(D$35=0,0,D$35/MAE!D$5*1000)</f>
        <v>9.2923983383098125</v>
      </c>
      <c r="E81" s="351">
        <f>IF(E$35=0,0,E$35/MAE!E$5*1000)</f>
        <v>9.4225630072688649</v>
      </c>
      <c r="F81" s="351">
        <f>IF(F$35=0,0,F$35/MAE!F$5*1000)</f>
        <v>8.4392147003901901</v>
      </c>
      <c r="G81" s="351">
        <f>IF(G$35=0,0,G$35/MAE!G$5*1000)</f>
        <v>10.095983681194062</v>
      </c>
      <c r="H81" s="351">
        <f>IF(H$35=0,0,H$35/MAE!H$5*1000)</f>
        <v>8.1119900701725935</v>
      </c>
      <c r="I81" s="351">
        <f>IF(I$35=0,0,I$35/MAE!I$5*1000)</f>
        <v>7.2757873341909116</v>
      </c>
      <c r="J81" s="351">
        <f>IF(J$35=0,0,J$35/MAE!J$5*1000)</f>
        <v>8.0267333741498792</v>
      </c>
      <c r="K81" s="351">
        <f>IF(K$35=0,0,K$35/MAE!K$5*1000)</f>
        <v>7.4083335789272633</v>
      </c>
      <c r="L81" s="351">
        <f>IF(L$35=0,0,L$35/MAE!L$5*1000)</f>
        <v>6.9080622378454626</v>
      </c>
      <c r="M81" s="351">
        <f>IF(M$35=0,0,M$35/MAE!M$5*1000)</f>
        <v>6.7283945352007972</v>
      </c>
      <c r="N81" s="351">
        <f>IF(N$35=0,0,N$35/MAE!N$5*1000)</f>
        <v>7.34955510638048</v>
      </c>
      <c r="O81" s="351">
        <f>IF(O$35=0,0,O$35/MAE!O$5*1000)</f>
        <v>7.6075758616322622</v>
      </c>
      <c r="P81" s="351">
        <f>IF(P$35=0,0,P$35/MAE!P$5*1000)</f>
        <v>7.9973839902742938</v>
      </c>
      <c r="Q81" s="351">
        <f>IF(Q$35=0,0,Q$35/MAE!Q$5*1000)</f>
        <v>7.0727113766618483</v>
      </c>
      <c r="R81" s="351">
        <f>IF(R$35=0,0,R$35/MAE!R$5*1000)</f>
        <v>7.0090469169297327</v>
      </c>
      <c r="S81" s="351">
        <f>IF(S$35=0,0,S$35/MAE!S$5*1000)</f>
        <v>7.8070207724828968</v>
      </c>
      <c r="T81" s="351">
        <f>IF(T$35=0,0,T$35/MAE!T$5*1000)</f>
        <v>7.6767656164179021</v>
      </c>
      <c r="U81" s="351">
        <f>IF(U$35=0,0,U$35/MAE!U$5*1000)</f>
        <v>7.4394911048182708</v>
      </c>
      <c r="V81" s="351">
        <f>IF(V$35=0,0,V$35/MAE!V$5*1000)</f>
        <v>7.5794084834488897</v>
      </c>
      <c r="W81" s="351">
        <f>IF(W$35=0,0,W$35/MAE!W$5*1000)</f>
        <v>7.6612077747106007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3.1655456163859905</v>
      </c>
      <c r="C82" s="351">
        <f>IF(C$46=0,0,C$46/MAE!C$5*1000)</f>
        <v>3.3803178640994065</v>
      </c>
      <c r="D82" s="351">
        <f>IF(D$46=0,0,D$46/MAE!D$5*1000)</f>
        <v>3.2504449672813895</v>
      </c>
      <c r="E82" s="351">
        <f>IF(E$46=0,0,E$46/MAE!E$5*1000)</f>
        <v>3.6797051665365741</v>
      </c>
      <c r="F82" s="351">
        <f>IF(F$46=0,0,F$46/MAE!F$5*1000)</f>
        <v>3.7349667777140385</v>
      </c>
      <c r="G82" s="351">
        <f>IF(G$46=0,0,G$46/MAE!G$5*1000)</f>
        <v>3.3552112376892871</v>
      </c>
      <c r="H82" s="351">
        <f>IF(H$46=0,0,H$46/MAE!H$5*1000)</f>
        <v>3.2612823429737232</v>
      </c>
      <c r="I82" s="351">
        <f>IF(I$46=0,0,I$46/MAE!I$5*1000)</f>
        <v>3.1390627038341985</v>
      </c>
      <c r="J82" s="351">
        <f>IF(J$46=0,0,J$46/MAE!J$5*1000)</f>
        <v>3.3243989823475033</v>
      </c>
      <c r="K82" s="351">
        <f>IF(K$46=0,0,K$46/MAE!K$5*1000)</f>
        <v>3.6409740651375739</v>
      </c>
      <c r="L82" s="351">
        <f>IF(L$46=0,0,L$46/MAE!L$5*1000)</f>
        <v>3.5973909303294032</v>
      </c>
      <c r="M82" s="351">
        <f>IF(M$46=0,0,M$46/MAE!M$5*1000)</f>
        <v>3.3670466034668922</v>
      </c>
      <c r="N82" s="351">
        <f>IF(N$46=0,0,N$46/MAE!N$5*1000)</f>
        <v>3.3232467205430791</v>
      </c>
      <c r="O82" s="351">
        <f>IF(O$46=0,0,O$46/MAE!O$5*1000)</f>
        <v>3.4142294175121188</v>
      </c>
      <c r="P82" s="351">
        <f>IF(P$46=0,0,P$46/MAE!P$5*1000)</f>
        <v>3.0206788965688274</v>
      </c>
      <c r="Q82" s="351">
        <f>IF(Q$46=0,0,Q$46/MAE!Q$5*1000)</f>
        <v>3.0389148939980024</v>
      </c>
      <c r="R82" s="351">
        <f>IF(R$46=0,0,R$46/MAE!R$5*1000)</f>
        <v>3.0198846611893222</v>
      </c>
      <c r="S82" s="351">
        <f>IF(S$46=0,0,S$46/MAE!S$5*1000)</f>
        <v>2.7919540682943409</v>
      </c>
      <c r="T82" s="351">
        <f>IF(T$46=0,0,T$46/MAE!T$5*1000)</f>
        <v>2.7235455557305523</v>
      </c>
      <c r="U82" s="351">
        <f>IF(U$46=0,0,U$46/MAE!U$5*1000)</f>
        <v>2.7843988544146492</v>
      </c>
      <c r="V82" s="351">
        <f>IF(V$46=0,0,V$46/MAE!V$5*1000)</f>
        <v>2.8154052555431375</v>
      </c>
      <c r="W82" s="351">
        <f>IF(W$46=0,0,W$46/MAE!W$5*1000)</f>
        <v>2.8045790230807022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2.143567195656674</v>
      </c>
      <c r="C83" s="339">
        <f>IF(C$47=0,0,C$47/MAE!C$5*1000)</f>
        <v>2.2890014431850743</v>
      </c>
      <c r="D83" s="339">
        <f>IF(D$47=0,0,D$47/MAE!D$5*1000)</f>
        <v>2.2010572733765734</v>
      </c>
      <c r="E83" s="339">
        <f>IF(E$47=0,0,E$47/MAE!E$5*1000)</f>
        <v>2.4917332556658351</v>
      </c>
      <c r="F83" s="339">
        <f>IF(F$47=0,0,F$47/MAE!F$5*1000)</f>
        <v>2.5291539695819347</v>
      </c>
      <c r="G83" s="339">
        <f>IF(G$47=0,0,G$47/MAE!G$5*1000)</f>
        <v>2.2720003484961331</v>
      </c>
      <c r="H83" s="339">
        <f>IF(H$47=0,0,H$47/MAE!H$5*1000)</f>
        <v>2.2083958638871146</v>
      </c>
      <c r="I83" s="339">
        <f>IF(I$47=0,0,I$47/MAE!I$5*1000)</f>
        <v>2.1256341409890629</v>
      </c>
      <c r="J83" s="339">
        <f>IF(J$47=0,0,J$47/MAE!J$5*1000)</f>
        <v>2.251135654765942</v>
      </c>
      <c r="K83" s="339">
        <f>IF(K$47=0,0,K$47/MAE!K$5*1000)</f>
        <v>2.465506270345895</v>
      </c>
      <c r="L83" s="339">
        <f>IF(L$47=0,0,L$47/MAE!L$5*1000)</f>
        <v>2.4359937030415155</v>
      </c>
      <c r="M83" s="339">
        <f>IF(M$47=0,0,M$47/MAE!M$5*1000)</f>
        <v>2.280014733661885</v>
      </c>
      <c r="N83" s="339">
        <f>IF(N$47=0,0,N$47/MAE!N$5*1000)</f>
        <v>2.2503553941397842</v>
      </c>
      <c r="O83" s="339">
        <f>IF(O$47=0,0,O$47/MAE!O$5*1000)</f>
        <v>2.3119648442092049</v>
      </c>
      <c r="P83" s="339">
        <f>IF(P$47=0,0,P$47/MAE!P$5*1000)</f>
        <v>2.0454698734335985</v>
      </c>
      <c r="Q83" s="339">
        <f>IF(Q$47=0,0,Q$47/MAE!Q$5*1000)</f>
        <v>2.0578184826802675</v>
      </c>
      <c r="R83" s="339">
        <f>IF(R$47=0,0,R$47/MAE!R$5*1000)</f>
        <v>2.0449320524348025</v>
      </c>
      <c r="S83" s="339">
        <f>IF(S$47=0,0,S$47/MAE!S$5*1000)</f>
        <v>1.8905875567222254</v>
      </c>
      <c r="T83" s="339">
        <f>IF(T$47=0,0,T$47/MAE!T$5*1000)</f>
        <v>1.8442643438529009</v>
      </c>
      <c r="U83" s="339">
        <f>IF(U$47=0,0,U$47/MAE!U$5*1000)</f>
        <v>1.8854715007270597</v>
      </c>
      <c r="V83" s="339">
        <f>IF(V$47=0,0,V$47/MAE!V$5*1000)</f>
        <v>1.9064676613795426</v>
      </c>
      <c r="W83" s="339">
        <f>IF(W$47=0,0,W$47/MAE!W$5*1000)</f>
        <v>1.8991366165704249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LV: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11.78651902182709</v>
      </c>
      <c r="C5" s="225">
        <v>15.11906998936518</v>
      </c>
      <c r="D5" s="225">
        <v>13.388002655312331</v>
      </c>
      <c r="E5" s="225">
        <v>14.14807715961236</v>
      </c>
      <c r="F5" s="225">
        <v>14.335241006533151</v>
      </c>
      <c r="G5" s="225">
        <v>16.589264211399669</v>
      </c>
      <c r="H5" s="225">
        <v>16.956681555443129</v>
      </c>
      <c r="I5" s="225">
        <v>14.53811707752145</v>
      </c>
      <c r="J5" s="225">
        <v>13.7931228349143</v>
      </c>
      <c r="K5" s="225">
        <v>8.4524907646156819</v>
      </c>
      <c r="L5" s="225">
        <v>9.671369767204121</v>
      </c>
      <c r="M5" s="225">
        <v>10.3160864433138</v>
      </c>
      <c r="N5" s="225">
        <v>10.26459467448281</v>
      </c>
      <c r="O5" s="225">
        <v>10.766230719508471</v>
      </c>
      <c r="P5" s="225">
        <v>10.93628135341417</v>
      </c>
      <c r="Q5" s="225">
        <v>8.9363872357596534</v>
      </c>
      <c r="R5" s="225">
        <v>9.2565505260559799</v>
      </c>
      <c r="S5" s="225">
        <v>9.6006441116801469</v>
      </c>
      <c r="T5" s="225">
        <v>9.8644617294425796</v>
      </c>
      <c r="U5" s="225">
        <v>8.8410915928076932</v>
      </c>
      <c r="V5" s="225">
        <v>8.5312484351294273</v>
      </c>
      <c r="W5" s="225">
        <v>9.7198101985451935</v>
      </c>
      <c r="DA5" s="89" t="s">
        <v>2598</v>
      </c>
    </row>
    <row r="6" spans="1:105" ht="12" customHeight="1" x14ac:dyDescent="0.25">
      <c r="A6" s="55" t="s">
        <v>92</v>
      </c>
      <c r="B6" s="261">
        <v>0.20630516667848031</v>
      </c>
      <c r="C6" s="261">
        <v>0.27172623542430291</v>
      </c>
      <c r="D6" s="261">
        <v>0.2272699285140381</v>
      </c>
      <c r="E6" s="261">
        <v>0.245948915239286</v>
      </c>
      <c r="F6" s="261">
        <v>0.25874808080271211</v>
      </c>
      <c r="G6" s="261">
        <v>0.26934782141126762</v>
      </c>
      <c r="H6" s="261">
        <v>0.29201885074353068</v>
      </c>
      <c r="I6" s="261">
        <v>0.25730843120891839</v>
      </c>
      <c r="J6" s="261">
        <v>0.24269808856966299</v>
      </c>
      <c r="K6" s="261">
        <v>0.15565662911382039</v>
      </c>
      <c r="L6" s="261">
        <v>0.1793029898737592</v>
      </c>
      <c r="M6" s="261">
        <v>0.19244640497025159</v>
      </c>
      <c r="N6" s="261">
        <v>0.18660188419855619</v>
      </c>
      <c r="O6" s="261">
        <v>0.19550515143871791</v>
      </c>
      <c r="P6" s="261">
        <v>0.1890280043670764</v>
      </c>
      <c r="Q6" s="261">
        <v>0.16102877092950749</v>
      </c>
      <c r="R6" s="261">
        <v>0.1680880489891646</v>
      </c>
      <c r="S6" s="261">
        <v>0.1629237378649972</v>
      </c>
      <c r="T6" s="261">
        <v>0.16680573332585211</v>
      </c>
      <c r="U6" s="261">
        <v>0.15289343200111399</v>
      </c>
      <c r="V6" s="261">
        <v>0.14655816685817841</v>
      </c>
      <c r="W6" s="261">
        <v>0.16516984599135831</v>
      </c>
      <c r="DA6" s="67" t="s">
        <v>2599</v>
      </c>
    </row>
    <row r="7" spans="1:105" ht="12" customHeight="1" x14ac:dyDescent="0.25">
      <c r="A7" s="202" t="s">
        <v>93</v>
      </c>
      <c r="B7" s="226">
        <v>7.2854000246480519E-2</v>
      </c>
      <c r="C7" s="226">
        <v>9.5956604196099998E-2</v>
      </c>
      <c r="D7" s="226">
        <v>8.0257434627333785E-2</v>
      </c>
      <c r="E7" s="226">
        <v>8.6853677103442217E-2</v>
      </c>
      <c r="F7" s="226">
        <v>9.13735368147882E-2</v>
      </c>
      <c r="G7" s="226">
        <v>9.5116698061504995E-2</v>
      </c>
      <c r="H7" s="226">
        <v>0.10312267873156131</v>
      </c>
      <c r="I7" s="226">
        <v>9.086514318825073E-2</v>
      </c>
      <c r="J7" s="226">
        <v>8.570568972725072E-2</v>
      </c>
      <c r="K7" s="226">
        <v>5.4968124542891038E-2</v>
      </c>
      <c r="L7" s="226">
        <v>6.3318530886895777E-2</v>
      </c>
      <c r="M7" s="226">
        <v>6.7959957866627049E-2</v>
      </c>
      <c r="N7" s="226">
        <v>6.5896040977888884E-2</v>
      </c>
      <c r="O7" s="226">
        <v>6.9040114605090394E-2</v>
      </c>
      <c r="P7" s="226">
        <v>6.6752793924027276E-2</v>
      </c>
      <c r="Q7" s="226">
        <v>5.6865226915388298E-2</v>
      </c>
      <c r="R7" s="226">
        <v>5.9358119622722888E-2</v>
      </c>
      <c r="S7" s="226">
        <v>5.7534409969831127E-2</v>
      </c>
      <c r="T7" s="226">
        <v>5.8905286438003718E-2</v>
      </c>
      <c r="U7" s="226">
        <v>5.3992337235324817E-2</v>
      </c>
      <c r="V7" s="226">
        <v>5.1755120321585302E-2</v>
      </c>
      <c r="W7" s="226">
        <v>5.8327593992442431E-2</v>
      </c>
      <c r="DA7" s="174" t="s">
        <v>2600</v>
      </c>
    </row>
    <row r="8" spans="1:105" ht="12" customHeight="1" x14ac:dyDescent="0.25">
      <c r="A8" s="202" t="s">
        <v>94</v>
      </c>
      <c r="B8" s="226">
        <v>0.48224899873961857</v>
      </c>
      <c r="C8" s="226">
        <v>0.63517413099438691</v>
      </c>
      <c r="D8" s="226">
        <v>0.53125521398273323</v>
      </c>
      <c r="E8" s="226">
        <v>0.57491831166830876</v>
      </c>
      <c r="F8" s="226">
        <v>0.60483702324029898</v>
      </c>
      <c r="G8" s="226">
        <v>0.62961446520975772</v>
      </c>
      <c r="H8" s="226">
        <v>0.68260916898719282</v>
      </c>
      <c r="I8" s="226">
        <v>0.6014717678454844</v>
      </c>
      <c r="J8" s="226">
        <v>0.56731933617127273</v>
      </c>
      <c r="K8" s="226">
        <v>0.36385542226536061</v>
      </c>
      <c r="L8" s="226">
        <v>0.4191300137063404</v>
      </c>
      <c r="M8" s="226">
        <v>0.44985342636900449</v>
      </c>
      <c r="N8" s="226">
        <v>0.43619155674333698</v>
      </c>
      <c r="O8" s="226">
        <v>0.45700340446002868</v>
      </c>
      <c r="P8" s="226">
        <v>0.44186273813412719</v>
      </c>
      <c r="Q8" s="226">
        <v>0.3764130816464259</v>
      </c>
      <c r="R8" s="226">
        <v>0.39291450926893301</v>
      </c>
      <c r="S8" s="226">
        <v>0.38084266487983481</v>
      </c>
      <c r="T8" s="226">
        <v>0.38991703007509221</v>
      </c>
      <c r="U8" s="226">
        <v>0.35739630608142309</v>
      </c>
      <c r="V8" s="226">
        <v>0.34258729610305422</v>
      </c>
      <c r="W8" s="226">
        <v>0.38609305881052419</v>
      </c>
      <c r="DA8" s="174" t="s">
        <v>2601</v>
      </c>
    </row>
    <row r="9" spans="1:105" ht="12" customHeight="1" x14ac:dyDescent="0.25">
      <c r="A9" s="202" t="s">
        <v>95</v>
      </c>
      <c r="B9" s="226">
        <v>0.21149949598471771</v>
      </c>
      <c r="C9" s="226">
        <v>0.2785677293658369</v>
      </c>
      <c r="D9" s="226">
        <v>0.23299210633979611</v>
      </c>
      <c r="E9" s="226">
        <v>0.25214139058458679</v>
      </c>
      <c r="F9" s="226">
        <v>0.26526281216249809</v>
      </c>
      <c r="G9" s="226">
        <v>0.27612943190049077</v>
      </c>
      <c r="H9" s="226">
        <v>0.29937126997186159</v>
      </c>
      <c r="I9" s="226">
        <v>0.26378691522601228</v>
      </c>
      <c r="J9" s="226">
        <v>0.24880871495058091</v>
      </c>
      <c r="K9" s="226">
        <v>0.1595757349866079</v>
      </c>
      <c r="L9" s="226">
        <v>0.1838174612754799</v>
      </c>
      <c r="M9" s="226">
        <v>0.1972917998641899</v>
      </c>
      <c r="N9" s="226">
        <v>0.19130012637686411</v>
      </c>
      <c r="O9" s="226">
        <v>0.20042755912238561</v>
      </c>
      <c r="P9" s="226">
        <v>0.19378733113814889</v>
      </c>
      <c r="Q9" s="226">
        <v>0.1650831360113576</v>
      </c>
      <c r="R9" s="226">
        <v>0.17232015181503979</v>
      </c>
      <c r="S9" s="226">
        <v>0.16702581422061649</v>
      </c>
      <c r="T9" s="226">
        <v>0.17100555014582139</v>
      </c>
      <c r="U9" s="226">
        <v>0.15674296639407609</v>
      </c>
      <c r="V9" s="226">
        <v>0.15024819262649211</v>
      </c>
      <c r="W9" s="226">
        <v>0.1693284746158982</v>
      </c>
      <c r="DA9" s="174" t="s">
        <v>2602</v>
      </c>
    </row>
    <row r="10" spans="1:105" ht="12" customHeight="1" x14ac:dyDescent="0.25">
      <c r="A10" s="56" t="s">
        <v>96</v>
      </c>
      <c r="B10" s="262">
        <v>0.37923481057294411</v>
      </c>
      <c r="C10" s="262">
        <v>0.50095652830221238</v>
      </c>
      <c r="D10" s="262">
        <v>0.42293375294450758</v>
      </c>
      <c r="E10" s="262">
        <v>0.46366151178302362</v>
      </c>
      <c r="F10" s="262">
        <v>0.4811914811185688</v>
      </c>
      <c r="G10" s="262">
        <v>0.50774190051749812</v>
      </c>
      <c r="H10" s="262">
        <v>0.55735415761829532</v>
      </c>
      <c r="I10" s="262">
        <v>0.4917992698891363</v>
      </c>
      <c r="J10" s="262">
        <v>0.45964810573548892</v>
      </c>
      <c r="K10" s="262">
        <v>0.29500814379332141</v>
      </c>
      <c r="L10" s="262">
        <v>0.34459630968597171</v>
      </c>
      <c r="M10" s="262">
        <v>0.35973264721283682</v>
      </c>
      <c r="N10" s="262">
        <v>0.34947572283551492</v>
      </c>
      <c r="O10" s="262">
        <v>0.36550593732102371</v>
      </c>
      <c r="P10" s="262">
        <v>0.3596279537652376</v>
      </c>
      <c r="Q10" s="262">
        <v>0.30192181630771098</v>
      </c>
      <c r="R10" s="262">
        <v>0.3166426146114536</v>
      </c>
      <c r="S10" s="262">
        <v>0.31740790407421993</v>
      </c>
      <c r="T10" s="262">
        <v>0.32402188861919101</v>
      </c>
      <c r="U10" s="262">
        <v>0.29077095205146519</v>
      </c>
      <c r="V10" s="262">
        <v>0.276471685582584</v>
      </c>
      <c r="W10" s="262">
        <v>0.31482569328305082</v>
      </c>
      <c r="DA10" s="68" t="s">
        <v>2603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2.984228481146823E-2</v>
      </c>
      <c r="G11" s="228">
        <v>0</v>
      </c>
      <c r="H11" s="228">
        <v>3.3332399378168953E-2</v>
      </c>
      <c r="I11" s="228">
        <v>3.2989304751646721E-2</v>
      </c>
      <c r="J11" s="228">
        <v>3.23172628941156E-2</v>
      </c>
      <c r="K11" s="228">
        <v>2.8513645867752169E-2</v>
      </c>
      <c r="L11" s="228">
        <v>2.794668651738379E-2</v>
      </c>
      <c r="M11" s="228">
        <v>3.0829053006728609E-2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1.122734338765489E-2</v>
      </c>
      <c r="T11" s="228">
        <v>1.085254226929489E-2</v>
      </c>
      <c r="U11" s="228">
        <v>1.086399191553683E-2</v>
      </c>
      <c r="V11" s="228">
        <v>1.0341109506242899E-2</v>
      </c>
      <c r="W11" s="228">
        <v>1.6015842310857242E-2</v>
      </c>
      <c r="DA11" s="69" t="s">
        <v>2604</v>
      </c>
    </row>
    <row r="12" spans="1:105" ht="12" customHeight="1" x14ac:dyDescent="0.25">
      <c r="A12" s="37" t="s">
        <v>162</v>
      </c>
      <c r="B12" s="228">
        <v>5.5621364605572252E-2</v>
      </c>
      <c r="C12" s="228">
        <v>0.12407236626167641</v>
      </c>
      <c r="D12" s="228">
        <v>0.12982452736884989</v>
      </c>
      <c r="E12" s="228">
        <v>0.19254435620852689</v>
      </c>
      <c r="F12" s="228">
        <v>0.15995614327255511</v>
      </c>
      <c r="G12" s="228">
        <v>0.18582278931311511</v>
      </c>
      <c r="H12" s="228">
        <v>0.22496404306900639</v>
      </c>
      <c r="I12" s="228">
        <v>0.2016015007117638</v>
      </c>
      <c r="J12" s="228">
        <v>0.1738370727531055</v>
      </c>
      <c r="K12" s="228">
        <v>0.1202649779340208</v>
      </c>
      <c r="L12" s="228">
        <v>0.16167771254010041</v>
      </c>
      <c r="M12" s="228">
        <v>0.1239630309390929</v>
      </c>
      <c r="N12" s="228">
        <v>0.14383034954040019</v>
      </c>
      <c r="O12" s="228">
        <v>0.14674459983986651</v>
      </c>
      <c r="P12" s="228">
        <v>0.15677185924959211</v>
      </c>
      <c r="Q12" s="228">
        <v>0.1134857333172293</v>
      </c>
      <c r="R12" s="228">
        <v>0.1310206175496256</v>
      </c>
      <c r="S12" s="228">
        <v>0.144881162885521</v>
      </c>
      <c r="T12" s="228">
        <v>0.14636280542281521</v>
      </c>
      <c r="U12" s="228">
        <v>0.1115411420062821</v>
      </c>
      <c r="V12" s="228">
        <v>9.6481275540111197E-2</v>
      </c>
      <c r="W12" s="228">
        <v>0.1205306008993688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3.146196816603226E-3</v>
      </c>
      <c r="T14" s="228">
        <v>2.8455222977159401E-3</v>
      </c>
      <c r="U14" s="228">
        <v>2.6585892812853971E-3</v>
      </c>
      <c r="V14" s="228">
        <v>2.4796458538978178E-3</v>
      </c>
      <c r="W14" s="228">
        <v>2.8602713361480171E-3</v>
      </c>
      <c r="DA14" s="69" t="s">
        <v>2607</v>
      </c>
    </row>
    <row r="15" spans="1:105" ht="12" customHeight="1" x14ac:dyDescent="0.25">
      <c r="A15" s="37" t="s">
        <v>38</v>
      </c>
      <c r="B15" s="228">
        <v>0.32361344596737179</v>
      </c>
      <c r="C15" s="228">
        <v>0.37688416204053599</v>
      </c>
      <c r="D15" s="228">
        <v>0.29310922557565772</v>
      </c>
      <c r="E15" s="228">
        <v>0.27111715557449673</v>
      </c>
      <c r="F15" s="228">
        <v>0.29139305303454538</v>
      </c>
      <c r="G15" s="228">
        <v>0.32191911120438288</v>
      </c>
      <c r="H15" s="228">
        <v>0.29905771517112001</v>
      </c>
      <c r="I15" s="228">
        <v>0.25720846442572581</v>
      </c>
      <c r="J15" s="228">
        <v>0.25349377008826779</v>
      </c>
      <c r="K15" s="228">
        <v>0.14622951999154851</v>
      </c>
      <c r="L15" s="228">
        <v>0.1549719106284875</v>
      </c>
      <c r="M15" s="228">
        <v>0.20494056326701529</v>
      </c>
      <c r="N15" s="228">
        <v>0.2056453732951147</v>
      </c>
      <c r="O15" s="228">
        <v>0.2187613374811572</v>
      </c>
      <c r="P15" s="228">
        <v>0.20285609451564551</v>
      </c>
      <c r="Q15" s="228">
        <v>0.1884360829904817</v>
      </c>
      <c r="R15" s="228">
        <v>0.185621997061828</v>
      </c>
      <c r="S15" s="228">
        <v>0.1581532009844408</v>
      </c>
      <c r="T15" s="228">
        <v>0.16396101862936499</v>
      </c>
      <c r="U15" s="228">
        <v>0.16570722884836089</v>
      </c>
      <c r="V15" s="228">
        <v>0.16716965468233211</v>
      </c>
      <c r="W15" s="228">
        <v>0.1754189787366767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1.8207312123256474</v>
      </c>
      <c r="C16" s="263">
        <f t="shared" si="0"/>
        <v>2.4134577641031338</v>
      </c>
      <c r="D16" s="263">
        <f t="shared" si="0"/>
        <v>2.046236184082983</v>
      </c>
      <c r="E16" s="263">
        <f t="shared" si="0"/>
        <v>2.2509557036232057</v>
      </c>
      <c r="F16" s="263">
        <f t="shared" si="0"/>
        <v>2.3366216621531621</v>
      </c>
      <c r="G16" s="263">
        <f t="shared" si="0"/>
        <v>2.477486852281892</v>
      </c>
      <c r="H16" s="263">
        <f t="shared" si="0"/>
        <v>2.7244285941832809</v>
      </c>
      <c r="I16" s="263">
        <f t="shared" si="0"/>
        <v>2.4059024854392783</v>
      </c>
      <c r="J16" s="263">
        <f t="shared" si="0"/>
        <v>2.2519719676437422</v>
      </c>
      <c r="K16" s="263">
        <f t="shared" si="0"/>
        <v>1.4360661664477807</v>
      </c>
      <c r="L16" s="263">
        <f t="shared" si="0"/>
        <v>1.6771024794789242</v>
      </c>
      <c r="M16" s="263">
        <f t="shared" si="0"/>
        <v>1.7630714223441042</v>
      </c>
      <c r="N16" s="263">
        <f t="shared" si="0"/>
        <v>1.6965900342195437</v>
      </c>
      <c r="O16" s="263">
        <f t="shared" si="0"/>
        <v>1.7743448425014956</v>
      </c>
      <c r="P16" s="263">
        <f t="shared" si="0"/>
        <v>1.741061717060727</v>
      </c>
      <c r="Q16" s="263">
        <f t="shared" si="0"/>
        <v>1.4791274281185209</v>
      </c>
      <c r="R16" s="263">
        <f t="shared" si="0"/>
        <v>1.5313317986278447</v>
      </c>
      <c r="S16" s="263">
        <f t="shared" si="0"/>
        <v>1.5399157884099006</v>
      </c>
      <c r="T16" s="263">
        <f t="shared" si="0"/>
        <v>1.5763319725112264</v>
      </c>
      <c r="U16" s="263">
        <f t="shared" si="0"/>
        <v>1.4110527900274936</v>
      </c>
      <c r="V16" s="263">
        <f t="shared" si="0"/>
        <v>1.3411365258303638</v>
      </c>
      <c r="W16" s="263">
        <f t="shared" si="0"/>
        <v>1.527487330952229</v>
      </c>
      <c r="DA16" s="70"/>
    </row>
    <row r="17" spans="1:105" ht="12" customHeight="1" x14ac:dyDescent="0.25">
      <c r="A17" s="169" t="s">
        <v>2558</v>
      </c>
      <c r="B17" s="353">
        <v>0.51296014149942137</v>
      </c>
      <c r="C17" s="353">
        <v>0.80854620993430593</v>
      </c>
      <c r="D17" s="353">
        <v>0.73140064195104804</v>
      </c>
      <c r="E17" s="353">
        <v>0.93678926588226163</v>
      </c>
      <c r="F17" s="353">
        <v>0.94567179899387399</v>
      </c>
      <c r="G17" s="353">
        <v>1.086671749118467</v>
      </c>
      <c r="H17" s="353">
        <v>1.4099894281623611</v>
      </c>
      <c r="I17" s="353">
        <v>1.287980201397912</v>
      </c>
      <c r="J17" s="353">
        <v>1.1113785055522649</v>
      </c>
      <c r="K17" s="353">
        <v>0.72725846679242756</v>
      </c>
      <c r="L17" s="353">
        <v>0.92591842655909007</v>
      </c>
      <c r="M17" s="353">
        <v>0.85624210493225628</v>
      </c>
      <c r="N17" s="353">
        <v>0.69978019720099083</v>
      </c>
      <c r="O17" s="353">
        <v>0.71395894776212065</v>
      </c>
      <c r="P17" s="353">
        <v>0.80734458203267256</v>
      </c>
      <c r="Q17" s="353">
        <v>0.66592832658622836</v>
      </c>
      <c r="R17" s="353">
        <v>0.68081754850244303</v>
      </c>
      <c r="S17" s="353">
        <v>0.81864592841481254</v>
      </c>
      <c r="T17" s="353">
        <v>0.82608000781233959</v>
      </c>
      <c r="U17" s="353">
        <v>0.64328977624140438</v>
      </c>
      <c r="V17" s="353">
        <v>0.56273388642395372</v>
      </c>
      <c r="W17" s="353">
        <v>0.70667595942734485</v>
      </c>
      <c r="DA17" s="170" t="s">
        <v>2609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3.2789870085873668E-2</v>
      </c>
      <c r="G18" s="232">
        <v>9.3121019322383369E-2</v>
      </c>
      <c r="H18" s="232">
        <v>8.8483480822674127E-2</v>
      </c>
      <c r="I18" s="232">
        <v>8.6548454609237033E-2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8.3053533068945196E-2</v>
      </c>
      <c r="Q18" s="232">
        <v>0</v>
      </c>
      <c r="R18" s="232">
        <v>7.8244731488124233E-2</v>
      </c>
      <c r="S18" s="232">
        <v>3.17807263629276E-2</v>
      </c>
      <c r="T18" s="232">
        <v>6.3071450427765697E-3</v>
      </c>
      <c r="U18" s="232">
        <v>4.5142576154726293E-3</v>
      </c>
      <c r="V18" s="232">
        <v>6.7043910160330975E-4</v>
      </c>
      <c r="W18" s="232">
        <v>3.2326552654085628E-3</v>
      </c>
      <c r="DA18" s="71" t="s">
        <v>2610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0.18772829696806731</v>
      </c>
      <c r="H19" s="232">
        <v>0.17837920252076239</v>
      </c>
      <c r="I19" s="232">
        <v>0.17447826610189099</v>
      </c>
      <c r="J19" s="232">
        <v>0.17674617700078871</v>
      </c>
      <c r="K19" s="232">
        <v>0</v>
      </c>
      <c r="L19" s="232">
        <v>0</v>
      </c>
      <c r="M19" s="232">
        <v>0.16539663777290911</v>
      </c>
      <c r="N19" s="232">
        <v>0</v>
      </c>
      <c r="O19" s="232">
        <v>0</v>
      </c>
      <c r="P19" s="232">
        <v>0</v>
      </c>
      <c r="Q19" s="232">
        <v>0.17435101426420019</v>
      </c>
      <c r="R19" s="232">
        <v>0</v>
      </c>
      <c r="S19" s="232">
        <v>7.1002569006188815E-2</v>
      </c>
      <c r="T19" s="232">
        <v>9.6480199622365204E-2</v>
      </c>
      <c r="U19" s="232">
        <v>6.828596319414823E-2</v>
      </c>
      <c r="V19" s="232">
        <v>6.1617642160204683E-2</v>
      </c>
      <c r="W19" s="232">
        <v>6.0292530078669491E-2</v>
      </c>
      <c r="DA19" s="71" t="s">
        <v>2611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0.14648995671269521</v>
      </c>
      <c r="G20" s="232">
        <v>0</v>
      </c>
      <c r="H20" s="232">
        <v>0.1506591644080055</v>
      </c>
      <c r="I20" s="232">
        <v>0.1474494024612783</v>
      </c>
      <c r="J20" s="232">
        <v>0.14953458711745821</v>
      </c>
      <c r="K20" s="232">
        <v>0.14213126489125599</v>
      </c>
      <c r="L20" s="232">
        <v>0.13930515664878401</v>
      </c>
      <c r="M20" s="232">
        <v>0.140281793144614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5.2655082950789807E-2</v>
      </c>
      <c r="T20" s="232">
        <v>5.1067137772190421E-2</v>
      </c>
      <c r="U20" s="232">
        <v>5.1762907578959343E-2</v>
      </c>
      <c r="V20" s="232">
        <v>4.9517360753030287E-2</v>
      </c>
      <c r="W20" s="232">
        <v>7.7065511952134153E-2</v>
      </c>
      <c r="DA20" s="71" t="s">
        <v>2612</v>
      </c>
    </row>
    <row r="21" spans="1:105" ht="12" customHeight="1" x14ac:dyDescent="0.25">
      <c r="A21" s="59" t="s">
        <v>70</v>
      </c>
      <c r="B21" s="232">
        <v>0.28734691937929108</v>
      </c>
      <c r="C21" s="232">
        <v>0.27822863297703559</v>
      </c>
      <c r="D21" s="232">
        <v>0.1468576774313903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2613</v>
      </c>
    </row>
    <row r="22" spans="1:105" ht="12" customHeight="1" x14ac:dyDescent="0.25">
      <c r="A22" s="59" t="s">
        <v>162</v>
      </c>
      <c r="B22" s="232">
        <v>0.22561322212013021</v>
      </c>
      <c r="C22" s="232">
        <v>0.53031757695727033</v>
      </c>
      <c r="D22" s="232">
        <v>0.5845429645196577</v>
      </c>
      <c r="E22" s="232">
        <v>0.93678926588226163</v>
      </c>
      <c r="F22" s="232">
        <v>0.76639197219530508</v>
      </c>
      <c r="G22" s="232">
        <v>0.80582243282801613</v>
      </c>
      <c r="H22" s="232">
        <v>0.99246758041091887</v>
      </c>
      <c r="I22" s="232">
        <v>0.87950407822550547</v>
      </c>
      <c r="J22" s="232">
        <v>0.785097741434018</v>
      </c>
      <c r="K22" s="232">
        <v>0.58512720190117151</v>
      </c>
      <c r="L22" s="232">
        <v>0.78661326991030611</v>
      </c>
      <c r="M22" s="232">
        <v>0.55056367401473316</v>
      </c>
      <c r="N22" s="232">
        <v>0.69978019720099083</v>
      </c>
      <c r="O22" s="232">
        <v>0.71395894776212065</v>
      </c>
      <c r="P22" s="232">
        <v>0.72429104896372742</v>
      </c>
      <c r="Q22" s="232">
        <v>0.49157731232202811</v>
      </c>
      <c r="R22" s="232">
        <v>0.60257281701431875</v>
      </c>
      <c r="S22" s="232">
        <v>0.66320755009490628</v>
      </c>
      <c r="T22" s="232">
        <v>0.67222552537500746</v>
      </c>
      <c r="U22" s="232">
        <v>0.51872664785282419</v>
      </c>
      <c r="V22" s="232">
        <v>0.45092844440911539</v>
      </c>
      <c r="W22" s="232">
        <v>0.56608526213113264</v>
      </c>
      <c r="DA22" s="71" t="s">
        <v>2614</v>
      </c>
    </row>
    <row r="23" spans="1:105" ht="12" customHeight="1" x14ac:dyDescent="0.25">
      <c r="A23" s="60" t="s">
        <v>2565</v>
      </c>
      <c r="B23" s="331">
        <v>1.307771070826226</v>
      </c>
      <c r="C23" s="331">
        <v>1.6049115541688279</v>
      </c>
      <c r="D23" s="331">
        <v>1.3148355421319351</v>
      </c>
      <c r="E23" s="331">
        <v>1.3141664377409441</v>
      </c>
      <c r="F23" s="331">
        <v>1.390949863159288</v>
      </c>
      <c r="G23" s="331">
        <v>1.390815103163425</v>
      </c>
      <c r="H23" s="331">
        <v>1.31443916602092</v>
      </c>
      <c r="I23" s="331">
        <v>1.1179222840413661</v>
      </c>
      <c r="J23" s="331">
        <v>1.1405934620914771</v>
      </c>
      <c r="K23" s="331">
        <v>0.70880769965535306</v>
      </c>
      <c r="L23" s="331">
        <v>0.75118405291983403</v>
      </c>
      <c r="M23" s="331">
        <v>0.9068293174118478</v>
      </c>
      <c r="N23" s="331">
        <v>0.99680983701855286</v>
      </c>
      <c r="O23" s="331">
        <v>1.0603858947393749</v>
      </c>
      <c r="P23" s="331">
        <v>0.93371713502805431</v>
      </c>
      <c r="Q23" s="331">
        <v>0.81319910153229258</v>
      </c>
      <c r="R23" s="331">
        <v>0.85051425012540172</v>
      </c>
      <c r="S23" s="331">
        <v>0.72126985999508808</v>
      </c>
      <c r="T23" s="331">
        <v>0.75025196469888689</v>
      </c>
      <c r="U23" s="331">
        <v>0.76776301378608924</v>
      </c>
      <c r="V23" s="331">
        <v>0.77840263940641008</v>
      </c>
      <c r="W23" s="331">
        <v>0.82081137152488415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0.6865614263476959</v>
      </c>
      <c r="C24" s="263">
        <f t="shared" si="1"/>
        <v>0.9643260175313777</v>
      </c>
      <c r="D24" s="263">
        <f t="shared" si="1"/>
        <v>0.83783710234205733</v>
      </c>
      <c r="E24" s="263">
        <f t="shared" si="1"/>
        <v>0.9406132574063375</v>
      </c>
      <c r="F24" s="263">
        <f t="shared" si="1"/>
        <v>0.96216579198463981</v>
      </c>
      <c r="G24" s="263">
        <f t="shared" si="1"/>
        <v>1.0283820691261667</v>
      </c>
      <c r="H24" s="263">
        <f t="shared" si="1"/>
        <v>1.1419338559981838</v>
      </c>
      <c r="I24" s="263">
        <f t="shared" si="1"/>
        <v>1.0083687734831794</v>
      </c>
      <c r="J24" s="263">
        <f t="shared" si="1"/>
        <v>0.93598240790671783</v>
      </c>
      <c r="K24" s="263">
        <f t="shared" si="1"/>
        <v>0.60217425268523095</v>
      </c>
      <c r="L24" s="263">
        <f t="shared" si="1"/>
        <v>0.70824689029346544</v>
      </c>
      <c r="M24" s="263">
        <f t="shared" si="1"/>
        <v>0.72413301081208281</v>
      </c>
      <c r="N24" s="263">
        <f t="shared" si="1"/>
        <v>0.70475290074198127</v>
      </c>
      <c r="O24" s="263">
        <f t="shared" si="1"/>
        <v>0.73546512947829135</v>
      </c>
      <c r="P24" s="263">
        <f t="shared" si="1"/>
        <v>0.73553488180403193</v>
      </c>
      <c r="Q24" s="263">
        <f t="shared" si="1"/>
        <v>0.60818014835110779</v>
      </c>
      <c r="R24" s="263">
        <f t="shared" si="1"/>
        <v>0.64190384090688712</v>
      </c>
      <c r="S24" s="263">
        <f t="shared" si="1"/>
        <v>0.65255201896311577</v>
      </c>
      <c r="T24" s="263">
        <f t="shared" si="1"/>
        <v>0.66591202429492691</v>
      </c>
      <c r="U24" s="263">
        <f t="shared" si="1"/>
        <v>0.58845357758663552</v>
      </c>
      <c r="V24" s="263">
        <f t="shared" si="1"/>
        <v>0.55450710098704881</v>
      </c>
      <c r="W24" s="263">
        <f t="shared" si="1"/>
        <v>0.63836606685541064</v>
      </c>
      <c r="DA24" s="70"/>
    </row>
    <row r="25" spans="1:105" ht="12" customHeight="1" x14ac:dyDescent="0.25">
      <c r="A25" s="169" t="s">
        <v>2568</v>
      </c>
      <c r="B25" s="354">
        <v>0.44888496794516403</v>
      </c>
      <c r="C25" s="354">
        <v>0.65128039521135495</v>
      </c>
      <c r="D25" s="354">
        <v>0.57600792675579382</v>
      </c>
      <c r="E25" s="354">
        <v>0.65726472056082008</v>
      </c>
      <c r="F25" s="354">
        <v>0.66407181569812335</v>
      </c>
      <c r="G25" s="354">
        <v>0.71807652854202297</v>
      </c>
      <c r="H25" s="354">
        <v>0.80550987133052432</v>
      </c>
      <c r="I25" s="354">
        <v>0.71193336359275683</v>
      </c>
      <c r="J25" s="354">
        <v>0.65637902675534066</v>
      </c>
      <c r="K25" s="354">
        <v>0.42284807811440123</v>
      </c>
      <c r="L25" s="354">
        <v>0.50167862881799852</v>
      </c>
      <c r="M25" s="354">
        <v>0.5024227128973775</v>
      </c>
      <c r="N25" s="354">
        <v>0.48977585638772347</v>
      </c>
      <c r="O25" s="354">
        <v>0.51023096427765757</v>
      </c>
      <c r="P25" s="354">
        <v>0.51776279523829383</v>
      </c>
      <c r="Q25" s="354">
        <v>0.42266493032903713</v>
      </c>
      <c r="R25" s="354">
        <v>0.44825589293378809</v>
      </c>
      <c r="S25" s="354">
        <v>0.46485368048280168</v>
      </c>
      <c r="T25" s="354">
        <v>0.47374138418724432</v>
      </c>
      <c r="U25" s="354">
        <v>0.41231077895442048</v>
      </c>
      <c r="V25" s="354">
        <v>0.38566292413176972</v>
      </c>
      <c r="W25" s="354">
        <v>0.44808007129768251</v>
      </c>
      <c r="DA25" s="170" t="s">
        <v>2616</v>
      </c>
    </row>
    <row r="26" spans="1:105" ht="12" customHeight="1" x14ac:dyDescent="0.25">
      <c r="A26" s="61" t="s">
        <v>2570</v>
      </c>
      <c r="B26" s="265">
        <v>0.2376764584025319</v>
      </c>
      <c r="C26" s="265">
        <v>0.31304562232002281</v>
      </c>
      <c r="D26" s="265">
        <v>0.26182917558626351</v>
      </c>
      <c r="E26" s="265">
        <v>0.28334853684551747</v>
      </c>
      <c r="F26" s="265">
        <v>0.2980939762865164</v>
      </c>
      <c r="G26" s="265">
        <v>0.31030554058414378</v>
      </c>
      <c r="H26" s="265">
        <v>0.33642398466765933</v>
      </c>
      <c r="I26" s="265">
        <v>0.29643540989042261</v>
      </c>
      <c r="J26" s="265">
        <v>0.27960338115137717</v>
      </c>
      <c r="K26" s="265">
        <v>0.17932617457082969</v>
      </c>
      <c r="L26" s="265">
        <v>0.20656826147546689</v>
      </c>
      <c r="M26" s="265">
        <v>0.22171029791470531</v>
      </c>
      <c r="N26" s="265">
        <v>0.2149770443542578</v>
      </c>
      <c r="O26" s="265">
        <v>0.2252341652006338</v>
      </c>
      <c r="P26" s="265">
        <v>0.2177720865657381</v>
      </c>
      <c r="Q26" s="265">
        <v>0.18551521802207069</v>
      </c>
      <c r="R26" s="265">
        <v>0.19364794797309909</v>
      </c>
      <c r="S26" s="265">
        <v>0.18769833848031409</v>
      </c>
      <c r="T26" s="265">
        <v>0.19217064010768259</v>
      </c>
      <c r="U26" s="265">
        <v>0.17614279863221499</v>
      </c>
      <c r="V26" s="265">
        <v>0.16884417685527911</v>
      </c>
      <c r="W26" s="265">
        <v>0.1902859955577281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2.2294667906028334</v>
      </c>
      <c r="C27" s="263">
        <f t="shared" si="2"/>
        <v>2.9552544050242471</v>
      </c>
      <c r="D27" s="263">
        <f t="shared" si="2"/>
        <v>2.5055953274485505</v>
      </c>
      <c r="E27" s="263">
        <f t="shared" si="2"/>
        <v>2.7562722901508643</v>
      </c>
      <c r="F27" s="263">
        <f t="shared" si="2"/>
        <v>2.8611693822283613</v>
      </c>
      <c r="G27" s="263">
        <f t="shared" si="2"/>
        <v>3.0336573701410918</v>
      </c>
      <c r="H27" s="263">
        <f t="shared" si="2"/>
        <v>3.3360350132856511</v>
      </c>
      <c r="I27" s="263">
        <f t="shared" si="2"/>
        <v>2.9460030433950348</v>
      </c>
      <c r="J27" s="263">
        <f t="shared" si="2"/>
        <v>2.7575166950739698</v>
      </c>
      <c r="K27" s="263">
        <f t="shared" si="2"/>
        <v>1.7584483670789151</v>
      </c>
      <c r="L27" s="263">
        <f t="shared" si="2"/>
        <v>2.0535948728313356</v>
      </c>
      <c r="M27" s="263">
        <f t="shared" si="2"/>
        <v>2.1588629661356382</v>
      </c>
      <c r="N27" s="263">
        <f t="shared" si="2"/>
        <v>2.0774571847586252</v>
      </c>
      <c r="O27" s="263">
        <f t="shared" si="2"/>
        <v>2.1726671540834648</v>
      </c>
      <c r="P27" s="263">
        <f t="shared" si="2"/>
        <v>2.1319123066049714</v>
      </c>
      <c r="Q27" s="263">
        <f t="shared" si="2"/>
        <v>1.8111764425941081</v>
      </c>
      <c r="R27" s="263">
        <f t="shared" si="2"/>
        <v>1.8751001615851166</v>
      </c>
      <c r="S27" s="263">
        <f t="shared" si="2"/>
        <v>1.8856111694815105</v>
      </c>
      <c r="T27" s="263">
        <f t="shared" si="2"/>
        <v>1.9302024153198691</v>
      </c>
      <c r="U27" s="263">
        <f t="shared" si="2"/>
        <v>1.7278197428908089</v>
      </c>
      <c r="V27" s="263">
        <f t="shared" si="2"/>
        <v>1.6422079908126901</v>
      </c>
      <c r="W27" s="263">
        <f t="shared" si="2"/>
        <v>1.8703926501455865</v>
      </c>
      <c r="DA27" s="70"/>
    </row>
    <row r="28" spans="1:105" ht="12" customHeight="1" x14ac:dyDescent="0.25">
      <c r="A28" s="169" t="s">
        <v>2573</v>
      </c>
      <c r="B28" s="353">
        <v>0.62811445897888341</v>
      </c>
      <c r="C28" s="353">
        <v>0.99005658359302817</v>
      </c>
      <c r="D28" s="353">
        <v>0.89559262279720175</v>
      </c>
      <c r="E28" s="353">
        <v>1.1470888969986881</v>
      </c>
      <c r="F28" s="353">
        <v>1.1579654681557641</v>
      </c>
      <c r="G28" s="353">
        <v>1.330618468308326</v>
      </c>
      <c r="H28" s="353">
        <v>1.726517667137585</v>
      </c>
      <c r="I28" s="353">
        <v>1.5771186139566269</v>
      </c>
      <c r="J28" s="353">
        <v>1.360871639451753</v>
      </c>
      <c r="K28" s="353">
        <v>0.89052057158256437</v>
      </c>
      <c r="L28" s="353">
        <v>1.133777665174396</v>
      </c>
      <c r="M28" s="353">
        <v>1.048459720325212</v>
      </c>
      <c r="N28" s="353">
        <v>0.85687371085835629</v>
      </c>
      <c r="O28" s="353">
        <v>0.87423544623933158</v>
      </c>
      <c r="P28" s="353">
        <v>0.9885852024889864</v>
      </c>
      <c r="Q28" s="353">
        <v>0.81542244071783099</v>
      </c>
      <c r="R28" s="353">
        <v>0.83365414102339941</v>
      </c>
      <c r="S28" s="353">
        <v>1.002423585814056</v>
      </c>
      <c r="T28" s="353">
        <v>1.0115265401783751</v>
      </c>
      <c r="U28" s="353">
        <v>0.78770176682620952</v>
      </c>
      <c r="V28" s="353">
        <v>0.6890619017436167</v>
      </c>
      <c r="W28" s="353">
        <v>0.86531750133960561</v>
      </c>
      <c r="DA28" s="170" t="s">
        <v>2618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4.0150861329641227E-2</v>
      </c>
      <c r="G29" s="232">
        <v>0.1140257379457755</v>
      </c>
      <c r="H29" s="232">
        <v>0.108347119374703</v>
      </c>
      <c r="I29" s="232">
        <v>0.1059776995215147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0.1016982037578921</v>
      </c>
      <c r="Q29" s="232">
        <v>0</v>
      </c>
      <c r="R29" s="232">
        <v>9.5809875291580651E-2</v>
      </c>
      <c r="S29" s="232">
        <v>3.8915175138278683E-2</v>
      </c>
      <c r="T29" s="232">
        <v>7.7230347462570216E-3</v>
      </c>
      <c r="U29" s="232">
        <v>5.5276623862930158E-3</v>
      </c>
      <c r="V29" s="232">
        <v>8.2094583869793002E-4</v>
      </c>
      <c r="W29" s="232">
        <v>3.9583533862145659E-3</v>
      </c>
      <c r="DA29" s="71" t="s">
        <v>2619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0.2298713840425313</v>
      </c>
      <c r="H30" s="232">
        <v>0.21842351329072951</v>
      </c>
      <c r="I30" s="232">
        <v>0.21364685645129519</v>
      </c>
      <c r="J30" s="232">
        <v>0.21642389020504729</v>
      </c>
      <c r="K30" s="232">
        <v>0</v>
      </c>
      <c r="L30" s="232">
        <v>0</v>
      </c>
      <c r="M30" s="232">
        <v>0.20252649523213359</v>
      </c>
      <c r="N30" s="232">
        <v>0</v>
      </c>
      <c r="O30" s="232">
        <v>0</v>
      </c>
      <c r="P30" s="232">
        <v>0</v>
      </c>
      <c r="Q30" s="232">
        <v>0.21349103787453111</v>
      </c>
      <c r="R30" s="232">
        <v>0</v>
      </c>
      <c r="S30" s="232">
        <v>8.6941921232067926E-2</v>
      </c>
      <c r="T30" s="232">
        <v>0.11813901994575331</v>
      </c>
      <c r="U30" s="232">
        <v>8.3615465135691749E-2</v>
      </c>
      <c r="V30" s="232">
        <v>7.5450174073720025E-2</v>
      </c>
      <c r="W30" s="232">
        <v>7.3827587851432008E-2</v>
      </c>
      <c r="DA30" s="71" t="s">
        <v>2620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0.1793754571992186</v>
      </c>
      <c r="G31" s="232">
        <v>0</v>
      </c>
      <c r="H31" s="232">
        <v>0.1844806094791904</v>
      </c>
      <c r="I31" s="232">
        <v>0.18055028872809589</v>
      </c>
      <c r="J31" s="232">
        <v>0.1831035760621938</v>
      </c>
      <c r="K31" s="232">
        <v>0.17403828354031339</v>
      </c>
      <c r="L31" s="232">
        <v>0.17057774283524571</v>
      </c>
      <c r="M31" s="232">
        <v>0.1717736242587109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6.4475611776477315E-2</v>
      </c>
      <c r="T31" s="232">
        <v>6.2531189108804591E-2</v>
      </c>
      <c r="U31" s="232">
        <v>6.3383152137501217E-2</v>
      </c>
      <c r="V31" s="232">
        <v>6.0633502962894208E-2</v>
      </c>
      <c r="W31" s="232">
        <v>9.4365933002613214E-2</v>
      </c>
      <c r="DA31" s="71" t="s">
        <v>2621</v>
      </c>
    </row>
    <row r="32" spans="1:105" ht="12" customHeight="1" x14ac:dyDescent="0.25">
      <c r="A32" s="59" t="s">
        <v>70</v>
      </c>
      <c r="B32" s="232">
        <v>0.35185337066851979</v>
      </c>
      <c r="C32" s="232">
        <v>0.34068812201269683</v>
      </c>
      <c r="D32" s="232">
        <v>0.17982572746700859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2622</v>
      </c>
    </row>
    <row r="33" spans="1:105" ht="12" customHeight="1" x14ac:dyDescent="0.25">
      <c r="A33" s="59" t="s">
        <v>162</v>
      </c>
      <c r="B33" s="232">
        <v>0.27626108831036361</v>
      </c>
      <c r="C33" s="232">
        <v>0.64936846158033135</v>
      </c>
      <c r="D33" s="232">
        <v>0.71576689533019322</v>
      </c>
      <c r="E33" s="232">
        <v>1.1470888969986881</v>
      </c>
      <c r="F33" s="232">
        <v>0.93843914962690456</v>
      </c>
      <c r="G33" s="232">
        <v>0.98672134632001929</v>
      </c>
      <c r="H33" s="232">
        <v>1.2152664249929619</v>
      </c>
      <c r="I33" s="232">
        <v>1.0769437692557211</v>
      </c>
      <c r="J33" s="232">
        <v>0.96134417318451182</v>
      </c>
      <c r="K33" s="232">
        <v>0.71648228804225089</v>
      </c>
      <c r="L33" s="232">
        <v>0.96319992233914997</v>
      </c>
      <c r="M33" s="232">
        <v>0.6741596008343671</v>
      </c>
      <c r="N33" s="232">
        <v>0.85687371085835629</v>
      </c>
      <c r="O33" s="232">
        <v>0.87423544623933158</v>
      </c>
      <c r="P33" s="232">
        <v>0.88688699873109433</v>
      </c>
      <c r="Q33" s="232">
        <v>0.60193140284329993</v>
      </c>
      <c r="R33" s="232">
        <v>0.73784426573181872</v>
      </c>
      <c r="S33" s="232">
        <v>0.81209087766723198</v>
      </c>
      <c r="T33" s="232">
        <v>0.82313329637756028</v>
      </c>
      <c r="U33" s="232">
        <v>0.63517548716672356</v>
      </c>
      <c r="V33" s="232">
        <v>0.55215727886830457</v>
      </c>
      <c r="W33" s="232">
        <v>0.69316562709934582</v>
      </c>
      <c r="DA33" s="71" t="s">
        <v>2623</v>
      </c>
    </row>
    <row r="34" spans="1:105" ht="12" customHeight="1" x14ac:dyDescent="0.25">
      <c r="A34" s="60" t="s">
        <v>2580</v>
      </c>
      <c r="B34" s="331">
        <v>1.60135233162395</v>
      </c>
      <c r="C34" s="331">
        <v>1.9651978214312189</v>
      </c>
      <c r="D34" s="331">
        <v>1.610002704651349</v>
      </c>
      <c r="E34" s="331">
        <v>1.609183393152176</v>
      </c>
      <c r="F34" s="331">
        <v>1.703203914072597</v>
      </c>
      <c r="G34" s="331">
        <v>1.7030389018327661</v>
      </c>
      <c r="H34" s="331">
        <v>1.6095173461480661</v>
      </c>
      <c r="I34" s="331">
        <v>1.3688844294384079</v>
      </c>
      <c r="J34" s="331">
        <v>1.396645055622217</v>
      </c>
      <c r="K34" s="331">
        <v>0.86792779549635068</v>
      </c>
      <c r="L34" s="331">
        <v>0.91981720765693931</v>
      </c>
      <c r="M34" s="331">
        <v>1.110403245810426</v>
      </c>
      <c r="N34" s="331">
        <v>1.220583473900269</v>
      </c>
      <c r="O34" s="331">
        <v>1.298431707844133</v>
      </c>
      <c r="P34" s="331">
        <v>1.1433271041159849</v>
      </c>
      <c r="Q34" s="331">
        <v>0.99575400187627705</v>
      </c>
      <c r="R34" s="331">
        <v>1.0414460205617171</v>
      </c>
      <c r="S34" s="331">
        <v>0.88318758366745465</v>
      </c>
      <c r="T34" s="331">
        <v>0.91867587514149418</v>
      </c>
      <c r="U34" s="331">
        <v>0.94011797606459935</v>
      </c>
      <c r="V34" s="331">
        <v>0.95314608906907339</v>
      </c>
      <c r="W34" s="331">
        <v>1.005075148805981</v>
      </c>
      <c r="DA34" s="72" t="s">
        <v>2624</v>
      </c>
    </row>
    <row r="35" spans="1:105" ht="12" customHeight="1" x14ac:dyDescent="0.25">
      <c r="A35" s="39" t="s">
        <v>2582</v>
      </c>
      <c r="B35" s="230">
        <v>3.5937279400891669</v>
      </c>
      <c r="C35" s="230">
        <v>4.23260079462165</v>
      </c>
      <c r="D35" s="230">
        <v>4.1859388922216656</v>
      </c>
      <c r="E35" s="230">
        <v>4.0685380703771914</v>
      </c>
      <c r="F35" s="230">
        <v>3.8351719907641511</v>
      </c>
      <c r="G35" s="230">
        <v>5.5249927632809621</v>
      </c>
      <c r="H35" s="230">
        <v>4.8418151681824746</v>
      </c>
      <c r="I35" s="230">
        <v>3.848593473010109</v>
      </c>
      <c r="J35" s="230">
        <v>3.7684495559305469</v>
      </c>
      <c r="K35" s="230">
        <v>2.0393598512199631</v>
      </c>
      <c r="L35" s="230">
        <v>2.21373781009481</v>
      </c>
      <c r="M35" s="230">
        <v>2.4401765465399952</v>
      </c>
      <c r="N35" s="230">
        <v>2.65337307619922</v>
      </c>
      <c r="O35" s="230">
        <v>2.8025202305619308</v>
      </c>
      <c r="P35" s="230">
        <v>3.1490160340007498</v>
      </c>
      <c r="Q35" s="230">
        <v>2.3344282942496162</v>
      </c>
      <c r="R35" s="230">
        <v>2.38473824563961</v>
      </c>
      <c r="S35" s="230">
        <v>2.7753429405791339</v>
      </c>
      <c r="T35" s="230">
        <v>2.8802837810481838</v>
      </c>
      <c r="U35" s="230">
        <v>2.542770354093332</v>
      </c>
      <c r="V35" s="230">
        <v>2.5311839204762419</v>
      </c>
      <c r="W35" s="230">
        <v>2.9054261287646952</v>
      </c>
      <c r="DA35" s="92" t="s">
        <v>2625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3.113614987807678E-2</v>
      </c>
      <c r="G36" s="231">
        <v>5.6698576730143932E-2</v>
      </c>
      <c r="H36" s="231">
        <v>7.1685215560123902E-2</v>
      </c>
      <c r="I36" s="231">
        <v>7.7938433510723187E-2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6.1193947041511008E-2</v>
      </c>
      <c r="Q36" s="231">
        <v>0</v>
      </c>
      <c r="R36" s="231">
        <v>7.0694188814288753E-2</v>
      </c>
      <c r="S36" s="231">
        <v>2.1531921165875819E-2</v>
      </c>
      <c r="T36" s="231">
        <v>4.2192107071123532E-3</v>
      </c>
      <c r="U36" s="231">
        <v>3.2857816230322809E-3</v>
      </c>
      <c r="V36" s="231">
        <v>4.8505475357460572E-4</v>
      </c>
      <c r="W36" s="231">
        <v>2.2714300670740868E-3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0.11544141013627821</v>
      </c>
      <c r="H38" s="231">
        <v>0.14595502828176141</v>
      </c>
      <c r="I38" s="231">
        <v>0.15868692279725241</v>
      </c>
      <c r="J38" s="231">
        <v>0.1512849046073679</v>
      </c>
      <c r="K38" s="231">
        <v>0</v>
      </c>
      <c r="L38" s="231">
        <v>0</v>
      </c>
      <c r="M38" s="231">
        <v>0.18832758377096839</v>
      </c>
      <c r="N38" s="231">
        <v>0</v>
      </c>
      <c r="O38" s="231">
        <v>0</v>
      </c>
      <c r="P38" s="231">
        <v>0</v>
      </c>
      <c r="Q38" s="231">
        <v>0.15910224794273689</v>
      </c>
      <c r="R38" s="231">
        <v>0</v>
      </c>
      <c r="S38" s="231">
        <v>4.8584805836022593E-2</v>
      </c>
      <c r="T38" s="231">
        <v>6.5184454627649976E-2</v>
      </c>
      <c r="U38" s="231">
        <v>5.0198558180662517E-2</v>
      </c>
      <c r="V38" s="231">
        <v>4.5023987182286077E-2</v>
      </c>
      <c r="W38" s="231">
        <v>4.2786910869050412E-2</v>
      </c>
      <c r="DA38" s="73" t="s">
        <v>2628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0.1431600606336223</v>
      </c>
      <c r="G39" s="231">
        <v>0</v>
      </c>
      <c r="H39" s="231">
        <v>0.12561796711421461</v>
      </c>
      <c r="I39" s="231">
        <v>0.13665457687276181</v>
      </c>
      <c r="J39" s="231">
        <v>0.1304273246126082</v>
      </c>
      <c r="K39" s="231">
        <v>0.15905585452366791</v>
      </c>
      <c r="L39" s="231">
        <v>0.16905225897847251</v>
      </c>
      <c r="M39" s="231">
        <v>0.16276833810974731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3.6715383867966057E-2</v>
      </c>
      <c r="T39" s="231">
        <v>3.5158369255983792E-2</v>
      </c>
      <c r="U39" s="231">
        <v>3.8775716363670172E-2</v>
      </c>
      <c r="V39" s="231">
        <v>3.6870389747206182E-2</v>
      </c>
      <c r="W39" s="231">
        <v>5.5729975813838983E-2</v>
      </c>
      <c r="DA39" s="73" t="s">
        <v>2629</v>
      </c>
    </row>
    <row r="40" spans="1:105" ht="12" customHeight="1" x14ac:dyDescent="0.25">
      <c r="A40" s="64" t="s">
        <v>70</v>
      </c>
      <c r="B40" s="231">
        <v>0.2164645858990637</v>
      </c>
      <c r="C40" s="231">
        <v>0.2458651824119599</v>
      </c>
      <c r="D40" s="231">
        <v>9.7965243096930901E-2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2.4511338776460511E-2</v>
      </c>
      <c r="T41" s="231">
        <v>2.5232260504263991E-3</v>
      </c>
      <c r="U41" s="231">
        <v>3.6458041706837377E-2</v>
      </c>
      <c r="V41" s="231">
        <v>4.3770247815837649E-3</v>
      </c>
      <c r="W41" s="231">
        <v>6.9002508324560192E-3</v>
      </c>
      <c r="DA41" s="73" t="s">
        <v>2631</v>
      </c>
    </row>
    <row r="42" spans="1:105" ht="12" customHeight="1" x14ac:dyDescent="0.25">
      <c r="A42" s="64" t="s">
        <v>162</v>
      </c>
      <c r="B42" s="231">
        <v>0.1716253801323874</v>
      </c>
      <c r="C42" s="231">
        <v>0.47322522460371141</v>
      </c>
      <c r="D42" s="231">
        <v>0.39375715407338868</v>
      </c>
      <c r="E42" s="231">
        <v>0.73580764432425727</v>
      </c>
      <c r="F42" s="231">
        <v>0.73322795486891157</v>
      </c>
      <c r="G42" s="231">
        <v>0.49434101347186532</v>
      </c>
      <c r="H42" s="231">
        <v>0.81011482566990034</v>
      </c>
      <c r="I42" s="231">
        <v>0.79798194823747559</v>
      </c>
      <c r="J42" s="231">
        <v>0.67038563930047157</v>
      </c>
      <c r="K42" s="231">
        <v>0.64103888024374556</v>
      </c>
      <c r="L42" s="231">
        <v>0.93452107201377388</v>
      </c>
      <c r="M42" s="231">
        <v>0.62538897184426812</v>
      </c>
      <c r="N42" s="231">
        <v>0.6891490340255032</v>
      </c>
      <c r="O42" s="231">
        <v>0.69721545058419176</v>
      </c>
      <c r="P42" s="231">
        <v>0.53768302631854492</v>
      </c>
      <c r="Q42" s="231">
        <v>0.44750621988639111</v>
      </c>
      <c r="R42" s="231">
        <v>0.54853077873459855</v>
      </c>
      <c r="S42" s="231">
        <v>0.45272166493002031</v>
      </c>
      <c r="T42" s="231">
        <v>0.45308141662662382</v>
      </c>
      <c r="U42" s="231">
        <v>0.38041161642826787</v>
      </c>
      <c r="V42" s="231">
        <v>0.32870167355254631</v>
      </c>
      <c r="W42" s="231">
        <v>0.400760287552544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1.668091020565835</v>
      </c>
      <c r="C44" s="231">
        <v>1.779337123162668</v>
      </c>
      <c r="D44" s="231">
        <v>1.9600432305474751</v>
      </c>
      <c r="E44" s="231">
        <v>1.8487971278901361</v>
      </c>
      <c r="F44" s="231">
        <v>1.3901008719942769</v>
      </c>
      <c r="G44" s="231">
        <v>1.390100872026282</v>
      </c>
      <c r="H44" s="231">
        <v>1.4178748652848221</v>
      </c>
      <c r="I44" s="231">
        <v>1.5152089497022321</v>
      </c>
      <c r="J44" s="231">
        <v>1.6542290455352791</v>
      </c>
      <c r="K44" s="231">
        <v>0.79233447709566163</v>
      </c>
      <c r="L44" s="231">
        <v>0.80624649535736026</v>
      </c>
      <c r="M44" s="231">
        <v>1.0703746687797699</v>
      </c>
      <c r="N44" s="231">
        <v>1.1954827465102229</v>
      </c>
      <c r="O44" s="231">
        <v>1.264992794392195</v>
      </c>
      <c r="P44" s="231">
        <v>1.70982707509105</v>
      </c>
      <c r="Q44" s="231">
        <v>1.3345028423487639</v>
      </c>
      <c r="R44" s="231">
        <v>1.5152089496582031</v>
      </c>
      <c r="S44" s="231">
        <v>1.862709145982262</v>
      </c>
      <c r="T44" s="231">
        <v>1.905045719377751</v>
      </c>
      <c r="U44" s="231">
        <v>1.4873348697989679</v>
      </c>
      <c r="V44" s="231">
        <v>1.216200644123407</v>
      </c>
      <c r="W44" s="231">
        <v>1.3386063873237439</v>
      </c>
      <c r="DA44" s="73" t="s">
        <v>2634</v>
      </c>
    </row>
    <row r="45" spans="1:105" ht="12" customHeight="1" x14ac:dyDescent="0.25">
      <c r="A45" s="64" t="s">
        <v>79</v>
      </c>
      <c r="B45" s="231">
        <v>1.5375469534918811</v>
      </c>
      <c r="C45" s="231">
        <v>1.734173264443311</v>
      </c>
      <c r="D45" s="231">
        <v>1.734173264503871</v>
      </c>
      <c r="E45" s="231">
        <v>1.4839332981627971</v>
      </c>
      <c r="F45" s="231">
        <v>1.5375469533892641</v>
      </c>
      <c r="G45" s="231">
        <v>3.4684108909163931</v>
      </c>
      <c r="H45" s="231">
        <v>2.270567266271653</v>
      </c>
      <c r="I45" s="231">
        <v>1.162122641889664</v>
      </c>
      <c r="J45" s="231">
        <v>1.1621226418748201</v>
      </c>
      <c r="K45" s="231">
        <v>0.4469306393568877</v>
      </c>
      <c r="L45" s="231">
        <v>0.30391798374520351</v>
      </c>
      <c r="M45" s="231">
        <v>0.39331698403524168</v>
      </c>
      <c r="N45" s="231">
        <v>0.76874129566349347</v>
      </c>
      <c r="O45" s="231">
        <v>0.84031198558554443</v>
      </c>
      <c r="P45" s="231">
        <v>0.84031198554964337</v>
      </c>
      <c r="Q45" s="231">
        <v>0.39331698407172422</v>
      </c>
      <c r="R45" s="231">
        <v>0.25030432843251971</v>
      </c>
      <c r="S45" s="231">
        <v>0.32856868002052708</v>
      </c>
      <c r="T45" s="231">
        <v>0.41507138440263641</v>
      </c>
      <c r="U45" s="231">
        <v>0.54630576999189406</v>
      </c>
      <c r="V45" s="231">
        <v>0.89952514633563752</v>
      </c>
      <c r="W45" s="231">
        <v>1.0583708863059871</v>
      </c>
      <c r="DA45" s="73" t="s">
        <v>2635</v>
      </c>
    </row>
    <row r="46" spans="1:105" ht="12" customHeight="1" x14ac:dyDescent="0.25">
      <c r="A46" s="39" t="s">
        <v>2594</v>
      </c>
      <c r="B46" s="230">
        <v>1.2936496862620579</v>
      </c>
      <c r="C46" s="230">
        <v>1.703876664192562</v>
      </c>
      <c r="D46" s="230">
        <v>1.425110560498889</v>
      </c>
      <c r="E46" s="230">
        <v>1.5422383363362671</v>
      </c>
      <c r="F46" s="230">
        <v>1.6224963191203181</v>
      </c>
      <c r="G46" s="230">
        <v>1.688962667653835</v>
      </c>
      <c r="H46" s="230">
        <v>1.831122800892899</v>
      </c>
      <c r="I46" s="230">
        <v>1.613468904657932</v>
      </c>
      <c r="J46" s="230">
        <v>1.5218538206745531</v>
      </c>
      <c r="K46" s="230">
        <v>0.97605480589598748</v>
      </c>
      <c r="L46" s="230">
        <v>1.1243308169665569</v>
      </c>
      <c r="M46" s="230">
        <v>1.206747438371333</v>
      </c>
      <c r="N46" s="230">
        <v>1.170098998662408</v>
      </c>
      <c r="O46" s="230">
        <v>1.2259275028990111</v>
      </c>
      <c r="P46" s="230">
        <v>1.1853121396872841</v>
      </c>
      <c r="Q46" s="230">
        <v>1.0097411632776689</v>
      </c>
      <c r="R46" s="230">
        <v>1.054006815922929</v>
      </c>
      <c r="S46" s="230">
        <v>1.021623674128179</v>
      </c>
      <c r="T46" s="230">
        <v>1.045965973891481</v>
      </c>
      <c r="U46" s="230">
        <v>0.95872800242574807</v>
      </c>
      <c r="V46" s="230">
        <v>0.91900231888376405</v>
      </c>
      <c r="W46" s="230">
        <v>1.035708038178577</v>
      </c>
      <c r="DA46" s="92" t="s">
        <v>2636</v>
      </c>
    </row>
    <row r="47" spans="1:105" ht="12" customHeight="1" x14ac:dyDescent="0.25">
      <c r="A47" s="39" t="s">
        <v>2596</v>
      </c>
      <c r="B47" s="230">
        <v>0.81023949397744965</v>
      </c>
      <c r="C47" s="230">
        <v>1.06717311560937</v>
      </c>
      <c r="D47" s="230">
        <v>0.89257615230977738</v>
      </c>
      <c r="E47" s="230">
        <v>0.96593569533985035</v>
      </c>
      <c r="F47" s="230">
        <v>1.016202926143652</v>
      </c>
      <c r="G47" s="230">
        <v>1.0578321718152011</v>
      </c>
      <c r="H47" s="230">
        <v>1.146869996848193</v>
      </c>
      <c r="I47" s="230">
        <v>1.010548870178112</v>
      </c>
      <c r="J47" s="230">
        <v>0.95316845253051907</v>
      </c>
      <c r="K47" s="230">
        <v>0.61132326658580416</v>
      </c>
      <c r="L47" s="230">
        <v>0.70419159211058335</v>
      </c>
      <c r="M47" s="230">
        <v>0.75581082282773848</v>
      </c>
      <c r="N47" s="230">
        <v>0.73285714876886587</v>
      </c>
      <c r="O47" s="230">
        <v>0.7678236930370328</v>
      </c>
      <c r="P47" s="230">
        <v>0.74238545292779101</v>
      </c>
      <c r="Q47" s="230">
        <v>0.63242172735824276</v>
      </c>
      <c r="R47" s="230">
        <v>0.66014621906627957</v>
      </c>
      <c r="S47" s="230">
        <v>0.63986398910880782</v>
      </c>
      <c r="T47" s="230">
        <v>0.65511007377292929</v>
      </c>
      <c r="U47" s="230">
        <v>0.60047113202027302</v>
      </c>
      <c r="V47" s="230">
        <v>0.57559011664742532</v>
      </c>
      <c r="W47" s="230">
        <v>0.64868531695542275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0.99999999999999989</v>
      </c>
      <c r="D51" s="234">
        <f t="shared" si="3"/>
        <v>1.0000000000000002</v>
      </c>
      <c r="E51" s="234">
        <f t="shared" si="3"/>
        <v>1.0000000000000002</v>
      </c>
      <c r="F51" s="234">
        <f t="shared" si="3"/>
        <v>0.99999999999999989</v>
      </c>
      <c r="G51" s="234">
        <f t="shared" si="3"/>
        <v>1</v>
      </c>
      <c r="H51" s="234">
        <f t="shared" si="3"/>
        <v>0.99999999999999967</v>
      </c>
      <c r="I51" s="234">
        <f t="shared" si="3"/>
        <v>0.99999999999999967</v>
      </c>
      <c r="J51" s="234">
        <f t="shared" si="3"/>
        <v>1.0000000000000004</v>
      </c>
      <c r="K51" s="234">
        <f t="shared" si="3"/>
        <v>1</v>
      </c>
      <c r="L51" s="234">
        <f t="shared" si="3"/>
        <v>1</v>
      </c>
      <c r="M51" s="234">
        <f t="shared" si="3"/>
        <v>1</v>
      </c>
      <c r="N51" s="234">
        <f t="shared" si="3"/>
        <v>0.99999999999999956</v>
      </c>
      <c r="O51" s="234">
        <f t="shared" si="3"/>
        <v>1.0000000000000002</v>
      </c>
      <c r="P51" s="234">
        <f t="shared" si="3"/>
        <v>1</v>
      </c>
      <c r="Q51" s="234">
        <f t="shared" si="3"/>
        <v>1.0000000000000002</v>
      </c>
      <c r="R51" s="234">
        <f t="shared" si="3"/>
        <v>1</v>
      </c>
      <c r="S51" s="234">
        <f t="shared" si="3"/>
        <v>1</v>
      </c>
      <c r="T51" s="234">
        <f t="shared" si="3"/>
        <v>0.99999999999999978</v>
      </c>
      <c r="U51" s="234">
        <f t="shared" si="3"/>
        <v>1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1.750348565988229E-2</v>
      </c>
      <c r="C52" s="235">
        <f t="shared" si="4"/>
        <v>1.7972417325631561E-2</v>
      </c>
      <c r="D52" s="235">
        <f t="shared" si="4"/>
        <v>1.6975641129250738E-2</v>
      </c>
      <c r="E52" s="235">
        <f t="shared" si="4"/>
        <v>1.7383911076013999E-2</v>
      </c>
      <c r="F52" s="235">
        <f t="shared" si="4"/>
        <v>1.804978937464603E-2</v>
      </c>
      <c r="G52" s="235">
        <f t="shared" si="4"/>
        <v>1.6236272928016871E-2</v>
      </c>
      <c r="H52" s="235">
        <f t="shared" si="4"/>
        <v>1.7221462217634913E-2</v>
      </c>
      <c r="I52" s="235">
        <f t="shared" si="4"/>
        <v>1.7698882863363619E-2</v>
      </c>
      <c r="J52" s="235">
        <f t="shared" si="4"/>
        <v>1.7595586690152966E-2</v>
      </c>
      <c r="K52" s="235">
        <f t="shared" si="4"/>
        <v>1.8415474615534558E-2</v>
      </c>
      <c r="L52" s="235">
        <f t="shared" si="4"/>
        <v>1.8539565148442627E-2</v>
      </c>
      <c r="M52" s="235">
        <f t="shared" si="4"/>
        <v>1.8654981811923699E-2</v>
      </c>
      <c r="N52" s="235">
        <f t="shared" si="4"/>
        <v>1.817917707578242E-2</v>
      </c>
      <c r="O52" s="235">
        <f t="shared" si="4"/>
        <v>1.8159108469082079E-2</v>
      </c>
      <c r="P52" s="235">
        <f t="shared" si="4"/>
        <v>1.7284486221458104E-2</v>
      </c>
      <c r="Q52" s="235">
        <f t="shared" si="4"/>
        <v>1.8019448652038965E-2</v>
      </c>
      <c r="R52" s="235">
        <f t="shared" si="4"/>
        <v>1.8158821530333435E-2</v>
      </c>
      <c r="S52" s="235">
        <f t="shared" si="4"/>
        <v>1.6970084087044132E-2</v>
      </c>
      <c r="T52" s="235">
        <f t="shared" si="4"/>
        <v>1.6909765367935384E-2</v>
      </c>
      <c r="U52" s="235">
        <f t="shared" si="4"/>
        <v>1.7293501644694436E-2</v>
      </c>
      <c r="V52" s="235">
        <f t="shared" si="4"/>
        <v>1.7178982416534795E-2</v>
      </c>
      <c r="W52" s="235">
        <f t="shared" si="4"/>
        <v>1.6993114332220192E-2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6.1811294845886605E-3</v>
      </c>
      <c r="C53" s="235">
        <f t="shared" si="5"/>
        <v>6.3467266348787525E-3</v>
      </c>
      <c r="D53" s="235">
        <f t="shared" si="5"/>
        <v>5.9947280183342217E-3</v>
      </c>
      <c r="E53" s="235">
        <f t="shared" si="5"/>
        <v>6.1389032674615341E-3</v>
      </c>
      <c r="F53" s="235">
        <f t="shared" si="5"/>
        <v>6.3740495728774682E-3</v>
      </c>
      <c r="G53" s="235">
        <f t="shared" si="5"/>
        <v>5.7336297046944075E-3</v>
      </c>
      <c r="H53" s="235">
        <f t="shared" si="5"/>
        <v>6.0815365550377226E-3</v>
      </c>
      <c r="I53" s="235">
        <f t="shared" si="5"/>
        <v>6.2501314787693253E-3</v>
      </c>
      <c r="J53" s="235">
        <f t="shared" si="5"/>
        <v>6.2136537717408964E-3</v>
      </c>
      <c r="K53" s="235">
        <f t="shared" si="5"/>
        <v>6.5031865841252215E-3</v>
      </c>
      <c r="L53" s="235">
        <f t="shared" si="5"/>
        <v>6.5470075502242348E-3</v>
      </c>
      <c r="M53" s="235">
        <f t="shared" si="5"/>
        <v>6.5877654515656145E-3</v>
      </c>
      <c r="N53" s="235">
        <f t="shared" si="5"/>
        <v>6.4197411653966856E-3</v>
      </c>
      <c r="O53" s="235">
        <f t="shared" si="5"/>
        <v>6.4126541966065542E-3</v>
      </c>
      <c r="P53" s="235">
        <f t="shared" si="5"/>
        <v>6.1037926665253438E-3</v>
      </c>
      <c r="Q53" s="235">
        <f t="shared" si="5"/>
        <v>6.3633351392649636E-3</v>
      </c>
      <c r="R53" s="235">
        <f t="shared" si="5"/>
        <v>6.4125528679001469E-3</v>
      </c>
      <c r="S53" s="235">
        <f t="shared" si="5"/>
        <v>5.9927656207810834E-3</v>
      </c>
      <c r="T53" s="235">
        <f t="shared" si="5"/>
        <v>5.9714648455869001E-3</v>
      </c>
      <c r="U53" s="235">
        <f t="shared" si="5"/>
        <v>6.1069763465914171E-3</v>
      </c>
      <c r="V53" s="235">
        <f t="shared" si="5"/>
        <v>6.0665353629219595E-3</v>
      </c>
      <c r="W53" s="235">
        <f t="shared" si="5"/>
        <v>6.0008984538785105E-3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4.0915303139676486E-2</v>
      </c>
      <c r="C54" s="235">
        <f t="shared" si="6"/>
        <v>4.2011455164978478E-2</v>
      </c>
      <c r="D54" s="235">
        <f t="shared" si="6"/>
        <v>3.9681439245303131E-2</v>
      </c>
      <c r="E54" s="235">
        <f t="shared" si="6"/>
        <v>4.0635791364602707E-2</v>
      </c>
      <c r="F54" s="235">
        <f t="shared" si="6"/>
        <v>4.2192316331804272E-2</v>
      </c>
      <c r="G54" s="235">
        <f t="shared" si="6"/>
        <v>3.7953127829328595E-2</v>
      </c>
      <c r="H54" s="235">
        <f t="shared" si="6"/>
        <v>4.0256058755085478E-2</v>
      </c>
      <c r="I54" s="235">
        <f t="shared" si="6"/>
        <v>4.1372054210202236E-2</v>
      </c>
      <c r="J54" s="235">
        <f t="shared" si="6"/>
        <v>4.1130594062080479E-2</v>
      </c>
      <c r="K54" s="235">
        <f t="shared" si="6"/>
        <v>4.3047124498325838E-2</v>
      </c>
      <c r="L54" s="235">
        <f t="shared" si="6"/>
        <v>4.3337192537878315E-2</v>
      </c>
      <c r="M54" s="235">
        <f t="shared" si="6"/>
        <v>4.3606984958968573E-2</v>
      </c>
      <c r="N54" s="235">
        <f t="shared" si="6"/>
        <v>4.2494766776099209E-2</v>
      </c>
      <c r="O54" s="235">
        <f t="shared" si="6"/>
        <v>4.2447855369840436E-2</v>
      </c>
      <c r="P54" s="235">
        <f t="shared" si="6"/>
        <v>4.0403380624089665E-2</v>
      </c>
      <c r="Q54" s="235">
        <f t="shared" si="6"/>
        <v>4.2121393323263728E-2</v>
      </c>
      <c r="R54" s="235">
        <f t="shared" si="6"/>
        <v>4.2447184635672867E-2</v>
      </c>
      <c r="S54" s="235">
        <f t="shared" si="6"/>
        <v>3.9668449371693872E-2</v>
      </c>
      <c r="T54" s="235">
        <f t="shared" si="6"/>
        <v>3.9527451245646994E-2</v>
      </c>
      <c r="U54" s="235">
        <f t="shared" si="6"/>
        <v>4.0424454642248947E-2</v>
      </c>
      <c r="V54" s="235">
        <f t="shared" si="6"/>
        <v>4.0156760022644546E-2</v>
      </c>
      <c r="W54" s="235">
        <f t="shared" si="6"/>
        <v>3.9722283761087475E-2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1.7944186539982528E-2</v>
      </c>
      <c r="C55" s="235">
        <f t="shared" si="7"/>
        <v>1.8424924916795985E-2</v>
      </c>
      <c r="D55" s="235">
        <f t="shared" si="7"/>
        <v>1.7403051996508632E-2</v>
      </c>
      <c r="E55" s="235">
        <f t="shared" si="7"/>
        <v>1.7821601320097351E-2</v>
      </c>
      <c r="F55" s="235">
        <f t="shared" si="7"/>
        <v>1.8504245030942071E-2</v>
      </c>
      <c r="G55" s="235">
        <f t="shared" si="7"/>
        <v>1.664506806219546E-2</v>
      </c>
      <c r="H55" s="235">
        <f t="shared" si="7"/>
        <v>1.7655062341827302E-2</v>
      </c>
      <c r="I55" s="235">
        <f t="shared" si="7"/>
        <v>1.8144503433245449E-2</v>
      </c>
      <c r="J55" s="235">
        <f t="shared" si="7"/>
        <v>1.803860648009134E-2</v>
      </c>
      <c r="K55" s="235">
        <f t="shared" si="7"/>
        <v>1.8879137455509957E-2</v>
      </c>
      <c r="L55" s="235">
        <f t="shared" si="7"/>
        <v>1.9006352326514278E-2</v>
      </c>
      <c r="M55" s="235">
        <f t="shared" si="7"/>
        <v>1.9124674938339751E-2</v>
      </c>
      <c r="N55" s="235">
        <f t="shared" si="7"/>
        <v>1.863689044170689E-2</v>
      </c>
      <c r="O55" s="235">
        <f t="shared" si="7"/>
        <v>1.8616316549784667E-2</v>
      </c>
      <c r="P55" s="235">
        <f t="shared" si="7"/>
        <v>1.771967315724288E-2</v>
      </c>
      <c r="Q55" s="235">
        <f t="shared" si="7"/>
        <v>1.8473140392883211E-2</v>
      </c>
      <c r="R55" s="235">
        <f t="shared" si="7"/>
        <v>1.8616022386523046E-2</v>
      </c>
      <c r="S55" s="235">
        <f t="shared" si="7"/>
        <v>1.7397355039690809E-2</v>
      </c>
      <c r="T55" s="235">
        <f t="shared" si="7"/>
        <v>1.7335517622357337E-2</v>
      </c>
      <c r="U55" s="235">
        <f t="shared" si="7"/>
        <v>1.7728915569836183E-2</v>
      </c>
      <c r="V55" s="235">
        <f t="shared" si="7"/>
        <v>1.7611512988862186E-2</v>
      </c>
      <c r="W55" s="235">
        <f t="shared" si="7"/>
        <v>1.7420965137903859E-2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3.2175302128698978E-2</v>
      </c>
      <c r="C56" s="235">
        <f t="shared" si="8"/>
        <v>3.3134083555045872E-2</v>
      </c>
      <c r="D56" s="235">
        <f t="shared" si="8"/>
        <v>3.159050411277655E-2</v>
      </c>
      <c r="E56" s="235">
        <f t="shared" si="8"/>
        <v>3.2772051392722781E-2</v>
      </c>
      <c r="F56" s="235">
        <f t="shared" si="8"/>
        <v>3.3567031129736177E-2</v>
      </c>
      <c r="G56" s="235">
        <f t="shared" si="8"/>
        <v>3.0606655849666459E-2</v>
      </c>
      <c r="H56" s="235">
        <f t="shared" si="8"/>
        <v>3.2869294372010159E-2</v>
      </c>
      <c r="I56" s="235">
        <f t="shared" si="8"/>
        <v>3.3828264504042728E-2</v>
      </c>
      <c r="J56" s="235">
        <f t="shared" si="8"/>
        <v>3.3324440827278749E-2</v>
      </c>
      <c r="K56" s="235">
        <f t="shared" si="8"/>
        <v>3.4901918500556309E-2</v>
      </c>
      <c r="L56" s="235">
        <f t="shared" si="8"/>
        <v>3.5630558853670058E-2</v>
      </c>
      <c r="M56" s="235">
        <f t="shared" si="8"/>
        <v>3.4871038468855753E-2</v>
      </c>
      <c r="N56" s="235">
        <f t="shared" si="8"/>
        <v>3.4046714353396866E-2</v>
      </c>
      <c r="O56" s="235">
        <f t="shared" si="8"/>
        <v>3.3949294497165557E-2</v>
      </c>
      <c r="P56" s="235">
        <f t="shared" si="8"/>
        <v>3.2883933957401912E-2</v>
      </c>
      <c r="Q56" s="235">
        <f t="shared" si="8"/>
        <v>3.3785668452184704E-2</v>
      </c>
      <c r="R56" s="235">
        <f t="shared" si="8"/>
        <v>3.420740952260197E-2</v>
      </c>
      <c r="S56" s="235">
        <f t="shared" si="8"/>
        <v>3.3061105107318932E-2</v>
      </c>
      <c r="T56" s="235">
        <f t="shared" si="8"/>
        <v>3.2847396797341603E-2</v>
      </c>
      <c r="U56" s="235">
        <f t="shared" si="8"/>
        <v>3.2888580442714782E-2</v>
      </c>
      <c r="V56" s="235">
        <f t="shared" si="8"/>
        <v>3.2406943448528194E-2</v>
      </c>
      <c r="W56" s="235">
        <f t="shared" si="8"/>
        <v>3.2390107095936108E-2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0.1544757369800101</v>
      </c>
      <c r="C57" s="236">
        <f t="shared" si="9"/>
        <v>0.15963004112030507</v>
      </c>
      <c r="D57" s="236">
        <f t="shared" si="9"/>
        <v>0.15284103512416328</v>
      </c>
      <c r="E57" s="236">
        <f t="shared" si="9"/>
        <v>0.15909976163042633</v>
      </c>
      <c r="F57" s="236">
        <f t="shared" si="9"/>
        <v>0.16299842193711769</v>
      </c>
      <c r="G57" s="236">
        <f t="shared" si="9"/>
        <v>0.14934278101251974</v>
      </c>
      <c r="H57" s="236">
        <f t="shared" si="9"/>
        <v>0.16066991558904012</v>
      </c>
      <c r="I57" s="236">
        <f t="shared" si="9"/>
        <v>0.16548927709209588</v>
      </c>
      <c r="J57" s="236">
        <f t="shared" si="9"/>
        <v>0.1632677381762572</v>
      </c>
      <c r="K57" s="236">
        <f t="shared" si="9"/>
        <v>0.16989857858934623</v>
      </c>
      <c r="L57" s="236">
        <f t="shared" si="9"/>
        <v>0.17340899167830648</v>
      </c>
      <c r="M57" s="236">
        <f t="shared" si="9"/>
        <v>0.17090506482589718</v>
      </c>
      <c r="N57" s="236">
        <f t="shared" si="9"/>
        <v>0.165285633580561</v>
      </c>
      <c r="O57" s="236">
        <f t="shared" si="9"/>
        <v>0.1648065036620823</v>
      </c>
      <c r="P57" s="236">
        <f t="shared" si="9"/>
        <v>0.1592005235415043</v>
      </c>
      <c r="Q57" s="236">
        <f t="shared" si="9"/>
        <v>0.16551738293073029</v>
      </c>
      <c r="R57" s="236">
        <f t="shared" si="9"/>
        <v>0.16543223032352558</v>
      </c>
      <c r="S57" s="236">
        <f t="shared" si="9"/>
        <v>0.16039713278575118</v>
      </c>
      <c r="T57" s="236">
        <f t="shared" si="9"/>
        <v>0.15979908643229149</v>
      </c>
      <c r="U57" s="236">
        <f t="shared" si="9"/>
        <v>0.15960164819188138</v>
      </c>
      <c r="V57" s="236">
        <f t="shared" si="9"/>
        <v>0.15720284504995985</v>
      </c>
      <c r="W57" s="236">
        <f t="shared" si="9"/>
        <v>0.15715197105195067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4.3520919157682296E-2</v>
      </c>
      <c r="C58" s="304">
        <f t="shared" si="10"/>
        <v>5.3478567828777884E-2</v>
      </c>
      <c r="D58" s="304">
        <f t="shared" si="10"/>
        <v>5.4631049961797684E-2</v>
      </c>
      <c r="E58" s="304">
        <f t="shared" si="10"/>
        <v>6.6213186096868062E-2</v>
      </c>
      <c r="F58" s="304">
        <f t="shared" si="10"/>
        <v>6.5968322301863849E-2</v>
      </c>
      <c r="G58" s="304">
        <f t="shared" si="10"/>
        <v>6.5504517576598559E-2</v>
      </c>
      <c r="H58" s="304">
        <f t="shared" si="10"/>
        <v>8.3152438969389716E-2</v>
      </c>
      <c r="I58" s="304">
        <f t="shared" si="10"/>
        <v>8.859332983288197E-2</v>
      </c>
      <c r="J58" s="304">
        <f t="shared" si="10"/>
        <v>8.0574828402096968E-2</v>
      </c>
      <c r="K58" s="304">
        <f t="shared" si="10"/>
        <v>8.6040728945474876E-2</v>
      </c>
      <c r="L58" s="304">
        <f t="shared" si="10"/>
        <v>9.5738085591443797E-2</v>
      </c>
      <c r="M58" s="304">
        <f t="shared" si="10"/>
        <v>8.3000671779676224E-2</v>
      </c>
      <c r="N58" s="304">
        <f t="shared" si="10"/>
        <v>6.8174167552918968E-2</v>
      </c>
      <c r="O58" s="304">
        <f t="shared" si="10"/>
        <v>6.6314661682702281E-2</v>
      </c>
      <c r="P58" s="304">
        <f t="shared" si="10"/>
        <v>7.3822587033263345E-2</v>
      </c>
      <c r="Q58" s="304">
        <f t="shared" si="10"/>
        <v>7.4518741077094774E-2</v>
      </c>
      <c r="R58" s="304">
        <f t="shared" si="10"/>
        <v>7.3549811734514997E-2</v>
      </c>
      <c r="S58" s="304">
        <f t="shared" si="10"/>
        <v>8.5269896362354228E-2</v>
      </c>
      <c r="T58" s="304">
        <f t="shared" si="10"/>
        <v>8.374303945513098E-2</v>
      </c>
      <c r="U58" s="304">
        <f t="shared" si="10"/>
        <v>7.2761351863465176E-2</v>
      </c>
      <c r="V58" s="304">
        <f t="shared" si="10"/>
        <v>6.5961493291739601E-2</v>
      </c>
      <c r="W58" s="304">
        <f t="shared" si="10"/>
        <v>7.2704707704386667E-2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0.1109548178223278</v>
      </c>
      <c r="C59" s="304">
        <f t="shared" si="11"/>
        <v>0.10615147329152717</v>
      </c>
      <c r="D59" s="304">
        <f t="shared" si="11"/>
        <v>9.8209985162365593E-2</v>
      </c>
      <c r="E59" s="304">
        <f t="shared" si="11"/>
        <v>9.288657553355828E-2</v>
      </c>
      <c r="F59" s="304">
        <f t="shared" si="11"/>
        <v>9.703009963525383E-2</v>
      </c>
      <c r="G59" s="304">
        <f t="shared" si="11"/>
        <v>8.3838263435921198E-2</v>
      </c>
      <c r="H59" s="304">
        <f t="shared" si="11"/>
        <v>7.7517476619650402E-2</v>
      </c>
      <c r="I59" s="304">
        <f t="shared" si="11"/>
        <v>7.6895947259213879E-2</v>
      </c>
      <c r="J59" s="304">
        <f t="shared" si="11"/>
        <v>8.2692909774160203E-2</v>
      </c>
      <c r="K59" s="304">
        <f t="shared" si="11"/>
        <v>8.3857849643871357E-2</v>
      </c>
      <c r="L59" s="304">
        <f t="shared" si="11"/>
        <v>7.7670906086862654E-2</v>
      </c>
      <c r="M59" s="304">
        <f t="shared" si="11"/>
        <v>8.7904393046220941E-2</v>
      </c>
      <c r="N59" s="304">
        <f t="shared" si="11"/>
        <v>9.7111466027642049E-2</v>
      </c>
      <c r="O59" s="304">
        <f t="shared" si="11"/>
        <v>9.8491841979380004E-2</v>
      </c>
      <c r="P59" s="304">
        <f t="shared" si="11"/>
        <v>8.5377936508240937E-2</v>
      </c>
      <c r="Q59" s="304">
        <f t="shared" si="11"/>
        <v>9.0998641853635515E-2</v>
      </c>
      <c r="R59" s="304">
        <f t="shared" si="11"/>
        <v>9.1882418589010584E-2</v>
      </c>
      <c r="S59" s="304">
        <f t="shared" si="11"/>
        <v>7.5127236423396943E-2</v>
      </c>
      <c r="T59" s="304">
        <f t="shared" si="11"/>
        <v>7.6056046977160521E-2</v>
      </c>
      <c r="U59" s="304">
        <f t="shared" si="11"/>
        <v>8.6840296328416194E-2</v>
      </c>
      <c r="V59" s="304">
        <f t="shared" si="11"/>
        <v>9.1241351758220249E-2</v>
      </c>
      <c r="W59" s="304">
        <f t="shared" si="11"/>
        <v>8.4447263347563986E-2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5.8249719452899883E-2</v>
      </c>
      <c r="C60" s="303">
        <f t="shared" si="12"/>
        <v>6.3782098912809379E-2</v>
      </c>
      <c r="D60" s="303">
        <f t="shared" si="12"/>
        <v>6.258118734459657E-2</v>
      </c>
      <c r="E60" s="303">
        <f t="shared" si="12"/>
        <v>6.6483469576448725E-2</v>
      </c>
      <c r="F60" s="303">
        <f t="shared" si="12"/>
        <v>6.7118912862793298E-2</v>
      </c>
      <c r="G60" s="303">
        <f t="shared" si="12"/>
        <v>6.1990818641582179E-2</v>
      </c>
      <c r="H60" s="303">
        <f t="shared" si="12"/>
        <v>6.734418242534139E-2</v>
      </c>
      <c r="I60" s="303">
        <f t="shared" si="12"/>
        <v>6.9360342065362734E-2</v>
      </c>
      <c r="J60" s="303">
        <f t="shared" si="12"/>
        <v>6.7858629195810635E-2</v>
      </c>
      <c r="K60" s="303">
        <f t="shared" si="12"/>
        <v>7.1242225452181326E-2</v>
      </c>
      <c r="L60" s="303">
        <f t="shared" si="12"/>
        <v>7.3231290638390234E-2</v>
      </c>
      <c r="M60" s="303">
        <f t="shared" si="12"/>
        <v>7.0194546622999426E-2</v>
      </c>
      <c r="N60" s="303">
        <f t="shared" si="12"/>
        <v>6.8658619564779921E-2</v>
      </c>
      <c r="O60" s="303">
        <f t="shared" si="12"/>
        <v>6.8312220742736296E-2</v>
      </c>
      <c r="P60" s="303">
        <f t="shared" si="12"/>
        <v>6.7256397127567244E-2</v>
      </c>
      <c r="Q60" s="303">
        <f t="shared" si="12"/>
        <v>6.805660188016778E-2</v>
      </c>
      <c r="R60" s="303">
        <f t="shared" si="12"/>
        <v>6.9345901488898229E-2</v>
      </c>
      <c r="S60" s="303">
        <f t="shared" si="12"/>
        <v>6.7969608223392097E-2</v>
      </c>
      <c r="T60" s="303">
        <f t="shared" si="12"/>
        <v>6.7506169374388789E-2</v>
      </c>
      <c r="U60" s="303">
        <f t="shared" si="12"/>
        <v>6.6558927866480627E-2</v>
      </c>
      <c r="V60" s="303">
        <f t="shared" si="12"/>
        <v>6.4997181268773629E-2</v>
      </c>
      <c r="W60" s="303">
        <f t="shared" si="12"/>
        <v>6.5676803745710763E-2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3.8084608959938711E-2</v>
      </c>
      <c r="C61" s="304">
        <f t="shared" si="13"/>
        <v>4.3076749804681666E-2</v>
      </c>
      <c r="D61" s="304">
        <f t="shared" si="13"/>
        <v>4.3024186772717368E-2</v>
      </c>
      <c r="E61" s="304">
        <f t="shared" si="13"/>
        <v>4.6456116484653691E-2</v>
      </c>
      <c r="F61" s="304">
        <f t="shared" si="13"/>
        <v>4.6324426313828895E-2</v>
      </c>
      <c r="G61" s="304">
        <f t="shared" si="13"/>
        <v>4.3285616492175778E-2</v>
      </c>
      <c r="H61" s="304">
        <f t="shared" si="13"/>
        <v>4.7503980581150559E-2</v>
      </c>
      <c r="I61" s="304">
        <f t="shared" si="13"/>
        <v>4.8970121770001027E-2</v>
      </c>
      <c r="J61" s="304">
        <f t="shared" si="13"/>
        <v>4.7587412554165001E-2</v>
      </c>
      <c r="K61" s="304">
        <f t="shared" si="13"/>
        <v>5.0026446628555092E-2</v>
      </c>
      <c r="L61" s="304">
        <f t="shared" si="13"/>
        <v>5.1872551757787655E-2</v>
      </c>
      <c r="M61" s="304">
        <f t="shared" si="13"/>
        <v>4.8702840525635033E-2</v>
      </c>
      <c r="N61" s="304">
        <f t="shared" si="13"/>
        <v>4.7715070289650892E-2</v>
      </c>
      <c r="O61" s="304">
        <f t="shared" si="13"/>
        <v>4.7391791758012038E-2</v>
      </c>
      <c r="P61" s="304">
        <f t="shared" si="13"/>
        <v>4.7343587688209461E-2</v>
      </c>
      <c r="Q61" s="304">
        <f t="shared" si="13"/>
        <v>4.729706974175317E-2</v>
      </c>
      <c r="R61" s="304">
        <f t="shared" si="13"/>
        <v>4.8425803075563226E-2</v>
      </c>
      <c r="S61" s="304">
        <f t="shared" si="13"/>
        <v>4.8419009711781792E-2</v>
      </c>
      <c r="T61" s="304">
        <f t="shared" si="13"/>
        <v>4.8025061800712615E-2</v>
      </c>
      <c r="U61" s="304">
        <f t="shared" si="13"/>
        <v>4.6635732095552426E-2</v>
      </c>
      <c r="V61" s="304">
        <f t="shared" si="13"/>
        <v>4.5205918812973686E-2</v>
      </c>
      <c r="W61" s="304">
        <f t="shared" si="13"/>
        <v>4.6099672950892456E-2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2.0165110492961172E-2</v>
      </c>
      <c r="C62" s="304">
        <f t="shared" si="14"/>
        <v>2.0705349108127713E-2</v>
      </c>
      <c r="D62" s="304">
        <f t="shared" si="14"/>
        <v>1.9557000571879202E-2</v>
      </c>
      <c r="E62" s="304">
        <f t="shared" si="14"/>
        <v>2.0027353091795048E-2</v>
      </c>
      <c r="F62" s="304">
        <f t="shared" si="14"/>
        <v>2.0794486548964396E-2</v>
      </c>
      <c r="G62" s="304">
        <f t="shared" si="14"/>
        <v>1.8705202149406401E-2</v>
      </c>
      <c r="H62" s="304">
        <f t="shared" si="14"/>
        <v>1.9840201844190827E-2</v>
      </c>
      <c r="I62" s="304">
        <f t="shared" si="14"/>
        <v>2.0390220295361715E-2</v>
      </c>
      <c r="J62" s="304">
        <f t="shared" si="14"/>
        <v>2.0271216641645634E-2</v>
      </c>
      <c r="K62" s="304">
        <f t="shared" si="14"/>
        <v>2.1215778823626234E-2</v>
      </c>
      <c r="L62" s="304">
        <f t="shared" si="14"/>
        <v>2.1358738880602572E-2</v>
      </c>
      <c r="M62" s="304">
        <f t="shared" si="14"/>
        <v>2.149170609736439E-2</v>
      </c>
      <c r="N62" s="304">
        <f t="shared" si="14"/>
        <v>2.0943549275129033E-2</v>
      </c>
      <c r="O62" s="304">
        <f t="shared" si="14"/>
        <v>2.0920428984724265E-2</v>
      </c>
      <c r="P62" s="304">
        <f t="shared" si="14"/>
        <v>1.9912809439357772E-2</v>
      </c>
      <c r="Q62" s="304">
        <f t="shared" si="14"/>
        <v>2.0759532138414617E-2</v>
      </c>
      <c r="R62" s="304">
        <f t="shared" si="14"/>
        <v>2.0920098413335014E-2</v>
      </c>
      <c r="S62" s="304">
        <f t="shared" si="14"/>
        <v>1.9550598511610302E-2</v>
      </c>
      <c r="T62" s="304">
        <f t="shared" si="14"/>
        <v>1.9481107573676174E-2</v>
      </c>
      <c r="U62" s="304">
        <f t="shared" si="14"/>
        <v>1.9923195770928187E-2</v>
      </c>
      <c r="V62" s="304">
        <f t="shared" si="14"/>
        <v>1.979126245579995E-2</v>
      </c>
      <c r="W62" s="304">
        <f t="shared" si="14"/>
        <v>1.9577130794818303E-2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0.18915396364899195</v>
      </c>
      <c r="C63" s="303">
        <f t="shared" si="15"/>
        <v>0.19546535647384303</v>
      </c>
      <c r="D63" s="303">
        <f t="shared" si="15"/>
        <v>0.18715228790713867</v>
      </c>
      <c r="E63" s="303">
        <f t="shared" si="15"/>
        <v>0.19481603464950165</v>
      </c>
      <c r="F63" s="303">
        <f t="shared" si="15"/>
        <v>0.19958990441279711</v>
      </c>
      <c r="G63" s="303">
        <f t="shared" si="15"/>
        <v>0.18286871144390171</v>
      </c>
      <c r="H63" s="303">
        <f t="shared" si="15"/>
        <v>0.19673867214984508</v>
      </c>
      <c r="I63" s="303">
        <f t="shared" si="15"/>
        <v>0.20263993113317863</v>
      </c>
      <c r="J63" s="303">
        <f t="shared" si="15"/>
        <v>0.19991967939949859</v>
      </c>
      <c r="K63" s="303">
        <f t="shared" si="15"/>
        <v>0.20803907582368925</v>
      </c>
      <c r="L63" s="303">
        <f t="shared" si="15"/>
        <v>0.21233754083057932</v>
      </c>
      <c r="M63" s="303">
        <f t="shared" si="15"/>
        <v>0.20927150795007823</v>
      </c>
      <c r="N63" s="303">
        <f t="shared" si="15"/>
        <v>0.20239057173129923</v>
      </c>
      <c r="O63" s="303">
        <f t="shared" si="15"/>
        <v>0.20180388203520289</v>
      </c>
      <c r="P63" s="303">
        <f t="shared" si="15"/>
        <v>0.19493941658143379</v>
      </c>
      <c r="Q63" s="303">
        <f t="shared" si="15"/>
        <v>0.2026743464457923</v>
      </c>
      <c r="R63" s="303">
        <f t="shared" si="15"/>
        <v>0.20257007794717424</v>
      </c>
      <c r="S63" s="303">
        <f t="shared" si="15"/>
        <v>0.19640465239071567</v>
      </c>
      <c r="T63" s="303">
        <f t="shared" si="15"/>
        <v>0.19567235073341815</v>
      </c>
      <c r="U63" s="303">
        <f t="shared" si="15"/>
        <v>0.19543058962271193</v>
      </c>
      <c r="V63" s="303">
        <f t="shared" si="15"/>
        <v>0.19249327965301202</v>
      </c>
      <c r="W63" s="303">
        <f t="shared" si="15"/>
        <v>0.19243098496157224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5.3290921417570164E-2</v>
      </c>
      <c r="C64" s="304">
        <f t="shared" si="16"/>
        <v>6.5483960606666836E-2</v>
      </c>
      <c r="D64" s="304">
        <f t="shared" si="16"/>
        <v>6.6895163218527787E-2</v>
      </c>
      <c r="E64" s="304">
        <f t="shared" si="16"/>
        <v>8.1077370730858869E-2</v>
      </c>
      <c r="F64" s="304">
        <f t="shared" si="16"/>
        <v>8.0777537512486342E-2</v>
      </c>
      <c r="G64" s="304">
        <f t="shared" si="16"/>
        <v>8.0209613359100207E-2</v>
      </c>
      <c r="H64" s="304">
        <f t="shared" si="16"/>
        <v>0.10181931302374252</v>
      </c>
      <c r="I64" s="304">
        <f t="shared" si="16"/>
        <v>0.10848162836679424</v>
      </c>
      <c r="J64" s="304">
        <f t="shared" si="16"/>
        <v>9.8663055186241189E-2</v>
      </c>
      <c r="K64" s="304">
        <f t="shared" si="16"/>
        <v>0.10535599462711209</v>
      </c>
      <c r="L64" s="304">
        <f t="shared" si="16"/>
        <v>0.11723030888748222</v>
      </c>
      <c r="M64" s="304">
        <f t="shared" si="16"/>
        <v>0.10163347564858316</v>
      </c>
      <c r="N64" s="304">
        <f t="shared" si="16"/>
        <v>8.347857251377834E-2</v>
      </c>
      <c r="O64" s="304">
        <f t="shared" si="16"/>
        <v>8.1201626550247707E-2</v>
      </c>
      <c r="P64" s="304">
        <f t="shared" si="16"/>
        <v>9.0395004530526499E-2</v>
      </c>
      <c r="Q64" s="304">
        <f t="shared" si="16"/>
        <v>9.1247438053585483E-2</v>
      </c>
      <c r="R64" s="304">
        <f t="shared" si="16"/>
        <v>9.0060993960630581E-2</v>
      </c>
      <c r="S64" s="304">
        <f t="shared" si="16"/>
        <v>0.10441211799471944</v>
      </c>
      <c r="T64" s="304">
        <f t="shared" si="16"/>
        <v>0.10254249729199713</v>
      </c>
      <c r="U64" s="304">
        <f t="shared" si="16"/>
        <v>8.9095532894039001E-2</v>
      </c>
      <c r="V64" s="304">
        <f t="shared" si="16"/>
        <v>8.0769175459272979E-2</v>
      </c>
      <c r="W64" s="304">
        <f t="shared" si="16"/>
        <v>8.9026172699248951E-2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0.13586304223142179</v>
      </c>
      <c r="C65" s="304">
        <f t="shared" si="17"/>
        <v>0.12998139586717619</v>
      </c>
      <c r="D65" s="304">
        <f t="shared" si="17"/>
        <v>0.12025712468861091</v>
      </c>
      <c r="E65" s="304">
        <f t="shared" si="17"/>
        <v>0.11373866391864275</v>
      </c>
      <c r="F65" s="304">
        <f t="shared" si="17"/>
        <v>0.11881236690031077</v>
      </c>
      <c r="G65" s="304">
        <f t="shared" si="17"/>
        <v>0.10265909808480152</v>
      </c>
      <c r="H65" s="304">
        <f t="shared" si="17"/>
        <v>9.4919359126102582E-2</v>
      </c>
      <c r="I65" s="304">
        <f t="shared" si="17"/>
        <v>9.4158302766384372E-2</v>
      </c>
      <c r="J65" s="304">
        <f t="shared" si="17"/>
        <v>0.10125662421325742</v>
      </c>
      <c r="K65" s="304">
        <f t="shared" si="17"/>
        <v>0.10268308119657717</v>
      </c>
      <c r="L65" s="304">
        <f t="shared" si="17"/>
        <v>9.5107231943097101E-2</v>
      </c>
      <c r="M65" s="304">
        <f t="shared" si="17"/>
        <v>0.10763803230149506</v>
      </c>
      <c r="N65" s="304">
        <f t="shared" si="17"/>
        <v>0.11891199921752089</v>
      </c>
      <c r="O65" s="304">
        <f t="shared" si="17"/>
        <v>0.12060225548495514</v>
      </c>
      <c r="P65" s="304">
        <f t="shared" si="17"/>
        <v>0.10454441205090728</v>
      </c>
      <c r="Q65" s="304">
        <f t="shared" si="17"/>
        <v>0.1114269083922068</v>
      </c>
      <c r="R65" s="304">
        <f t="shared" si="17"/>
        <v>0.11250908398654365</v>
      </c>
      <c r="S65" s="304">
        <f t="shared" si="17"/>
        <v>9.1992534395996237E-2</v>
      </c>
      <c r="T65" s="304">
        <f t="shared" si="17"/>
        <v>9.3129853441421037E-2</v>
      </c>
      <c r="U65" s="304">
        <f t="shared" si="17"/>
        <v>0.10633505672867292</v>
      </c>
      <c r="V65" s="304">
        <f t="shared" si="17"/>
        <v>0.11172410419373906</v>
      </c>
      <c r="W65" s="304">
        <f t="shared" si="17"/>
        <v>0.1034048122623233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0.30490155180117667</v>
      </c>
      <c r="C66" s="303">
        <f t="shared" si="18"/>
        <v>0.27995113440171121</v>
      </c>
      <c r="D66" s="303">
        <f t="shared" si="18"/>
        <v>0.31266343456846374</v>
      </c>
      <c r="E66" s="303">
        <f t="shared" si="18"/>
        <v>0.28756826984174183</v>
      </c>
      <c r="F66" s="303">
        <f t="shared" si="18"/>
        <v>0.26753453178891851</v>
      </c>
      <c r="G66" s="303">
        <f t="shared" si="18"/>
        <v>0.33304628179255502</v>
      </c>
      <c r="H66" s="303">
        <f t="shared" si="18"/>
        <v>0.28554025458054566</v>
      </c>
      <c r="I66" s="303">
        <f t="shared" si="18"/>
        <v>0.2647243417072716</v>
      </c>
      <c r="J66" s="303">
        <f t="shared" si="18"/>
        <v>0.27321220879665725</v>
      </c>
      <c r="K66" s="303">
        <f t="shared" si="18"/>
        <v>0.24127324217344931</v>
      </c>
      <c r="L66" s="303">
        <f t="shared" si="18"/>
        <v>0.22889599543610206</v>
      </c>
      <c r="M66" s="303">
        <f t="shared" si="18"/>
        <v>0.23654091694060542</v>
      </c>
      <c r="N66" s="303">
        <f t="shared" si="18"/>
        <v>0.25849759881852447</v>
      </c>
      <c r="O66" s="303">
        <f t="shared" si="18"/>
        <v>0.26030653657493596</v>
      </c>
      <c r="P66" s="303">
        <f t="shared" si="18"/>
        <v>0.28794211965090549</v>
      </c>
      <c r="Q66" s="303">
        <f t="shared" si="18"/>
        <v>0.26122729831001712</v>
      </c>
      <c r="R66" s="303">
        <f t="shared" si="18"/>
        <v>0.25762709758099234</v>
      </c>
      <c r="S66" s="303">
        <f t="shared" si="18"/>
        <v>0.28907882724271078</v>
      </c>
      <c r="T66" s="303">
        <f t="shared" si="18"/>
        <v>0.29198590455791068</v>
      </c>
      <c r="U66" s="303">
        <f t="shared" si="18"/>
        <v>0.287608190391546</v>
      </c>
      <c r="V66" s="303">
        <f t="shared" si="18"/>
        <v>0.29669560554039137</v>
      </c>
      <c r="W66" s="303">
        <f t="shared" si="18"/>
        <v>0.29891799010638737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0.10975672154487581</v>
      </c>
      <c r="C67" s="303">
        <f t="shared" si="19"/>
        <v>0.11269718741900635</v>
      </c>
      <c r="D67" s="303">
        <f t="shared" si="19"/>
        <v>0.10644683879961797</v>
      </c>
      <c r="E67" s="303">
        <f t="shared" si="19"/>
        <v>0.10900692150158747</v>
      </c>
      <c r="F67" s="303">
        <f t="shared" si="19"/>
        <v>0.11318235377981303</v>
      </c>
      <c r="G67" s="303">
        <f t="shared" si="19"/>
        <v>0.10181058340690168</v>
      </c>
      <c r="H67" s="303">
        <f t="shared" si="19"/>
        <v>0.10798827558951857</v>
      </c>
      <c r="I67" s="303">
        <f t="shared" si="19"/>
        <v>0.11098197215323337</v>
      </c>
      <c r="J67" s="303">
        <f t="shared" si="19"/>
        <v>0.11033424692066905</v>
      </c>
      <c r="K67" s="303">
        <f t="shared" si="19"/>
        <v>0.11547540637157581</v>
      </c>
      <c r="L67" s="303">
        <f t="shared" si="19"/>
        <v>0.11625352396091745</v>
      </c>
      <c r="M67" s="303">
        <f t="shared" si="19"/>
        <v>0.11697725149961945</v>
      </c>
      <c r="N67" s="303">
        <f t="shared" si="19"/>
        <v>0.1139936875998822</v>
      </c>
      <c r="O67" s="303">
        <f t="shared" si="19"/>
        <v>0.11386784612349274</v>
      </c>
      <c r="P67" s="303">
        <f t="shared" si="19"/>
        <v>0.1083834716191939</v>
      </c>
      <c r="Q67" s="303">
        <f t="shared" si="19"/>
        <v>0.11299210034644767</v>
      </c>
      <c r="R67" s="303">
        <f t="shared" si="19"/>
        <v>0.11386604685579553</v>
      </c>
      <c r="S67" s="303">
        <f t="shared" si="19"/>
        <v>0.10641199301255957</v>
      </c>
      <c r="T67" s="303">
        <f t="shared" si="19"/>
        <v>0.1060337606429729</v>
      </c>
      <c r="U67" s="303">
        <f t="shared" si="19"/>
        <v>0.1084400034047472</v>
      </c>
      <c r="V67" s="303">
        <f t="shared" si="19"/>
        <v>0.10772190329138175</v>
      </c>
      <c r="W67" s="303">
        <f t="shared" si="19"/>
        <v>0.10655640563162395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6.8742899619216855E-2</v>
      </c>
      <c r="C68" s="237">
        <f t="shared" si="20"/>
        <v>7.0584574074994313E-2</v>
      </c>
      <c r="D68" s="237">
        <f t="shared" si="20"/>
        <v>6.6669851753846571E-2</v>
      </c>
      <c r="E68" s="237">
        <f t="shared" si="20"/>
        <v>6.8273284379395893E-2</v>
      </c>
      <c r="F68" s="237">
        <f t="shared" si="20"/>
        <v>7.0888443778554341E-2</v>
      </c>
      <c r="G68" s="237">
        <f t="shared" si="20"/>
        <v>6.3766069328637792E-2</v>
      </c>
      <c r="H68" s="237">
        <f t="shared" si="20"/>
        <v>6.7635285424113276E-2</v>
      </c>
      <c r="I68" s="237">
        <f t="shared" si="20"/>
        <v>6.9510299359234265E-2</v>
      </c>
      <c r="J68" s="237">
        <f t="shared" si="20"/>
        <v>6.910461567976324E-2</v>
      </c>
      <c r="K68" s="237">
        <f t="shared" si="20"/>
        <v>7.2324629935706278E-2</v>
      </c>
      <c r="L68" s="237">
        <f t="shared" si="20"/>
        <v>7.2811981038975085E-2</v>
      </c>
      <c r="M68" s="237">
        <f t="shared" si="20"/>
        <v>7.3265266531147066E-2</v>
      </c>
      <c r="N68" s="237">
        <f t="shared" si="20"/>
        <v>7.1396598892570634E-2</v>
      </c>
      <c r="O68" s="237">
        <f t="shared" si="20"/>
        <v>7.1317781779070735E-2</v>
      </c>
      <c r="P68" s="237">
        <f t="shared" si="20"/>
        <v>6.78828048526776E-2</v>
      </c>
      <c r="Q68" s="237">
        <f t="shared" si="20"/>
        <v>7.0769284127209453E-2</v>
      </c>
      <c r="R68" s="237">
        <f t="shared" si="20"/>
        <v>7.1316654860582696E-2</v>
      </c>
      <c r="S68" s="237">
        <f t="shared" si="20"/>
        <v>6.664802711834189E-2</v>
      </c>
      <c r="T68" s="237">
        <f t="shared" si="20"/>
        <v>6.6411132380149465E-2</v>
      </c>
      <c r="U68" s="237">
        <f t="shared" si="20"/>
        <v>6.7918211876547188E-2</v>
      </c>
      <c r="V68" s="237">
        <f t="shared" si="20"/>
        <v>6.7468450956989751E-2</v>
      </c>
      <c r="W68" s="237">
        <f t="shared" si="20"/>
        <v>6.6738475721729043E-2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0.57168387518391617</v>
      </c>
      <c r="C72" s="324">
        <f>IF(C$5=0,0,C$5/MAE_fec!C$5)</f>
        <v>0.56848164593094552</v>
      </c>
      <c r="D72" s="324">
        <f>IF(D$5=0,0,D$5/MAE_fec!D$5)</f>
        <v>0.57161805682785416</v>
      </c>
      <c r="E72" s="324">
        <f>IF(E$5=0,0,E$5/MAE_fec!E$5)</f>
        <v>0.56885786470628086</v>
      </c>
      <c r="F72" s="324">
        <f>IF(F$5=0,0,F$5/MAE_fec!F$5)</f>
        <v>0.56753035758872983</v>
      </c>
      <c r="G72" s="324">
        <f>IF(G$5=0,0,G$5/MAE_fec!G$5)</f>
        <v>0.5792048717459567</v>
      </c>
      <c r="H72" s="324">
        <f>IF(H$5=0,0,H$5/MAE_fec!H$5)</f>
        <v>0.56449949903621244</v>
      </c>
      <c r="I72" s="324">
        <f>IF(I$5=0,0,I$5/MAE_fec!I$5)</f>
        <v>0.55650813511807817</v>
      </c>
      <c r="J72" s="324">
        <f>IF(J$5=0,0,J$5/MAE_fec!J$5)</f>
        <v>0.56076073119764158</v>
      </c>
      <c r="K72" s="324">
        <f>IF(K$5=0,0,K$5/MAE_fec!K$5)</f>
        <v>0.55670216101755809</v>
      </c>
      <c r="L72" s="324">
        <f>IF(L$5=0,0,L$5/MAE_fec!L$5)</f>
        <v>0.55302739811286883</v>
      </c>
      <c r="M72" s="324">
        <f>IF(M$5=0,0,M$5/MAE_fec!M$5)</f>
        <v>0.5555657265040983</v>
      </c>
      <c r="N72" s="324">
        <f>IF(N$5=0,0,N$5/MAE_fec!N$5)</f>
        <v>0.56554642517035991</v>
      </c>
      <c r="O72" s="324">
        <f>IF(O$5=0,0,O$5/MAE_fec!O$5)</f>
        <v>0.56635153727942111</v>
      </c>
      <c r="P72" s="324">
        <f>IF(P$5=0,0,P$5/MAE_fec!P$5)</f>
        <v>0.56046423927647493</v>
      </c>
      <c r="Q72" s="324">
        <f>IF(Q$5=0,0,Q$5/MAE_fec!Q$5)</f>
        <v>0.55898080736567268</v>
      </c>
      <c r="R72" s="324">
        <f>IF(R$5=0,0,R$5/MAE_fec!R$5)</f>
        <v>0.5548987279673363</v>
      </c>
      <c r="S72" s="324">
        <f>IF(S$5=0,0,S$5/MAE_fec!S$5)</f>
        <v>0.55265538023379224</v>
      </c>
      <c r="T72" s="324">
        <f>IF(T$5=0,0,T$5/MAE_fec!T$5)</f>
        <v>0.55475409817675503</v>
      </c>
      <c r="U72" s="324">
        <f>IF(U$5=0,0,U$5/MAE_fec!U$5)</f>
        <v>0.5603197593342456</v>
      </c>
      <c r="V72" s="324">
        <f>IF(V$5=0,0,V$5/MAE_fec!V$5)</f>
        <v>0.56761561161670326</v>
      </c>
      <c r="W72" s="324">
        <f>IF(W$5=0,0,W$5/MAE_fec!W$5)</f>
        <v>0.56579212261612266</v>
      </c>
      <c r="DA72" s="95"/>
    </row>
    <row r="73" spans="1:105" ht="12" customHeight="1" x14ac:dyDescent="0.25">
      <c r="A73" s="202" t="s">
        <v>92</v>
      </c>
      <c r="B73" s="337">
        <f>IF(B$6=0,0,B$6/MAE_fec!B$6)</f>
        <v>0.48574556526099366</v>
      </c>
      <c r="C73" s="337">
        <f>IF(C$6=0,0,C$6/MAE_fec!C$6)</f>
        <v>0.48574556526099372</v>
      </c>
      <c r="D73" s="337">
        <f>IF(D$6=0,0,D$6/MAE_fec!D$6)</f>
        <v>0.48574556526099377</v>
      </c>
      <c r="E73" s="337">
        <f>IF(E$6=0,0,E$6/MAE_fec!E$6)</f>
        <v>0.48574556526099366</v>
      </c>
      <c r="F73" s="337">
        <f>IF(F$6=0,0,F$6/MAE_fec!F$6)</f>
        <v>0.48574556526099383</v>
      </c>
      <c r="G73" s="337">
        <f>IF(G$6=0,0,G$6/MAE_fec!G$6)</f>
        <v>0.48574556526099361</v>
      </c>
      <c r="H73" s="337">
        <f>IF(H$6=0,0,H$6/MAE_fec!H$6)</f>
        <v>0.48574556526099355</v>
      </c>
      <c r="I73" s="337">
        <f>IF(I$6=0,0,I$6/MAE_fec!I$6)</f>
        <v>0.48574556526099366</v>
      </c>
      <c r="J73" s="337">
        <f>IF(J$6=0,0,J$6/MAE_fec!J$6)</f>
        <v>0.48574556526099349</v>
      </c>
      <c r="K73" s="337">
        <f>IF(K$6=0,0,K$6/MAE_fec!K$6)</f>
        <v>0.48574556526099344</v>
      </c>
      <c r="L73" s="337">
        <f>IF(L$6=0,0,L$6/MAE_fec!L$6)</f>
        <v>0.48574556526099372</v>
      </c>
      <c r="M73" s="337">
        <f>IF(M$6=0,0,M$6/MAE_fec!M$6)</f>
        <v>0.48574556526099372</v>
      </c>
      <c r="N73" s="337">
        <f>IF(N$6=0,0,N$6/MAE_fec!N$6)</f>
        <v>0.48574556526099361</v>
      </c>
      <c r="O73" s="337">
        <f>IF(O$6=0,0,O$6/MAE_fec!O$6)</f>
        <v>0.48574556526099361</v>
      </c>
      <c r="P73" s="337">
        <f>IF(P$6=0,0,P$6/MAE_fec!P$6)</f>
        <v>0.48574556526099366</v>
      </c>
      <c r="Q73" s="337">
        <f>IF(Q$6=0,0,Q$6/MAE_fec!Q$6)</f>
        <v>0.48574556526099372</v>
      </c>
      <c r="R73" s="337">
        <f>IF(R$6=0,0,R$6/MAE_fec!R$6)</f>
        <v>0.48574556526099372</v>
      </c>
      <c r="S73" s="337">
        <f>IF(S$6=0,0,S$6/MAE_fec!S$6)</f>
        <v>0.48574556526099372</v>
      </c>
      <c r="T73" s="337">
        <f>IF(T$6=0,0,T$6/MAE_fec!T$6)</f>
        <v>0.48574556526099377</v>
      </c>
      <c r="U73" s="337">
        <f>IF(U$6=0,0,U$6/MAE_fec!U$6)</f>
        <v>0.48574556526099349</v>
      </c>
      <c r="V73" s="337">
        <f>IF(V$6=0,0,V$6/MAE_fec!V$6)</f>
        <v>0.48574556526099372</v>
      </c>
      <c r="W73" s="337">
        <f>IF(W$6=0,0,W$6/MAE_fec!W$6)</f>
        <v>0.48574556526099366</v>
      </c>
      <c r="DA73" s="174"/>
    </row>
    <row r="74" spans="1:105" ht="12" customHeight="1" x14ac:dyDescent="0.25">
      <c r="A74" s="202" t="s">
        <v>93</v>
      </c>
      <c r="B74" s="337">
        <f>IF(B$7=0,0,B$7/MAE_fec!B$7)</f>
        <v>0.12612850099188486</v>
      </c>
      <c r="C74" s="337">
        <f>IF(C$7=0,0,C$7/MAE_fec!C$7)</f>
        <v>0.12612850099188486</v>
      </c>
      <c r="D74" s="337">
        <f>IF(D$7=0,0,D$7/MAE_fec!D$7)</f>
        <v>0.12612850099188486</v>
      </c>
      <c r="E74" s="337">
        <f>IF(E$7=0,0,E$7/MAE_fec!E$7)</f>
        <v>0.12612850099188486</v>
      </c>
      <c r="F74" s="337">
        <f>IF(F$7=0,0,F$7/MAE_fec!F$7)</f>
        <v>0.12612850099188486</v>
      </c>
      <c r="G74" s="337">
        <f>IF(G$7=0,0,G$7/MAE_fec!G$7)</f>
        <v>0.12612850099188486</v>
      </c>
      <c r="H74" s="337">
        <f>IF(H$7=0,0,H$7/MAE_fec!H$7)</f>
        <v>0.12612850099188483</v>
      </c>
      <c r="I74" s="337">
        <f>IF(I$7=0,0,I$7/MAE_fec!I$7)</f>
        <v>0.12612850099188483</v>
      </c>
      <c r="J74" s="337">
        <f>IF(J$7=0,0,J$7/MAE_fec!J$7)</f>
        <v>0.12612850099188486</v>
      </c>
      <c r="K74" s="337">
        <f>IF(K$7=0,0,K$7/MAE_fec!K$7)</f>
        <v>0.12612850099188486</v>
      </c>
      <c r="L74" s="337">
        <f>IF(L$7=0,0,L$7/MAE_fec!L$7)</f>
        <v>0.12612850099188483</v>
      </c>
      <c r="M74" s="337">
        <f>IF(M$7=0,0,M$7/MAE_fec!M$7)</f>
        <v>0.12612850099188483</v>
      </c>
      <c r="N74" s="337">
        <f>IF(N$7=0,0,N$7/MAE_fec!N$7)</f>
        <v>0.12612850099188483</v>
      </c>
      <c r="O74" s="337">
        <f>IF(O$7=0,0,O$7/MAE_fec!O$7)</f>
        <v>0.12612850099188486</v>
      </c>
      <c r="P74" s="337">
        <f>IF(P$7=0,0,P$7/MAE_fec!P$7)</f>
        <v>0.12612850099188486</v>
      </c>
      <c r="Q74" s="337">
        <f>IF(Q$7=0,0,Q$7/MAE_fec!Q$7)</f>
        <v>0.12612850099188486</v>
      </c>
      <c r="R74" s="337">
        <f>IF(R$7=0,0,R$7/MAE_fec!R$7)</f>
        <v>0.12612850099188486</v>
      </c>
      <c r="S74" s="337">
        <f>IF(S$7=0,0,S$7/MAE_fec!S$7)</f>
        <v>0.12612850099188486</v>
      </c>
      <c r="T74" s="337">
        <f>IF(T$7=0,0,T$7/MAE_fec!T$7)</f>
        <v>0.12612850099188486</v>
      </c>
      <c r="U74" s="337">
        <f>IF(U$7=0,0,U$7/MAE_fec!U$7)</f>
        <v>0.12612850099188483</v>
      </c>
      <c r="V74" s="337">
        <f>IF(V$7=0,0,V$7/MAE_fec!V$7)</f>
        <v>0.12612850099188486</v>
      </c>
      <c r="W74" s="337">
        <f>IF(W$7=0,0,W$7/MAE_fec!W$7)</f>
        <v>0.12612850099188486</v>
      </c>
      <c r="DA74" s="174"/>
    </row>
    <row r="75" spans="1:105" ht="12" customHeight="1" x14ac:dyDescent="0.25">
      <c r="A75" s="202" t="s">
        <v>94</v>
      </c>
      <c r="B75" s="337">
        <f>IF(B$8=0,0,B$8/MAE_fec!B$8)</f>
        <v>0.67586630068445275</v>
      </c>
      <c r="C75" s="337">
        <f>IF(C$8=0,0,C$8/MAE_fec!C$8)</f>
        <v>0.67586630068445275</v>
      </c>
      <c r="D75" s="337">
        <f>IF(D$8=0,0,D$8/MAE_fec!D$8)</f>
        <v>0.67586630068445264</v>
      </c>
      <c r="E75" s="337">
        <f>IF(E$8=0,0,E$8/MAE_fec!E$8)</f>
        <v>0.67586630068445275</v>
      </c>
      <c r="F75" s="337">
        <f>IF(F$8=0,0,F$8/MAE_fec!F$8)</f>
        <v>0.67586630068445275</v>
      </c>
      <c r="G75" s="337">
        <f>IF(G$8=0,0,G$8/MAE_fec!G$8)</f>
        <v>0.67586630068445275</v>
      </c>
      <c r="H75" s="337">
        <f>IF(H$8=0,0,H$8/MAE_fec!H$8)</f>
        <v>0.6758663006844523</v>
      </c>
      <c r="I75" s="337">
        <f>IF(I$8=0,0,I$8/MAE_fec!I$8)</f>
        <v>0.67586630068445264</v>
      </c>
      <c r="J75" s="337">
        <f>IF(J$8=0,0,J$8/MAE_fec!J$8)</f>
        <v>0.67586630068445264</v>
      </c>
      <c r="K75" s="337">
        <f>IF(K$8=0,0,K$8/MAE_fec!K$8)</f>
        <v>0.67586630068445264</v>
      </c>
      <c r="L75" s="337">
        <f>IF(L$8=0,0,L$8/MAE_fec!L$8)</f>
        <v>0.67586630068445264</v>
      </c>
      <c r="M75" s="337">
        <f>IF(M$8=0,0,M$8/MAE_fec!M$8)</f>
        <v>0.67586630068445264</v>
      </c>
      <c r="N75" s="337">
        <f>IF(N$8=0,0,N$8/MAE_fec!N$8)</f>
        <v>0.67586630068445264</v>
      </c>
      <c r="O75" s="337">
        <f>IF(O$8=0,0,O$8/MAE_fec!O$8)</f>
        <v>0.67586630068445264</v>
      </c>
      <c r="P75" s="337">
        <f>IF(P$8=0,0,P$8/MAE_fec!P$8)</f>
        <v>0.67586630068445264</v>
      </c>
      <c r="Q75" s="337">
        <f>IF(Q$8=0,0,Q$8/MAE_fec!Q$8)</f>
        <v>0.67586630068445264</v>
      </c>
      <c r="R75" s="337">
        <f>IF(R$8=0,0,R$8/MAE_fec!R$8)</f>
        <v>0.67586630068445275</v>
      </c>
      <c r="S75" s="337">
        <f>IF(S$8=0,0,S$8/MAE_fec!S$8)</f>
        <v>0.67586630068445264</v>
      </c>
      <c r="T75" s="337">
        <f>IF(T$8=0,0,T$8/MAE_fec!T$8)</f>
        <v>0.67586630068445264</v>
      </c>
      <c r="U75" s="337">
        <f>IF(U$8=0,0,U$8/MAE_fec!U$8)</f>
        <v>0.67586630068445264</v>
      </c>
      <c r="V75" s="337">
        <f>IF(V$8=0,0,V$8/MAE_fec!V$8)</f>
        <v>0.67586630068445275</v>
      </c>
      <c r="W75" s="337">
        <f>IF(W$8=0,0,W$8/MAE_fec!W$8)</f>
        <v>0.67586630068445264</v>
      </c>
      <c r="DA75" s="174"/>
    </row>
    <row r="76" spans="1:105" ht="12" customHeight="1" x14ac:dyDescent="0.25">
      <c r="A76" s="202" t="s">
        <v>95</v>
      </c>
      <c r="B76" s="337">
        <f>IF(B$9=0,0,B$9/MAE_fec!B$9)</f>
        <v>0.47882270661480103</v>
      </c>
      <c r="C76" s="337">
        <f>IF(C$9=0,0,C$9/MAE_fec!C$9)</f>
        <v>0.47882270661480114</v>
      </c>
      <c r="D76" s="337">
        <f>IF(D$9=0,0,D$9/MAE_fec!D$9)</f>
        <v>0.47882270661480109</v>
      </c>
      <c r="E76" s="337">
        <f>IF(E$9=0,0,E$9/MAE_fec!E$9)</f>
        <v>0.47882270661480092</v>
      </c>
      <c r="F76" s="337">
        <f>IF(F$9=0,0,F$9/MAE_fec!F$9)</f>
        <v>0.47882270661480109</v>
      </c>
      <c r="G76" s="337">
        <f>IF(G$9=0,0,G$9/MAE_fec!G$9)</f>
        <v>0.47882270661480114</v>
      </c>
      <c r="H76" s="337">
        <f>IF(H$9=0,0,H$9/MAE_fec!H$9)</f>
        <v>0.47882270661480109</v>
      </c>
      <c r="I76" s="337">
        <f>IF(I$9=0,0,I$9/MAE_fec!I$9)</f>
        <v>0.47882270661480097</v>
      </c>
      <c r="J76" s="337">
        <f>IF(J$9=0,0,J$9/MAE_fec!J$9)</f>
        <v>0.4788227066148012</v>
      </c>
      <c r="K76" s="337">
        <f>IF(K$9=0,0,K$9/MAE_fec!K$9)</f>
        <v>0.47882270661480097</v>
      </c>
      <c r="L76" s="337">
        <f>IF(L$9=0,0,L$9/MAE_fec!L$9)</f>
        <v>0.47882270661480103</v>
      </c>
      <c r="M76" s="337">
        <f>IF(M$9=0,0,M$9/MAE_fec!M$9)</f>
        <v>0.4788227066148012</v>
      </c>
      <c r="N76" s="337">
        <f>IF(N$9=0,0,N$9/MAE_fec!N$9)</f>
        <v>0.4788227066148012</v>
      </c>
      <c r="O76" s="337">
        <f>IF(O$9=0,0,O$9/MAE_fec!O$9)</f>
        <v>0.47882270661480109</v>
      </c>
      <c r="P76" s="337">
        <f>IF(P$9=0,0,P$9/MAE_fec!P$9)</f>
        <v>0.47882270661480114</v>
      </c>
      <c r="Q76" s="337">
        <f>IF(Q$9=0,0,Q$9/MAE_fec!Q$9)</f>
        <v>0.47882270661480092</v>
      </c>
      <c r="R76" s="337">
        <f>IF(R$9=0,0,R$9/MAE_fec!R$9)</f>
        <v>0.47882270661480097</v>
      </c>
      <c r="S76" s="337">
        <f>IF(S$9=0,0,S$9/MAE_fec!S$9)</f>
        <v>0.47882270661480125</v>
      </c>
      <c r="T76" s="337">
        <f>IF(T$9=0,0,T$9/MAE_fec!T$9)</f>
        <v>0.47882270661480092</v>
      </c>
      <c r="U76" s="337">
        <f>IF(U$9=0,0,U$9/MAE_fec!U$9)</f>
        <v>0.47882270661480097</v>
      </c>
      <c r="V76" s="337">
        <f>IF(V$9=0,0,V$9/MAE_fec!V$9)</f>
        <v>0.47882270661480097</v>
      </c>
      <c r="W76" s="337">
        <f>IF(W$9=0,0,W$9/MAE_fec!W$9)</f>
        <v>0.47882270661480097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0.8260728251713344</v>
      </c>
      <c r="C77" s="337">
        <f>IF(C$10=0,0,C$10/MAE_fec!C$10)</f>
        <v>0.80672533123598666</v>
      </c>
      <c r="D77" s="337">
        <f>IF(D$10=0,0,D$10/MAE_fec!D$10)</f>
        <v>0.79578442462592092</v>
      </c>
      <c r="E77" s="337">
        <f>IF(E$10=0,0,E$10/MAE_fec!E$10)</f>
        <v>0.77654621235850074</v>
      </c>
      <c r="F77" s="337">
        <f>IF(F$10=0,0,F$10/MAE_fec!F$10)</f>
        <v>0.77420737121261074</v>
      </c>
      <c r="G77" s="337">
        <f>IF(G$10=0,0,G$10/MAE_fec!G$10)</f>
        <v>0.78518485303820584</v>
      </c>
      <c r="H77" s="337">
        <f>IF(H$10=0,0,H$10/MAE_fec!H$10)</f>
        <v>0.76270435049341123</v>
      </c>
      <c r="I77" s="337">
        <f>IF(I$10=0,0,I$10/MAE_fec!I$10)</f>
        <v>0.75977228384171402</v>
      </c>
      <c r="J77" s="337">
        <f>IF(J$10=0,0,J$10/MAE_fec!J$10)</f>
        <v>0.76423022285072195</v>
      </c>
      <c r="K77" s="337">
        <f>IF(K$10=0,0,K$10/MAE_fec!K$10)</f>
        <v>0.75258908026965909</v>
      </c>
      <c r="L77" s="337">
        <f>IF(L$10=0,0,L$10/MAE_fec!L$10)</f>
        <v>0.74655881573691341</v>
      </c>
      <c r="M77" s="337">
        <f>IF(M$10=0,0,M$10/MAE_fec!M$10)</f>
        <v>0.76585833008022097</v>
      </c>
      <c r="N77" s="337">
        <f>IF(N$10=0,0,N$10/MAE_fec!N$10)</f>
        <v>0.77718961189901314</v>
      </c>
      <c r="O77" s="337">
        <f>IF(O$10=0,0,O$10/MAE_fec!O$10)</f>
        <v>0.77894309536313122</v>
      </c>
      <c r="P77" s="337">
        <f>IF(P$10=0,0,P$10/MAE_fec!P$10)</f>
        <v>0.77298184004481807</v>
      </c>
      <c r="Q77" s="337">
        <f>IF(Q$10=0,0,Q$10/MAE_fec!Q$10)</f>
        <v>0.783434554899058</v>
      </c>
      <c r="R77" s="337">
        <f>IF(R$10=0,0,R$10/MAE_fec!R$10)</f>
        <v>0.77680429872323464</v>
      </c>
      <c r="S77" s="337">
        <f>IF(S$10=0,0,S$10/MAE_fec!S$10)</f>
        <v>0.76104189060654392</v>
      </c>
      <c r="T77" s="337">
        <f>IF(T$10=0,0,T$10/MAE_fec!T$10)</f>
        <v>0.76222695624139314</v>
      </c>
      <c r="U77" s="337">
        <f>IF(U$10=0,0,U$10/MAE_fec!U$10)</f>
        <v>0.77276908854054183</v>
      </c>
      <c r="V77" s="337">
        <f>IF(V$10=0,0,V$10/MAE_fec!V$10)</f>
        <v>0.77873351622078213</v>
      </c>
      <c r="W77" s="337">
        <f>IF(W$10=0,0,W$10/MAE_fec!W$10)</f>
        <v>0.7693055978049248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0.58206249679477606</v>
      </c>
      <c r="C78" s="355">
        <f>IF(C$16=0,0,C$16/MAE_fec!C$16)</f>
        <v>0.57978126549483877</v>
      </c>
      <c r="D78" s="355">
        <f>IF(D$16=0,0,D$16/MAE_fec!D$16)</f>
        <v>0.58152908388007063</v>
      </c>
      <c r="E78" s="355">
        <f>IF(E$16=0,0,E$16/MAE_fec!E$16)</f>
        <v>0.58164623728034837</v>
      </c>
      <c r="F78" s="355">
        <f>IF(F$16=0,0,F$16/MAE_fec!F$16)</f>
        <v>0.57786989915560205</v>
      </c>
      <c r="G78" s="355">
        <f>IF(G$16=0,0,G$16/MAE_fec!G$16)</f>
        <v>0.5722246082780722</v>
      </c>
      <c r="H78" s="355">
        <f>IF(H$16=0,0,H$16/MAE_fec!H$16)</f>
        <v>0.56069065044160959</v>
      </c>
      <c r="I78" s="355">
        <f>IF(I$16=0,0,I$16/MAE_fec!I$16)</f>
        <v>0.55771298329191843</v>
      </c>
      <c r="J78" s="355">
        <f>IF(J$16=0,0,J$16/MAE_fec!J$16)</f>
        <v>0.56675233214862197</v>
      </c>
      <c r="K78" s="355">
        <f>IF(K$16=0,0,K$16/MAE_fec!K$16)</f>
        <v>0.56522852828870662</v>
      </c>
      <c r="L78" s="355">
        <f>IF(L$16=0,0,L$16/MAE_fec!L$16)</f>
        <v>0.56058144982848968</v>
      </c>
      <c r="M78" s="355">
        <f>IF(M$16=0,0,M$16/MAE_fec!M$16)</f>
        <v>0.56668959215464021</v>
      </c>
      <c r="N78" s="355">
        <f>IF(N$16=0,0,N$16/MAE_fec!N$16)</f>
        <v>0.58212010948134152</v>
      </c>
      <c r="O78" s="355">
        <f>IF(O$16=0,0,O$16/MAE_fec!O$16)</f>
        <v>0.58341157305292668</v>
      </c>
      <c r="P78" s="355">
        <f>IF(P$16=0,0,P$16/MAE_fec!P$16)</f>
        <v>0.56953524064350369</v>
      </c>
      <c r="Q78" s="355">
        <f>IF(Q$16=0,0,Q$16/MAE_fec!Q$16)</f>
        <v>0.57467150117484456</v>
      </c>
      <c r="R78" s="355">
        <f>IF(R$16=0,0,R$16/MAE_fec!R$16)</f>
        <v>0.57145011668110313</v>
      </c>
      <c r="S78" s="355">
        <f>IF(S$16=0,0,S$16/MAE_fec!S$16)</f>
        <v>0.56195890356274347</v>
      </c>
      <c r="T78" s="355">
        <f>IF(T$16=0,0,T$16/MAE_fec!T$16)</f>
        <v>0.56469184183422483</v>
      </c>
      <c r="U78" s="355">
        <f>IF(U$16=0,0,U$16/MAE_fec!U$16)</f>
        <v>0.57317194730871646</v>
      </c>
      <c r="V78" s="355">
        <f>IF(V$16=0,0,V$16/MAE_fec!V$16)</f>
        <v>0.57809966178417282</v>
      </c>
      <c r="W78" s="355">
        <f>IF(W$16=0,0,W$16/MAE_fec!W$16)</f>
        <v>0.57195055531299166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0.47385400064101046</v>
      </c>
      <c r="C79" s="351">
        <f>IF(C$24=0,0,C$24/MAE_fec!C$24)</f>
        <v>0.47173390698282935</v>
      </c>
      <c r="D79" s="351">
        <f>IF(D$24=0,0,D$24/MAE_fec!D$24)</f>
        <v>0.47055023664990714</v>
      </c>
      <c r="E79" s="351">
        <f>IF(E$24=0,0,E$24/MAE_fec!E$24)</f>
        <v>0.46945511740340934</v>
      </c>
      <c r="F79" s="351">
        <f>IF(F$24=0,0,F$24/MAE_fec!F$24)</f>
        <v>0.470288290483307</v>
      </c>
      <c r="G79" s="351">
        <f>IF(G$24=0,0,G$24/MAE_fec!G$24)</f>
        <v>0.4695039340605402</v>
      </c>
      <c r="H79" s="351">
        <f>IF(H$24=0,0,H$24/MAE_fec!H$24)</f>
        <v>0.46881322351294002</v>
      </c>
      <c r="I79" s="351">
        <f>IF(I$24=0,0,I$24/MAE_fec!I$24)</f>
        <v>0.468751945060917</v>
      </c>
      <c r="J79" s="351">
        <f>IF(J$24=0,0,J$24/MAE_fec!J$24)</f>
        <v>0.46921177969549543</v>
      </c>
      <c r="K79" s="351">
        <f>IF(K$24=0,0,K$24/MAE_fec!K$24)</f>
        <v>0.46912177695609214</v>
      </c>
      <c r="L79" s="351">
        <f>IF(L$24=0,0,L$24/MAE_fec!L$24)</f>
        <v>0.46852836939785902</v>
      </c>
      <c r="M79" s="351">
        <f>IF(M$24=0,0,M$24/MAE_fec!M$24)</f>
        <v>0.46993415004356809</v>
      </c>
      <c r="N79" s="351">
        <f>IF(N$24=0,0,N$24/MAE_fec!N$24)</f>
        <v>0.46982394240405645</v>
      </c>
      <c r="O79" s="351">
        <f>IF(O$24=0,0,O$24/MAE_fec!O$24)</f>
        <v>0.46994132008337725</v>
      </c>
      <c r="P79" s="351">
        <f>IF(P$24=0,0,P$24/MAE_fec!P$24)</f>
        <v>0.46895484078633454</v>
      </c>
      <c r="Q79" s="351">
        <f>IF(Q$24=0,0,Q$24/MAE_fec!Q$24)</f>
        <v>0.46982340254005539</v>
      </c>
      <c r="R79" s="351">
        <f>IF(R$24=0,0,R$24/MAE_fec!R$24)</f>
        <v>0.46949772827002689</v>
      </c>
      <c r="S79" s="351">
        <f>IF(S$24=0,0,S$24/MAE_fec!S$24)</f>
        <v>0.46814005206045345</v>
      </c>
      <c r="T79" s="351">
        <f>IF(T$24=0,0,T$24/MAE_fec!T$24)</f>
        <v>0.4682312124543685</v>
      </c>
      <c r="U79" s="351">
        <f>IF(U$24=0,0,U$24/MAE_fec!U$24)</f>
        <v>0.46927034057098715</v>
      </c>
      <c r="V79" s="351">
        <f>IF(V$24=0,0,V$24/MAE_fec!V$24)</f>
        <v>0.46977104725961305</v>
      </c>
      <c r="W79" s="351">
        <f>IF(W$24=0,0,W$24/MAE_fec!W$24)</f>
        <v>0.46914938025472958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0.49891071153837929</v>
      </c>
      <c r="C80" s="351">
        <f>IF(C$27=0,0,C$27/MAE_fec!C$27)</f>
        <v>0.49695537042414767</v>
      </c>
      <c r="D80" s="351">
        <f>IF(D$27=0,0,D$27/MAE_fec!D$27)</f>
        <v>0.49845350046863196</v>
      </c>
      <c r="E80" s="351">
        <f>IF(E$27=0,0,E$27/MAE_fec!E$27)</f>
        <v>0.49855391766886997</v>
      </c>
      <c r="F80" s="351">
        <f>IF(F$27=0,0,F$27/MAE_fec!F$27)</f>
        <v>0.49531705641908741</v>
      </c>
      <c r="G80" s="351">
        <f>IF(G$27=0,0,G$27/MAE_fec!G$27)</f>
        <v>0.49047823566691906</v>
      </c>
      <c r="H80" s="351">
        <f>IF(H$27=0,0,H$27/MAE_fec!H$27)</f>
        <v>0.48059198609280818</v>
      </c>
      <c r="I80" s="351">
        <f>IF(I$27=0,0,I$27/MAE_fec!I$27)</f>
        <v>0.47803969996450141</v>
      </c>
      <c r="J80" s="351">
        <f>IF(J$27=0,0,J$27/MAE_fec!J$27)</f>
        <v>0.48578771327024722</v>
      </c>
      <c r="K80" s="351">
        <f>IF(K$27=0,0,K$27/MAE_fec!K$27)</f>
        <v>0.48448159567603422</v>
      </c>
      <c r="L80" s="351">
        <f>IF(L$27=0,0,L$27/MAE_fec!L$27)</f>
        <v>0.4804983855672767</v>
      </c>
      <c r="M80" s="351">
        <f>IF(M$27=0,0,M$27/MAE_fec!M$27)</f>
        <v>0.485733936132549</v>
      </c>
      <c r="N80" s="351">
        <f>IF(N$27=0,0,N$27/MAE_fec!N$27)</f>
        <v>0.49896009384114992</v>
      </c>
      <c r="O80" s="351">
        <f>IF(O$27=0,0,O$27/MAE_fec!O$27)</f>
        <v>0.50006706261679446</v>
      </c>
      <c r="P80" s="351">
        <f>IF(P$27=0,0,P$27/MAE_fec!P$27)</f>
        <v>0.48817306340871747</v>
      </c>
      <c r="Q80" s="351">
        <f>IF(Q$27=0,0,Q$27/MAE_fec!Q$27)</f>
        <v>0.49257557243558109</v>
      </c>
      <c r="R80" s="351">
        <f>IF(R$27=0,0,R$27/MAE_fec!R$27)</f>
        <v>0.48981438572666008</v>
      </c>
      <c r="S80" s="351">
        <f>IF(S$27=0,0,S$27/MAE_fec!S$27)</f>
        <v>0.48167906019663709</v>
      </c>
      <c r="T80" s="351">
        <f>IF(T$27=0,0,T$27/MAE_fec!T$27)</f>
        <v>0.48402157871504981</v>
      </c>
      <c r="U80" s="351">
        <f>IF(U$27=0,0,U$27/MAE_fec!U$27)</f>
        <v>0.49129024055032833</v>
      </c>
      <c r="V80" s="351">
        <f>IF(V$27=0,0,V$27/MAE_fec!V$27)</f>
        <v>0.49551399581500499</v>
      </c>
      <c r="W80" s="351">
        <f>IF(W$27=0,0,W$27/MAE_fec!W$27)</f>
        <v>0.49024333312542129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0.64918096375389411</v>
      </c>
      <c r="C81" s="351">
        <f>IF(C$35=0,0,C$35/MAE_fec!C$35)</f>
        <v>0.65360349243203852</v>
      </c>
      <c r="D81" s="351">
        <f>IF(D$35=0,0,D$35/MAE_fec!D$35)</f>
        <v>0.65197886058786625</v>
      </c>
      <c r="E81" s="351">
        <f>IF(E$35=0,0,E$35/MAE_fec!E$35)</f>
        <v>0.65373998992423943</v>
      </c>
      <c r="F81" s="351">
        <f>IF(F$35=0,0,F$35/MAE_fec!F$35)</f>
        <v>0.66383480980051401</v>
      </c>
      <c r="G81" s="351">
        <f>IF(G$35=0,0,G$35/MAE_fec!G$35)</f>
        <v>0.68985383201162365</v>
      </c>
      <c r="H81" s="351">
        <f>IF(H$35=0,0,H$35/MAE_fec!H$35)</f>
        <v>0.67456827878996339</v>
      </c>
      <c r="I81" s="351">
        <f>IF(I$35=0,0,I$35/MAE_fec!I$35)</f>
        <v>0.65303374464734576</v>
      </c>
      <c r="J81" s="351">
        <f>IF(J$35=0,0,J$35/MAE_fec!J$35)</f>
        <v>0.65078608855763498</v>
      </c>
      <c r="K81" s="351">
        <f>IF(K$35=0,0,K$35/MAE_fec!K$35)</f>
        <v>0.65161475076033781</v>
      </c>
      <c r="L81" s="351">
        <f>IF(L$35=0,0,L$35/MAE_fec!L$35)</f>
        <v>0.65063534470703321</v>
      </c>
      <c r="M81" s="351">
        <f>IF(M$35=0,0,M$35/MAE_fec!M$35)</f>
        <v>0.64212078961067864</v>
      </c>
      <c r="N81" s="351">
        <f>IF(N$35=0,0,N$35/MAE_fec!N$35)</f>
        <v>0.65065599338314517</v>
      </c>
      <c r="O81" s="351">
        <f>IF(O$35=0,0,O$35/MAE_fec!O$35)</f>
        <v>0.65103534336277191</v>
      </c>
      <c r="P81" s="351">
        <f>IF(P$35=0,0,P$35/MAE_fec!P$35)</f>
        <v>0.63675584769578186</v>
      </c>
      <c r="Q81" s="351">
        <f>IF(Q$35=0,0,Q$35/MAE_fec!Q$35)</f>
        <v>0.63034348589261668</v>
      </c>
      <c r="R81" s="351">
        <f>IF(R$35=0,0,R$35/MAE_fec!R$35)</f>
        <v>0.61858997373509972</v>
      </c>
      <c r="S81" s="351">
        <f>IF(S$35=0,0,S$35/MAE_fec!S$35)</f>
        <v>0.61648545014918343</v>
      </c>
      <c r="T81" s="351">
        <f>IF(T$35=0,0,T$35/MAE_fec!T$35)</f>
        <v>0.61993802418422495</v>
      </c>
      <c r="U81" s="351">
        <f>IF(U$35=0,0,U$35/MAE_fec!U$35)</f>
        <v>0.62990366392338082</v>
      </c>
      <c r="V81" s="351">
        <f>IF(V$35=0,0,V$35/MAE_fec!V$35)</f>
        <v>0.64921252380691419</v>
      </c>
      <c r="W81" s="351">
        <f>IF(W$35=0,0,W$35/MAE_fec!W$35)</f>
        <v>0.65165408433763894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0.63456218787852225</v>
      </c>
      <c r="C82" s="351">
        <f>IF(C$46=0,0,C$46/MAE_fec!C$46)</f>
        <v>0.63456218787852259</v>
      </c>
      <c r="D82" s="351">
        <f>IF(D$46=0,0,D$46/MAE_fec!D$46)</f>
        <v>0.63456218787852248</v>
      </c>
      <c r="E82" s="351">
        <f>IF(E$46=0,0,E$46/MAE_fec!E$46)</f>
        <v>0.63456218787852259</v>
      </c>
      <c r="F82" s="351">
        <f>IF(F$46=0,0,F$46/MAE_fec!F$46)</f>
        <v>0.63456218787852225</v>
      </c>
      <c r="G82" s="351">
        <f>IF(G$46=0,0,G$46/MAE_fec!G$46)</f>
        <v>0.63456218787852237</v>
      </c>
      <c r="H82" s="351">
        <f>IF(H$46=0,0,H$46/MAE_fec!H$46)</f>
        <v>0.63456218787852237</v>
      </c>
      <c r="I82" s="351">
        <f>IF(I$46=0,0,I$46/MAE_fec!I$46)</f>
        <v>0.6345621878785227</v>
      </c>
      <c r="J82" s="351">
        <f>IF(J$46=0,0,J$46/MAE_fec!J$46)</f>
        <v>0.63456218787852248</v>
      </c>
      <c r="K82" s="351">
        <f>IF(K$46=0,0,K$46/MAE_fec!K$46)</f>
        <v>0.63456218787852248</v>
      </c>
      <c r="L82" s="351">
        <f>IF(L$46=0,0,L$46/MAE_fec!L$46)</f>
        <v>0.63456218787852214</v>
      </c>
      <c r="M82" s="351">
        <f>IF(M$46=0,0,M$46/MAE_fec!M$46)</f>
        <v>0.63456218787852248</v>
      </c>
      <c r="N82" s="351">
        <f>IF(N$46=0,0,N$46/MAE_fec!N$46)</f>
        <v>0.63456218787852225</v>
      </c>
      <c r="O82" s="351">
        <f>IF(O$46=0,0,O$46/MAE_fec!O$46)</f>
        <v>0.63456218787852259</v>
      </c>
      <c r="P82" s="351">
        <f>IF(P$46=0,0,P$46/MAE_fec!P$46)</f>
        <v>0.63456218787852248</v>
      </c>
      <c r="Q82" s="351">
        <f>IF(Q$46=0,0,Q$46/MAE_fec!Q$46)</f>
        <v>0.63456218787852237</v>
      </c>
      <c r="R82" s="351">
        <f>IF(R$46=0,0,R$46/MAE_fec!R$46)</f>
        <v>0.63456218787852248</v>
      </c>
      <c r="S82" s="351">
        <f>IF(S$46=0,0,S$46/MAE_fec!S$46)</f>
        <v>0.63456218787852248</v>
      </c>
      <c r="T82" s="351">
        <f>IF(T$46=0,0,T$46/MAE_fec!T$46)</f>
        <v>0.63456218787852237</v>
      </c>
      <c r="U82" s="351">
        <f>IF(U$46=0,0,U$46/MAE_fec!U$46)</f>
        <v>0.63456218787852214</v>
      </c>
      <c r="V82" s="351">
        <f>IF(V$46=0,0,V$46/MAE_fec!V$46)</f>
        <v>0.63456218787852259</v>
      </c>
      <c r="W82" s="351">
        <f>IF(W$46=0,0,W$46/MAE_fec!W$46)</f>
        <v>0.63456218787852259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0.58692469762356325</v>
      </c>
      <c r="C83" s="339">
        <f>IF(C$47=0,0,C$47/MAE_fec!C$47)</f>
        <v>0.58692469762356314</v>
      </c>
      <c r="D83" s="339">
        <f>IF(D$47=0,0,D$47/MAE_fec!D$47)</f>
        <v>0.58692469762356314</v>
      </c>
      <c r="E83" s="339">
        <f>IF(E$47=0,0,E$47/MAE_fec!E$47)</f>
        <v>0.58692469762356336</v>
      </c>
      <c r="F83" s="339">
        <f>IF(F$47=0,0,F$47/MAE_fec!F$47)</f>
        <v>0.58692469762356325</v>
      </c>
      <c r="G83" s="339">
        <f>IF(G$47=0,0,G$47/MAE_fec!G$47)</f>
        <v>0.58692469762356347</v>
      </c>
      <c r="H83" s="339">
        <f>IF(H$47=0,0,H$47/MAE_fec!H$47)</f>
        <v>0.58692469762356325</v>
      </c>
      <c r="I83" s="339">
        <f>IF(I$47=0,0,I$47/MAE_fec!I$47)</f>
        <v>0.58692469762356325</v>
      </c>
      <c r="J83" s="339">
        <f>IF(J$47=0,0,J$47/MAE_fec!J$47)</f>
        <v>0.58692469762356325</v>
      </c>
      <c r="K83" s="339">
        <f>IF(K$47=0,0,K$47/MAE_fec!K$47)</f>
        <v>0.58692469762356347</v>
      </c>
      <c r="L83" s="339">
        <f>IF(L$47=0,0,L$47/MAE_fec!L$47)</f>
        <v>0.58692469762356325</v>
      </c>
      <c r="M83" s="339">
        <f>IF(M$47=0,0,M$47/MAE_fec!M$47)</f>
        <v>0.58692469762356325</v>
      </c>
      <c r="N83" s="339">
        <f>IF(N$47=0,0,N$47/MAE_fec!N$47)</f>
        <v>0.58692469762356336</v>
      </c>
      <c r="O83" s="339">
        <f>IF(O$47=0,0,O$47/MAE_fec!O$47)</f>
        <v>0.58692469762356314</v>
      </c>
      <c r="P83" s="339">
        <f>IF(P$47=0,0,P$47/MAE_fec!P$47)</f>
        <v>0.58692469762356325</v>
      </c>
      <c r="Q83" s="339">
        <f>IF(Q$47=0,0,Q$47/MAE_fec!Q$47)</f>
        <v>0.58692469762356358</v>
      </c>
      <c r="R83" s="339">
        <f>IF(R$47=0,0,R$47/MAE_fec!R$47)</f>
        <v>0.58692469762356336</v>
      </c>
      <c r="S83" s="339">
        <f>IF(S$47=0,0,S$47/MAE_fec!S$47)</f>
        <v>0.58692469762356303</v>
      </c>
      <c r="T83" s="339">
        <f>IF(T$47=0,0,T$47/MAE_fec!T$47)</f>
        <v>0.58692469762356325</v>
      </c>
      <c r="U83" s="339">
        <f>IF(U$47=0,0,U$47/MAE_fec!U$47)</f>
        <v>0.58692469762356358</v>
      </c>
      <c r="V83" s="339">
        <f>IF(V$47=0,0,V$47/MAE_fec!V$47)</f>
        <v>0.58692469762356314</v>
      </c>
      <c r="W83" s="339">
        <f>IF(W$47=0,0,W$47/MAE_fec!W$47)</f>
        <v>0.58692469762356303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LV: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11.9398838401269</v>
      </c>
      <c r="C5" s="225">
        <v>17.645253840022612</v>
      </c>
      <c r="D5" s="225">
        <v>14.45226192016905</v>
      </c>
      <c r="E5" s="225">
        <v>17.015130000079669</v>
      </c>
      <c r="F5" s="225">
        <v>19.260615551488911</v>
      </c>
      <c r="G5" s="225">
        <v>20.38788103019812</v>
      </c>
      <c r="H5" s="225">
        <v>27.272709309665998</v>
      </c>
      <c r="I5" s="225">
        <v>25.404579309485069</v>
      </c>
      <c r="J5" s="225">
        <v>21.06816227991505</v>
      </c>
      <c r="K5" s="225">
        <v>14.45832827938721</v>
      </c>
      <c r="L5" s="225">
        <v>18.245078279006549</v>
      </c>
      <c r="M5" s="225">
        <v>17.33190227927437</v>
      </c>
      <c r="N5" s="225">
        <v>13.17788999989479</v>
      </c>
      <c r="O5" s="225">
        <v>13.48082999988431</v>
      </c>
      <c r="P5" s="225">
        <v>15.461839170278409</v>
      </c>
      <c r="Q5" s="225">
        <v>12.466673999926879</v>
      </c>
      <c r="R5" s="225">
        <v>13.651909667969541</v>
      </c>
      <c r="S5" s="225">
        <v>15.012678371359209</v>
      </c>
      <c r="T5" s="225">
        <v>14.710971837567749</v>
      </c>
      <c r="U5" s="225">
        <v>12.04892455933753</v>
      </c>
      <c r="V5" s="225">
        <v>10.507022324938831</v>
      </c>
      <c r="W5" s="225">
        <v>13.05146749504685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0.1901938729253787</v>
      </c>
      <c r="C10" s="262">
        <v>0.42425790934227209</v>
      </c>
      <c r="D10" s="262">
        <v>0.44392707435507112</v>
      </c>
      <c r="E10" s="262">
        <v>0.65839371394269408</v>
      </c>
      <c r="F10" s="262">
        <v>0.69649344222052001</v>
      </c>
      <c r="G10" s="262">
        <v>0.63540972480415148</v>
      </c>
      <c r="H10" s="262">
        <v>0.93627219943416418</v>
      </c>
      <c r="I10" s="262">
        <v>0.85466623506379258</v>
      </c>
      <c r="J10" s="262">
        <v>0.75636000825257299</v>
      </c>
      <c r="K10" s="262">
        <v>0.55411439851496169</v>
      </c>
      <c r="L10" s="262">
        <v>0.69288181655914438</v>
      </c>
      <c r="M10" s="262">
        <v>0.57836166286441937</v>
      </c>
      <c r="N10" s="262">
        <v>0.49181913132277139</v>
      </c>
      <c r="O10" s="262">
        <v>0.50178423295341157</v>
      </c>
      <c r="P10" s="262">
        <v>0.53607183656556945</v>
      </c>
      <c r="Q10" s="262">
        <v>0.38805756195377777</v>
      </c>
      <c r="R10" s="262">
        <v>0.44801703197230919</v>
      </c>
      <c r="S10" s="262">
        <v>0.55167007744907881</v>
      </c>
      <c r="T10" s="262">
        <v>0.55485841782793588</v>
      </c>
      <c r="U10" s="262">
        <v>0.43584522957626037</v>
      </c>
      <c r="V10" s="262">
        <v>0.38172888325516791</v>
      </c>
      <c r="W10" s="262">
        <v>0.49239892917754019</v>
      </c>
      <c r="DA10" s="68" t="s">
        <v>2643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0.1495331401324583</v>
      </c>
      <c r="G11" s="228">
        <v>0</v>
      </c>
      <c r="H11" s="228">
        <v>0.16702133830085841</v>
      </c>
      <c r="I11" s="228">
        <v>0.16530216642140749</v>
      </c>
      <c r="J11" s="228">
        <v>0.16193471215669711</v>
      </c>
      <c r="K11" s="228">
        <v>0.14287562196281109</v>
      </c>
      <c r="L11" s="228">
        <v>0.1400347130805441</v>
      </c>
      <c r="M11" s="228">
        <v>0.15447761900705911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5.6257753811673673E-2</v>
      </c>
      <c r="T11" s="228">
        <v>5.4379707659792213E-2</v>
      </c>
      <c r="U11" s="228">
        <v>5.4437079324421073E-2</v>
      </c>
      <c r="V11" s="228">
        <v>5.1817030320944688E-2</v>
      </c>
      <c r="W11" s="228">
        <v>8.0251871052729282E-2</v>
      </c>
      <c r="DA11" s="69" t="s">
        <v>2644</v>
      </c>
    </row>
    <row r="12" spans="1:105" ht="12" customHeight="1" x14ac:dyDescent="0.25">
      <c r="A12" s="37" t="s">
        <v>162</v>
      </c>
      <c r="B12" s="228">
        <v>0.1901938729253787</v>
      </c>
      <c r="C12" s="228">
        <v>0.42425790934227209</v>
      </c>
      <c r="D12" s="228">
        <v>0.44392707435507112</v>
      </c>
      <c r="E12" s="228">
        <v>0.65839371394269408</v>
      </c>
      <c r="F12" s="228">
        <v>0.54696030208806168</v>
      </c>
      <c r="G12" s="228">
        <v>0.63540972480415148</v>
      </c>
      <c r="H12" s="228">
        <v>0.76925086113330576</v>
      </c>
      <c r="I12" s="228">
        <v>0.68936406864238509</v>
      </c>
      <c r="J12" s="228">
        <v>0.59442529609587591</v>
      </c>
      <c r="K12" s="228">
        <v>0.41123877655215058</v>
      </c>
      <c r="L12" s="228">
        <v>0.55284710347860022</v>
      </c>
      <c r="M12" s="228">
        <v>0.42388404385736028</v>
      </c>
      <c r="N12" s="228">
        <v>0.49181913132277139</v>
      </c>
      <c r="O12" s="228">
        <v>0.50178423295341157</v>
      </c>
      <c r="P12" s="228">
        <v>0.53607183656556945</v>
      </c>
      <c r="Q12" s="228">
        <v>0.38805756195377777</v>
      </c>
      <c r="R12" s="228">
        <v>0.44801703197230919</v>
      </c>
      <c r="S12" s="228">
        <v>0.49541232363740523</v>
      </c>
      <c r="T12" s="228">
        <v>0.50047871016814371</v>
      </c>
      <c r="U12" s="228">
        <v>0.38140815025183927</v>
      </c>
      <c r="V12" s="228">
        <v>0.32991185293422309</v>
      </c>
      <c r="W12" s="228">
        <v>0.41214705812481089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3.1255577589567549</v>
      </c>
      <c r="C16" s="263">
        <f t="shared" si="0"/>
        <v>4.4470115103517607</v>
      </c>
      <c r="D16" s="263">
        <f t="shared" si="0"/>
        <v>3.73493164826907</v>
      </c>
      <c r="E16" s="263">
        <f t="shared" si="0"/>
        <v>4.2673666644433839</v>
      </c>
      <c r="F16" s="263">
        <f t="shared" si="0"/>
        <v>4.7848621008309742</v>
      </c>
      <c r="G16" s="263">
        <f t="shared" si="0"/>
        <v>5.5216372578602764</v>
      </c>
      <c r="H16" s="263">
        <f t="shared" si="0"/>
        <v>7.2612972768736892</v>
      </c>
      <c r="I16" s="263">
        <f t="shared" si="0"/>
        <v>6.6873399884151032</v>
      </c>
      <c r="J16" s="263">
        <f t="shared" si="0"/>
        <v>5.4880459404825226</v>
      </c>
      <c r="K16" s="263">
        <f t="shared" si="0"/>
        <v>3.5914822125969739</v>
      </c>
      <c r="L16" s="263">
        <f t="shared" si="0"/>
        <v>4.4909006628833437</v>
      </c>
      <c r="M16" s="263">
        <f t="shared" si="0"/>
        <v>4.2991903918586187</v>
      </c>
      <c r="N16" s="263">
        <f t="shared" si="0"/>
        <v>3.1877165919068529</v>
      </c>
      <c r="O16" s="263">
        <f t="shared" si="0"/>
        <v>3.252305213586927</v>
      </c>
      <c r="P16" s="263">
        <f t="shared" si="0"/>
        <v>4.0821400051880792</v>
      </c>
      <c r="Q16" s="263">
        <f t="shared" si="0"/>
        <v>3.1639844339713679</v>
      </c>
      <c r="R16" s="263">
        <f t="shared" si="0"/>
        <v>3.4823532404043598</v>
      </c>
      <c r="S16" s="263">
        <f t="shared" si="0"/>
        <v>4.0411395039246401</v>
      </c>
      <c r="T16" s="263">
        <f t="shared" si="0"/>
        <v>3.966220045466859</v>
      </c>
      <c r="U16" s="263">
        <f t="shared" si="0"/>
        <v>3.1070377366246249</v>
      </c>
      <c r="V16" s="263">
        <f t="shared" si="0"/>
        <v>2.7098633118738849</v>
      </c>
      <c r="W16" s="263">
        <f t="shared" si="0"/>
        <v>3.4310470162428048</v>
      </c>
      <c r="DA16" s="70"/>
    </row>
    <row r="17" spans="1:105" ht="12" customHeight="1" x14ac:dyDescent="0.25">
      <c r="A17" s="60" t="s">
        <v>2558</v>
      </c>
      <c r="B17" s="331">
        <v>3.1255577589567549</v>
      </c>
      <c r="C17" s="331">
        <v>4.4470115103517607</v>
      </c>
      <c r="D17" s="331">
        <v>3.73493164826907</v>
      </c>
      <c r="E17" s="331">
        <v>4.2673666644433839</v>
      </c>
      <c r="F17" s="331">
        <v>4.7848621008309742</v>
      </c>
      <c r="G17" s="331">
        <v>5.5216372578602764</v>
      </c>
      <c r="H17" s="331">
        <v>7.2612972768736892</v>
      </c>
      <c r="I17" s="331">
        <v>6.6873399884151032</v>
      </c>
      <c r="J17" s="331">
        <v>5.4880459404825226</v>
      </c>
      <c r="K17" s="331">
        <v>3.5914822125969739</v>
      </c>
      <c r="L17" s="331">
        <v>4.4909006628833437</v>
      </c>
      <c r="M17" s="331">
        <v>4.2991903918586187</v>
      </c>
      <c r="N17" s="331">
        <v>3.1877165919068529</v>
      </c>
      <c r="O17" s="331">
        <v>3.252305213586927</v>
      </c>
      <c r="P17" s="331">
        <v>4.0821400051880792</v>
      </c>
      <c r="Q17" s="331">
        <v>3.1639844339713679</v>
      </c>
      <c r="R17" s="331">
        <v>3.4823532404043598</v>
      </c>
      <c r="S17" s="331">
        <v>4.0411395039246401</v>
      </c>
      <c r="T17" s="331">
        <v>3.966220045466859</v>
      </c>
      <c r="U17" s="331">
        <v>3.1070377366246249</v>
      </c>
      <c r="V17" s="331">
        <v>2.7098633118738849</v>
      </c>
      <c r="W17" s="331">
        <v>3.4310470162428048</v>
      </c>
      <c r="DA17" s="72" t="s">
        <v>2649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0.33926371146488959</v>
      </c>
      <c r="G18" s="232">
        <v>0.85522006965192554</v>
      </c>
      <c r="H18" s="232">
        <v>0.81262908399052292</v>
      </c>
      <c r="I18" s="232">
        <v>0.7948578733113868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0.78276885495224546</v>
      </c>
      <c r="Q18" s="232">
        <v>0</v>
      </c>
      <c r="R18" s="232">
        <v>0.73744651924875382</v>
      </c>
      <c r="S18" s="232">
        <v>0.30037963539725338</v>
      </c>
      <c r="T18" s="232">
        <v>5.9602192410078282E-2</v>
      </c>
      <c r="U18" s="232">
        <v>4.4654173986813268E-2</v>
      </c>
      <c r="V18" s="232">
        <v>6.3188022048572432E-3</v>
      </c>
      <c r="W18" s="232">
        <v>3.0467359630066911E-2</v>
      </c>
      <c r="DA18" s="71" t="s">
        <v>2650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0.99564520933393252</v>
      </c>
      <c r="H19" s="232">
        <v>0.94606088321791315</v>
      </c>
      <c r="I19" s="232">
        <v>0.92537168121643654</v>
      </c>
      <c r="J19" s="232">
        <v>0.93739988718299749</v>
      </c>
      <c r="K19" s="232">
        <v>0</v>
      </c>
      <c r="L19" s="232">
        <v>0</v>
      </c>
      <c r="M19" s="232">
        <v>0.87720590181749925</v>
      </c>
      <c r="N19" s="232">
        <v>0</v>
      </c>
      <c r="O19" s="232">
        <v>0</v>
      </c>
      <c r="P19" s="232">
        <v>0</v>
      </c>
      <c r="Q19" s="232">
        <v>0.92469678198908511</v>
      </c>
      <c r="R19" s="232">
        <v>0</v>
      </c>
      <c r="S19" s="232">
        <v>0.37657278536670918</v>
      </c>
      <c r="T19" s="232">
        <v>0.51169722466469347</v>
      </c>
      <c r="U19" s="232">
        <v>0.36216485855923919</v>
      </c>
      <c r="V19" s="232">
        <v>0.32679841674425841</v>
      </c>
      <c r="W19" s="232">
        <v>0.31977048586159851</v>
      </c>
      <c r="DA19" s="71" t="s">
        <v>2651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0.95444443067596818</v>
      </c>
      <c r="G20" s="232">
        <v>0</v>
      </c>
      <c r="H20" s="232">
        <v>0.98160859369722375</v>
      </c>
      <c r="I20" s="232">
        <v>0.96069562817660548</v>
      </c>
      <c r="J20" s="232">
        <v>0.97428149390203</v>
      </c>
      <c r="K20" s="232">
        <v>0.92604569790710922</v>
      </c>
      <c r="L20" s="232">
        <v>0.9076323995961193</v>
      </c>
      <c r="M20" s="232">
        <v>0.91399560213339626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0.34307028138269019</v>
      </c>
      <c r="T20" s="232">
        <v>0.33272414253505961</v>
      </c>
      <c r="U20" s="232">
        <v>0.33725737902447639</v>
      </c>
      <c r="V20" s="232">
        <v>0.32262668549486112</v>
      </c>
      <c r="W20" s="232">
        <v>0.50211461816571246</v>
      </c>
      <c r="DA20" s="71" t="s">
        <v>2652</v>
      </c>
    </row>
    <row r="21" spans="1:105" ht="12" customHeight="1" x14ac:dyDescent="0.25">
      <c r="A21" s="59" t="s">
        <v>70</v>
      </c>
      <c r="B21" s="232">
        <v>2.0978193142528969</v>
      </c>
      <c r="C21" s="232">
        <v>2.0312498957643972</v>
      </c>
      <c r="D21" s="232">
        <v>1.072156516685091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2653</v>
      </c>
    </row>
    <row r="22" spans="1:105" ht="12" customHeight="1" x14ac:dyDescent="0.25">
      <c r="A22" s="59" t="s">
        <v>162</v>
      </c>
      <c r="B22" s="232">
        <v>1.027738444703858</v>
      </c>
      <c r="C22" s="232">
        <v>2.4157616145873639</v>
      </c>
      <c r="D22" s="232">
        <v>2.6627751315839792</v>
      </c>
      <c r="E22" s="232">
        <v>4.2673666644433839</v>
      </c>
      <c r="F22" s="232">
        <v>3.4911539586901159</v>
      </c>
      <c r="G22" s="232">
        <v>3.6707719788744182</v>
      </c>
      <c r="H22" s="232">
        <v>4.5209987159680294</v>
      </c>
      <c r="I22" s="232">
        <v>4.0064148057106754</v>
      </c>
      <c r="J22" s="232">
        <v>3.5763645593974962</v>
      </c>
      <c r="K22" s="232">
        <v>2.6654365146898651</v>
      </c>
      <c r="L22" s="232">
        <v>3.5832682632872239</v>
      </c>
      <c r="M22" s="232">
        <v>2.507988887907723</v>
      </c>
      <c r="N22" s="232">
        <v>3.1877165919068529</v>
      </c>
      <c r="O22" s="232">
        <v>3.252305213586927</v>
      </c>
      <c r="P22" s="232">
        <v>3.2993711502358338</v>
      </c>
      <c r="Q22" s="232">
        <v>2.2392876519822829</v>
      </c>
      <c r="R22" s="232">
        <v>2.7449067211556062</v>
      </c>
      <c r="S22" s="232">
        <v>3.0211168017779881</v>
      </c>
      <c r="T22" s="232">
        <v>3.0621964858570272</v>
      </c>
      <c r="U22" s="232">
        <v>2.362961325054096</v>
      </c>
      <c r="V22" s="232">
        <v>2.054119407429909</v>
      </c>
      <c r="W22" s="232">
        <v>2.5786945525854268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2.3856125254993721</v>
      </c>
      <c r="C24" s="263">
        <f t="shared" si="1"/>
        <v>3.461249049039643</v>
      </c>
      <c r="D24" s="263">
        <f t="shared" si="1"/>
        <v>3.0612112745629099</v>
      </c>
      <c r="E24" s="263">
        <f t="shared" si="1"/>
        <v>3.493052924263397</v>
      </c>
      <c r="F24" s="263">
        <f t="shared" si="1"/>
        <v>3.529229434018565</v>
      </c>
      <c r="G24" s="263">
        <f t="shared" si="1"/>
        <v>3.8162390881537029</v>
      </c>
      <c r="H24" s="263">
        <f t="shared" si="1"/>
        <v>4.2809061913034112</v>
      </c>
      <c r="I24" s="263">
        <f t="shared" si="1"/>
        <v>3.7835910551481322</v>
      </c>
      <c r="J24" s="263">
        <f t="shared" si="1"/>
        <v>3.4883458781669758</v>
      </c>
      <c r="K24" s="263">
        <f t="shared" si="1"/>
        <v>2.2472386993727129</v>
      </c>
      <c r="L24" s="263">
        <f t="shared" si="1"/>
        <v>2.6661860078811319</v>
      </c>
      <c r="M24" s="263">
        <f t="shared" si="1"/>
        <v>2.6701404648724569</v>
      </c>
      <c r="N24" s="263">
        <f t="shared" si="1"/>
        <v>2.6029283694535938</v>
      </c>
      <c r="O24" s="263">
        <f t="shared" si="1"/>
        <v>2.711637649285457</v>
      </c>
      <c r="P24" s="263">
        <f t="shared" si="1"/>
        <v>2.751665789149194</v>
      </c>
      <c r="Q24" s="263">
        <f t="shared" si="1"/>
        <v>2.2462653550150651</v>
      </c>
      <c r="R24" s="263">
        <f t="shared" si="1"/>
        <v>2.382269287623783</v>
      </c>
      <c r="S24" s="263">
        <f t="shared" si="1"/>
        <v>2.4704787236709742</v>
      </c>
      <c r="T24" s="263">
        <f t="shared" si="1"/>
        <v>2.517712689596149</v>
      </c>
      <c r="U24" s="263">
        <f t="shared" si="1"/>
        <v>2.1912379092904422</v>
      </c>
      <c r="V24" s="263">
        <f t="shared" si="1"/>
        <v>2.0496170915258989</v>
      </c>
      <c r="W24" s="263">
        <f t="shared" si="1"/>
        <v>2.381334878304469</v>
      </c>
      <c r="DA24" s="70"/>
    </row>
    <row r="25" spans="1:105" ht="12" customHeight="1" x14ac:dyDescent="0.25">
      <c r="A25" s="60" t="s">
        <v>2568</v>
      </c>
      <c r="B25" s="264">
        <v>2.3856125254993721</v>
      </c>
      <c r="C25" s="264">
        <v>3.461249049039643</v>
      </c>
      <c r="D25" s="264">
        <v>3.0612112745629099</v>
      </c>
      <c r="E25" s="264">
        <v>3.493052924263397</v>
      </c>
      <c r="F25" s="264">
        <v>3.529229434018565</v>
      </c>
      <c r="G25" s="264">
        <v>3.8162390881537029</v>
      </c>
      <c r="H25" s="264">
        <v>4.2809061913034112</v>
      </c>
      <c r="I25" s="264">
        <v>3.7835910551481322</v>
      </c>
      <c r="J25" s="264">
        <v>3.4883458781669758</v>
      </c>
      <c r="K25" s="264">
        <v>2.2472386993727129</v>
      </c>
      <c r="L25" s="264">
        <v>2.6661860078811319</v>
      </c>
      <c r="M25" s="264">
        <v>2.6701404648724569</v>
      </c>
      <c r="N25" s="264">
        <v>2.6029283694535938</v>
      </c>
      <c r="O25" s="264">
        <v>2.711637649285457</v>
      </c>
      <c r="P25" s="264">
        <v>2.751665789149194</v>
      </c>
      <c r="Q25" s="264">
        <v>2.2462653550150651</v>
      </c>
      <c r="R25" s="264">
        <v>2.382269287623783</v>
      </c>
      <c r="S25" s="264">
        <v>2.4704787236709742</v>
      </c>
      <c r="T25" s="264">
        <v>2.517712689596149</v>
      </c>
      <c r="U25" s="264">
        <v>2.1912379092904422</v>
      </c>
      <c r="V25" s="264">
        <v>2.0496170915258989</v>
      </c>
      <c r="W25" s="264">
        <v>2.381334878304469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4.4650825127953642</v>
      </c>
      <c r="C27" s="263">
        <f t="shared" si="2"/>
        <v>6.3528735862168038</v>
      </c>
      <c r="D27" s="263">
        <f t="shared" si="2"/>
        <v>5.3356166403843863</v>
      </c>
      <c r="E27" s="263">
        <f t="shared" si="2"/>
        <v>6.0962380920619781</v>
      </c>
      <c r="F27" s="263">
        <f t="shared" si="2"/>
        <v>6.8355172869013909</v>
      </c>
      <c r="G27" s="263">
        <f t="shared" si="2"/>
        <v>7.8880532255146782</v>
      </c>
      <c r="H27" s="263">
        <f t="shared" si="2"/>
        <v>10.37328182410527</v>
      </c>
      <c r="I27" s="263">
        <f t="shared" si="2"/>
        <v>9.5533428405930039</v>
      </c>
      <c r="J27" s="263">
        <f t="shared" si="2"/>
        <v>7.8400656292607502</v>
      </c>
      <c r="K27" s="263">
        <f t="shared" si="2"/>
        <v>5.1306888751385342</v>
      </c>
      <c r="L27" s="263">
        <f t="shared" si="2"/>
        <v>6.415572375547633</v>
      </c>
      <c r="M27" s="263">
        <f t="shared" si="2"/>
        <v>6.1417005597980259</v>
      </c>
      <c r="N27" s="263">
        <f t="shared" si="2"/>
        <v>4.5538808455812179</v>
      </c>
      <c r="O27" s="263">
        <f t="shared" si="2"/>
        <v>4.6461503051241806</v>
      </c>
      <c r="P27" s="263">
        <f t="shared" si="2"/>
        <v>5.831628578840113</v>
      </c>
      <c r="Q27" s="263">
        <f t="shared" si="2"/>
        <v>4.5199777628162421</v>
      </c>
      <c r="R27" s="263">
        <f t="shared" si="2"/>
        <v>4.9747903434347993</v>
      </c>
      <c r="S27" s="263">
        <f t="shared" si="2"/>
        <v>5.7730564341780584</v>
      </c>
      <c r="T27" s="263">
        <f t="shared" si="2"/>
        <v>5.6660286363812276</v>
      </c>
      <c r="U27" s="263">
        <f t="shared" si="2"/>
        <v>4.4386253380351803</v>
      </c>
      <c r="V27" s="263">
        <f t="shared" si="2"/>
        <v>3.8712333026769792</v>
      </c>
      <c r="W27" s="263">
        <f t="shared" si="2"/>
        <v>4.9014957374897206</v>
      </c>
      <c r="DA27" s="70"/>
    </row>
    <row r="28" spans="1:105" ht="12" customHeight="1" x14ac:dyDescent="0.25">
      <c r="A28" s="60" t="s">
        <v>2573</v>
      </c>
      <c r="B28" s="331">
        <v>4.4650825127953642</v>
      </c>
      <c r="C28" s="331">
        <v>6.3528735862168038</v>
      </c>
      <c r="D28" s="331">
        <v>5.3356166403843863</v>
      </c>
      <c r="E28" s="331">
        <v>6.0962380920619781</v>
      </c>
      <c r="F28" s="331">
        <v>6.8355172869013909</v>
      </c>
      <c r="G28" s="331">
        <v>7.8880532255146782</v>
      </c>
      <c r="H28" s="331">
        <v>10.37328182410527</v>
      </c>
      <c r="I28" s="331">
        <v>9.5533428405930039</v>
      </c>
      <c r="J28" s="331">
        <v>7.8400656292607502</v>
      </c>
      <c r="K28" s="331">
        <v>5.1306888751385342</v>
      </c>
      <c r="L28" s="331">
        <v>6.415572375547633</v>
      </c>
      <c r="M28" s="331">
        <v>6.1417005597980259</v>
      </c>
      <c r="N28" s="331">
        <v>4.5538808455812179</v>
      </c>
      <c r="O28" s="331">
        <v>4.6461503051241806</v>
      </c>
      <c r="P28" s="331">
        <v>5.831628578840113</v>
      </c>
      <c r="Q28" s="331">
        <v>4.5199777628162421</v>
      </c>
      <c r="R28" s="331">
        <v>4.9747903434347993</v>
      </c>
      <c r="S28" s="331">
        <v>5.7730564341780584</v>
      </c>
      <c r="T28" s="331">
        <v>5.6660286363812276</v>
      </c>
      <c r="U28" s="331">
        <v>4.4386253380351803</v>
      </c>
      <c r="V28" s="331">
        <v>3.8712333026769792</v>
      </c>
      <c r="W28" s="331">
        <v>4.9014957374897206</v>
      </c>
      <c r="DA28" s="72" t="s">
        <v>2658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0.48466244494984229</v>
      </c>
      <c r="G29" s="232">
        <v>1.2217429566456079</v>
      </c>
      <c r="H29" s="232">
        <v>1.160898691415033</v>
      </c>
      <c r="I29" s="232">
        <v>1.1355112475876961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1.118241221360351</v>
      </c>
      <c r="Q29" s="232">
        <v>0</v>
      </c>
      <c r="R29" s="232">
        <v>1.05349502749822</v>
      </c>
      <c r="S29" s="232">
        <v>0.42911376485321912</v>
      </c>
      <c r="T29" s="232">
        <v>8.5145989157254659E-2</v>
      </c>
      <c r="U29" s="232">
        <v>6.3791677124018967E-2</v>
      </c>
      <c r="V29" s="232">
        <v>9.0268602926532032E-3</v>
      </c>
      <c r="W29" s="232">
        <v>4.3524799471524163E-2</v>
      </c>
      <c r="DA29" s="71" t="s">
        <v>2659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1.4223502990484751</v>
      </c>
      <c r="H30" s="232">
        <v>1.351515547454162</v>
      </c>
      <c r="I30" s="232">
        <v>1.3219595445949099</v>
      </c>
      <c r="J30" s="232">
        <v>1.3391426959757109</v>
      </c>
      <c r="K30" s="232">
        <v>0</v>
      </c>
      <c r="L30" s="232">
        <v>0</v>
      </c>
      <c r="M30" s="232">
        <v>1.253151288310713</v>
      </c>
      <c r="N30" s="232">
        <v>0</v>
      </c>
      <c r="O30" s="232">
        <v>0</v>
      </c>
      <c r="P30" s="232">
        <v>0</v>
      </c>
      <c r="Q30" s="232">
        <v>1.3209954028415509</v>
      </c>
      <c r="R30" s="232">
        <v>0</v>
      </c>
      <c r="S30" s="232">
        <v>0.53796112195244183</v>
      </c>
      <c r="T30" s="232">
        <v>0.73099603523527634</v>
      </c>
      <c r="U30" s="232">
        <v>0.51737836937034187</v>
      </c>
      <c r="V30" s="232">
        <v>0.46685488106322631</v>
      </c>
      <c r="W30" s="232">
        <v>0.45681497980228353</v>
      </c>
      <c r="DA30" s="71" t="s">
        <v>2660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1.363492043822812</v>
      </c>
      <c r="G31" s="232">
        <v>0</v>
      </c>
      <c r="H31" s="232">
        <v>1.402297990996034</v>
      </c>
      <c r="I31" s="232">
        <v>1.37242232596658</v>
      </c>
      <c r="J31" s="232">
        <v>1.3918307055743291</v>
      </c>
      <c r="K31" s="232">
        <v>1.3229224255815839</v>
      </c>
      <c r="L31" s="232">
        <v>1.296617713708742</v>
      </c>
      <c r="M31" s="232">
        <v>1.3057080030477091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0.49010040197527188</v>
      </c>
      <c r="T31" s="232">
        <v>0.47532020362151389</v>
      </c>
      <c r="U31" s="232">
        <v>0.48179625574925211</v>
      </c>
      <c r="V31" s="232">
        <v>0.46089526499265859</v>
      </c>
      <c r="W31" s="232">
        <v>0.71730659737958913</v>
      </c>
      <c r="DA31" s="71" t="s">
        <v>2661</v>
      </c>
    </row>
    <row r="32" spans="1:105" ht="12" customHeight="1" x14ac:dyDescent="0.25">
      <c r="A32" s="59" t="s">
        <v>70</v>
      </c>
      <c r="B32" s="232">
        <v>2.9968847346469949</v>
      </c>
      <c r="C32" s="232">
        <v>2.9017855653777112</v>
      </c>
      <c r="D32" s="232">
        <v>1.531652166692987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2662</v>
      </c>
    </row>
    <row r="33" spans="1:105" ht="12" customHeight="1" x14ac:dyDescent="0.25">
      <c r="A33" s="59" t="s">
        <v>162</v>
      </c>
      <c r="B33" s="232">
        <v>1.4681977781483679</v>
      </c>
      <c r="C33" s="232">
        <v>3.4510880208390931</v>
      </c>
      <c r="D33" s="232">
        <v>3.8039644736914</v>
      </c>
      <c r="E33" s="232">
        <v>6.0962380920619781</v>
      </c>
      <c r="F33" s="232">
        <v>4.9873627981287374</v>
      </c>
      <c r="G33" s="232">
        <v>5.2439599698205956</v>
      </c>
      <c r="H33" s="232">
        <v>6.4585695942400418</v>
      </c>
      <c r="I33" s="232">
        <v>5.7234497224438199</v>
      </c>
      <c r="J33" s="232">
        <v>5.1090922277107103</v>
      </c>
      <c r="K33" s="232">
        <v>3.8077664495569499</v>
      </c>
      <c r="L33" s="232">
        <v>5.1189546618388908</v>
      </c>
      <c r="M33" s="232">
        <v>3.582841268439604</v>
      </c>
      <c r="N33" s="232">
        <v>4.5538808455812179</v>
      </c>
      <c r="O33" s="232">
        <v>4.6461503051241806</v>
      </c>
      <c r="P33" s="232">
        <v>4.7133873574797622</v>
      </c>
      <c r="Q33" s="232">
        <v>3.1989823599746909</v>
      </c>
      <c r="R33" s="232">
        <v>3.9212953159365789</v>
      </c>
      <c r="S33" s="232">
        <v>4.3158811453971264</v>
      </c>
      <c r="T33" s="232">
        <v>4.3745664083671816</v>
      </c>
      <c r="U33" s="232">
        <v>3.3756590357915681</v>
      </c>
      <c r="V33" s="232">
        <v>2.93445629632844</v>
      </c>
      <c r="W33" s="232">
        <v>3.6838493608363239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1.773437169950034</v>
      </c>
      <c r="C35" s="263">
        <v>2.9598617850721292</v>
      </c>
      <c r="D35" s="263">
        <v>1.876575282597617</v>
      </c>
      <c r="E35" s="263">
        <v>2.500078605368214</v>
      </c>
      <c r="F35" s="263">
        <v>3.4145132875174631</v>
      </c>
      <c r="G35" s="263">
        <v>2.526541733865312</v>
      </c>
      <c r="H35" s="263">
        <v>4.4209518179494598</v>
      </c>
      <c r="I35" s="263">
        <v>4.5256391902650392</v>
      </c>
      <c r="J35" s="263">
        <v>3.4953448237522249</v>
      </c>
      <c r="K35" s="263">
        <v>2.9348040937640301</v>
      </c>
      <c r="L35" s="263">
        <v>3.979537416135293</v>
      </c>
      <c r="M35" s="263">
        <v>3.642509199880843</v>
      </c>
      <c r="N35" s="263">
        <v>2.3415450616303581</v>
      </c>
      <c r="O35" s="263">
        <v>2.3689525989343312</v>
      </c>
      <c r="P35" s="263">
        <v>2.2603329605354592</v>
      </c>
      <c r="Q35" s="263">
        <v>2.148388886170431</v>
      </c>
      <c r="R35" s="263">
        <v>2.364479764534285</v>
      </c>
      <c r="S35" s="263">
        <v>2.1763336321364601</v>
      </c>
      <c r="T35" s="263">
        <v>2.006152048295577</v>
      </c>
      <c r="U35" s="263">
        <v>1.876178345811025</v>
      </c>
      <c r="V35" s="263">
        <v>1.4945797356069019</v>
      </c>
      <c r="W35" s="263">
        <v>1.8451909338323109</v>
      </c>
      <c r="DA35" s="70" t="s">
        <v>2665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0.24210111521671171</v>
      </c>
      <c r="G36" s="231">
        <v>0.39132400349893948</v>
      </c>
      <c r="H36" s="231">
        <v>0.49475925433165541</v>
      </c>
      <c r="I36" s="231">
        <v>0.53791790882181256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0.43342909382835848</v>
      </c>
      <c r="Q36" s="231">
        <v>0</v>
      </c>
      <c r="R36" s="231">
        <v>0.50071812128612547</v>
      </c>
      <c r="S36" s="231">
        <v>0.1529408909752884</v>
      </c>
      <c r="T36" s="231">
        <v>2.9963655780827572E-2</v>
      </c>
      <c r="U36" s="231">
        <v>2.4425788099267279E-2</v>
      </c>
      <c r="V36" s="231">
        <v>3.4355823159497229E-3</v>
      </c>
      <c r="W36" s="231">
        <v>1.6088255836783489E-2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0.45557849167369208</v>
      </c>
      <c r="H38" s="231">
        <v>0.57599756931503177</v>
      </c>
      <c r="I38" s="231">
        <v>0.62624277415676632</v>
      </c>
      <c r="J38" s="231">
        <v>0.59703141682573602</v>
      </c>
      <c r="K38" s="231">
        <v>0</v>
      </c>
      <c r="L38" s="231">
        <v>0</v>
      </c>
      <c r="M38" s="231">
        <v>0.74321680975348847</v>
      </c>
      <c r="N38" s="231">
        <v>0</v>
      </c>
      <c r="O38" s="231">
        <v>0</v>
      </c>
      <c r="P38" s="231">
        <v>0</v>
      </c>
      <c r="Q38" s="231">
        <v>0.62788181514830133</v>
      </c>
      <c r="R38" s="231">
        <v>0</v>
      </c>
      <c r="S38" s="231">
        <v>0.19173529269007569</v>
      </c>
      <c r="T38" s="231">
        <v>0.25724422011806869</v>
      </c>
      <c r="U38" s="231">
        <v>0.19810381208219019</v>
      </c>
      <c r="V38" s="231">
        <v>0.17768286220193641</v>
      </c>
      <c r="W38" s="231">
        <v>0.16885445434257529</v>
      </c>
      <c r="DA38" s="73" t="s">
        <v>2668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0.68109866534589558</v>
      </c>
      <c r="G39" s="231">
        <v>0</v>
      </c>
      <c r="H39" s="231">
        <v>0.59764035699815954</v>
      </c>
      <c r="I39" s="231">
        <v>0.65014815940631632</v>
      </c>
      <c r="J39" s="231">
        <v>0.62052136835586125</v>
      </c>
      <c r="K39" s="231">
        <v>0.75672453442701559</v>
      </c>
      <c r="L39" s="231">
        <v>0.804283453459955</v>
      </c>
      <c r="M39" s="231">
        <v>0.7743870556945105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0.17467720284173219</v>
      </c>
      <c r="T39" s="231">
        <v>0.16726954619887011</v>
      </c>
      <c r="U39" s="231">
        <v>0.1844794459169441</v>
      </c>
      <c r="V39" s="231">
        <v>0.1754146592035411</v>
      </c>
      <c r="W39" s="231">
        <v>0.2651410734150676</v>
      </c>
      <c r="DA39" s="73" t="s">
        <v>2669</v>
      </c>
    </row>
    <row r="40" spans="1:105" ht="12" customHeight="1" x14ac:dyDescent="0.25">
      <c r="A40" s="46" t="s">
        <v>70</v>
      </c>
      <c r="B40" s="231">
        <v>1.19029979115694</v>
      </c>
      <c r="C40" s="231">
        <v>1.3519683788561221</v>
      </c>
      <c r="D40" s="231">
        <v>0.53869323665391355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0.1187524799778293</v>
      </c>
      <c r="T41" s="231">
        <v>1.222451999727397E-2</v>
      </c>
      <c r="U41" s="231">
        <v>0.17663183995400111</v>
      </c>
      <c r="V41" s="231">
        <v>2.120579999639443E-2</v>
      </c>
      <c r="W41" s="231">
        <v>3.3430319995828461E-2</v>
      </c>
      <c r="DA41" s="73" t="s">
        <v>2671</v>
      </c>
    </row>
    <row r="42" spans="1:105" ht="12" customHeight="1" x14ac:dyDescent="0.25">
      <c r="A42" s="46" t="s">
        <v>162</v>
      </c>
      <c r="B42" s="231">
        <v>0.58313737879309413</v>
      </c>
      <c r="C42" s="231">
        <v>1.6078934062160071</v>
      </c>
      <c r="D42" s="231">
        <v>1.337882045943704</v>
      </c>
      <c r="E42" s="231">
        <v>2.500078605368214</v>
      </c>
      <c r="F42" s="231">
        <v>2.4913135069548549</v>
      </c>
      <c r="G42" s="231">
        <v>1.6796392386926811</v>
      </c>
      <c r="H42" s="231">
        <v>2.752554637304613</v>
      </c>
      <c r="I42" s="231">
        <v>2.711330347880144</v>
      </c>
      <c r="J42" s="231">
        <v>2.277792038570627</v>
      </c>
      <c r="K42" s="231">
        <v>2.1780795593370139</v>
      </c>
      <c r="L42" s="231">
        <v>3.1752539626753382</v>
      </c>
      <c r="M42" s="231">
        <v>2.1249053344328441</v>
      </c>
      <c r="N42" s="231">
        <v>2.3415450616303581</v>
      </c>
      <c r="O42" s="231">
        <v>2.3689525989343312</v>
      </c>
      <c r="P42" s="231">
        <v>1.8269038667071</v>
      </c>
      <c r="Q42" s="231">
        <v>1.52050707102213</v>
      </c>
      <c r="R42" s="231">
        <v>1.8637616432481601</v>
      </c>
      <c r="S42" s="231">
        <v>1.538227765651534</v>
      </c>
      <c r="T42" s="231">
        <v>1.5394501062005359</v>
      </c>
      <c r="U42" s="231">
        <v>1.292537459758623</v>
      </c>
      <c r="V42" s="231">
        <v>1.1168408318890799</v>
      </c>
      <c r="W42" s="231">
        <v>1.3616768302420561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0.99999999999999978</v>
      </c>
      <c r="D51" s="234">
        <f t="shared" si="3"/>
        <v>1.0000000000000004</v>
      </c>
      <c r="E51" s="234">
        <f t="shared" si="3"/>
        <v>0.99999999999999989</v>
      </c>
      <c r="F51" s="234">
        <f t="shared" si="3"/>
        <v>1.0000000000000002</v>
      </c>
      <c r="G51" s="234">
        <f t="shared" si="3"/>
        <v>1</v>
      </c>
      <c r="H51" s="234">
        <f t="shared" si="3"/>
        <v>0.99999999999999989</v>
      </c>
      <c r="I51" s="234">
        <f t="shared" si="3"/>
        <v>1</v>
      </c>
      <c r="J51" s="234">
        <f t="shared" si="3"/>
        <v>0.99999999999999989</v>
      </c>
      <c r="K51" s="234">
        <f t="shared" si="3"/>
        <v>1.0000000000000002</v>
      </c>
      <c r="L51" s="234">
        <f t="shared" si="3"/>
        <v>0.99999999999999989</v>
      </c>
      <c r="M51" s="234">
        <f t="shared" si="3"/>
        <v>0.99999999999999967</v>
      </c>
      <c r="N51" s="234">
        <f t="shared" si="3"/>
        <v>1.0000000000000002</v>
      </c>
      <c r="O51" s="234">
        <f t="shared" si="3"/>
        <v>0.99999999999999978</v>
      </c>
      <c r="P51" s="234">
        <f t="shared" si="3"/>
        <v>1.0000000000000004</v>
      </c>
      <c r="Q51" s="234">
        <f t="shared" si="3"/>
        <v>1.0000000000000004</v>
      </c>
      <c r="R51" s="234">
        <f t="shared" si="3"/>
        <v>0.99999999999999967</v>
      </c>
      <c r="S51" s="234">
        <f t="shared" si="3"/>
        <v>1.0000000000000002</v>
      </c>
      <c r="T51" s="234">
        <f t="shared" si="3"/>
        <v>0.99999999999999989</v>
      </c>
      <c r="U51" s="234">
        <f t="shared" si="3"/>
        <v>1.0000000000000002</v>
      </c>
      <c r="V51" s="234">
        <f t="shared" si="3"/>
        <v>1.0000000000000002</v>
      </c>
      <c r="W51" s="234">
        <f t="shared" si="3"/>
        <v>0.99999999999999956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1.5929290056087956E-2</v>
      </c>
      <c r="C56" s="302">
        <f t="shared" si="8"/>
        <v>2.4043740780876656E-2</v>
      </c>
      <c r="D56" s="302">
        <f t="shared" si="8"/>
        <v>3.0716788611168378E-2</v>
      </c>
      <c r="E56" s="302">
        <f t="shared" si="8"/>
        <v>3.8694603799066557E-2</v>
      </c>
      <c r="F56" s="302">
        <f t="shared" si="8"/>
        <v>3.6161535977840477E-2</v>
      </c>
      <c r="G56" s="302">
        <f t="shared" si="8"/>
        <v>3.1166050256178923E-2</v>
      </c>
      <c r="H56" s="302">
        <f t="shared" si="8"/>
        <v>3.4330003257224261E-2</v>
      </c>
      <c r="I56" s="302">
        <f t="shared" si="8"/>
        <v>3.364221169152342E-2</v>
      </c>
      <c r="J56" s="302">
        <f t="shared" si="8"/>
        <v>3.5900616209589155E-2</v>
      </c>
      <c r="K56" s="302">
        <f t="shared" si="8"/>
        <v>3.8324928567637064E-2</v>
      </c>
      <c r="L56" s="302">
        <f t="shared" si="8"/>
        <v>3.7976368528733546E-2</v>
      </c>
      <c r="M56" s="302">
        <f t="shared" si="8"/>
        <v>3.3369774047020156E-2</v>
      </c>
      <c r="N56" s="302">
        <f t="shared" si="8"/>
        <v>3.7321538677792726E-2</v>
      </c>
      <c r="O56" s="302">
        <f t="shared" si="8"/>
        <v>3.7222057763336362E-2</v>
      </c>
      <c r="P56" s="302">
        <f t="shared" si="8"/>
        <v>3.4670638509552987E-2</v>
      </c>
      <c r="Q56" s="302">
        <f t="shared" si="8"/>
        <v>3.1127593611259413E-2</v>
      </c>
      <c r="R56" s="302">
        <f t="shared" si="8"/>
        <v>3.281716938279032E-2</v>
      </c>
      <c r="S56" s="302">
        <f t="shared" si="8"/>
        <v>3.6746945734982266E-2</v>
      </c>
      <c r="T56" s="302">
        <f t="shared" si="8"/>
        <v>3.7717319015660208E-2</v>
      </c>
      <c r="U56" s="302">
        <f t="shared" si="8"/>
        <v>3.6172956966395338E-2</v>
      </c>
      <c r="V56" s="302">
        <f t="shared" si="8"/>
        <v>3.6330833936568253E-2</v>
      </c>
      <c r="W56" s="302">
        <f t="shared" si="8"/>
        <v>3.7727476191042122E-2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0.26177455332124366</v>
      </c>
      <c r="C57" s="303">
        <f t="shared" si="9"/>
        <v>0.25202309644677018</v>
      </c>
      <c r="D57" s="303">
        <f t="shared" si="9"/>
        <v>0.2584323249121811</v>
      </c>
      <c r="E57" s="303">
        <f t="shared" si="9"/>
        <v>0.25079835795691263</v>
      </c>
      <c r="F57" s="303">
        <f t="shared" si="9"/>
        <v>0.24842726796761633</v>
      </c>
      <c r="G57" s="303">
        <f t="shared" si="9"/>
        <v>0.27082938387180788</v>
      </c>
      <c r="H57" s="303">
        <f t="shared" si="9"/>
        <v>0.26624774218160052</v>
      </c>
      <c r="I57" s="303">
        <f t="shared" si="9"/>
        <v>0.26323364409810612</v>
      </c>
      <c r="J57" s="303">
        <f t="shared" si="9"/>
        <v>0.26049001652671205</v>
      </c>
      <c r="K57" s="303">
        <f t="shared" si="9"/>
        <v>0.24840231479024022</v>
      </c>
      <c r="L57" s="303">
        <f t="shared" si="9"/>
        <v>0.24614312935290267</v>
      </c>
      <c r="M57" s="303">
        <f t="shared" si="9"/>
        <v>0.24805069418142436</v>
      </c>
      <c r="N57" s="303">
        <f t="shared" si="9"/>
        <v>0.24189886180050851</v>
      </c>
      <c r="O57" s="303">
        <f t="shared" si="9"/>
        <v>0.24125407809569868</v>
      </c>
      <c r="P57" s="303">
        <f t="shared" si="9"/>
        <v>0.26401387055137604</v>
      </c>
      <c r="Q57" s="303">
        <f t="shared" si="9"/>
        <v>0.25379539354200853</v>
      </c>
      <c r="R57" s="303">
        <f t="shared" si="9"/>
        <v>0.25508176695416801</v>
      </c>
      <c r="S57" s="303">
        <f t="shared" si="9"/>
        <v>0.26918178115600072</v>
      </c>
      <c r="T57" s="303">
        <f t="shared" si="9"/>
        <v>0.26960965524644886</v>
      </c>
      <c r="U57" s="303">
        <f t="shared" si="9"/>
        <v>0.25786846961513843</v>
      </c>
      <c r="V57" s="303">
        <f t="shared" si="9"/>
        <v>0.25790973199342287</v>
      </c>
      <c r="W57" s="303">
        <f t="shared" si="9"/>
        <v>0.26288591819616591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0.26177455332124366</v>
      </c>
      <c r="C58" s="304">
        <f t="shared" si="10"/>
        <v>0.25202309644677018</v>
      </c>
      <c r="D58" s="304">
        <f t="shared" si="10"/>
        <v>0.2584323249121811</v>
      </c>
      <c r="E58" s="304">
        <f t="shared" si="10"/>
        <v>0.25079835795691263</v>
      </c>
      <c r="F58" s="304">
        <f t="shared" si="10"/>
        <v>0.24842726796761633</v>
      </c>
      <c r="G58" s="304">
        <f t="shared" si="10"/>
        <v>0.27082938387180788</v>
      </c>
      <c r="H58" s="304">
        <f t="shared" si="10"/>
        <v>0.26624774218160052</v>
      </c>
      <c r="I58" s="304">
        <f t="shared" si="10"/>
        <v>0.26323364409810612</v>
      </c>
      <c r="J58" s="304">
        <f t="shared" si="10"/>
        <v>0.26049001652671205</v>
      </c>
      <c r="K58" s="304">
        <f t="shared" si="10"/>
        <v>0.24840231479024022</v>
      </c>
      <c r="L58" s="304">
        <f t="shared" si="10"/>
        <v>0.24614312935290267</v>
      </c>
      <c r="M58" s="304">
        <f t="shared" si="10"/>
        <v>0.24805069418142436</v>
      </c>
      <c r="N58" s="304">
        <f t="shared" si="10"/>
        <v>0.24189886180050851</v>
      </c>
      <c r="O58" s="304">
        <f t="shared" si="10"/>
        <v>0.24125407809569868</v>
      </c>
      <c r="P58" s="304">
        <f t="shared" si="10"/>
        <v>0.26401387055137604</v>
      </c>
      <c r="Q58" s="304">
        <f t="shared" si="10"/>
        <v>0.25379539354200853</v>
      </c>
      <c r="R58" s="304">
        <f t="shared" si="10"/>
        <v>0.25508176695416801</v>
      </c>
      <c r="S58" s="304">
        <f t="shared" si="10"/>
        <v>0.26918178115600072</v>
      </c>
      <c r="T58" s="304">
        <f t="shared" si="10"/>
        <v>0.26960965524644886</v>
      </c>
      <c r="U58" s="304">
        <f t="shared" si="10"/>
        <v>0.25786846961513843</v>
      </c>
      <c r="V58" s="304">
        <f t="shared" si="10"/>
        <v>0.25790973199342287</v>
      </c>
      <c r="W58" s="304">
        <f t="shared" si="10"/>
        <v>0.26288591819616591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0.19980198781180247</v>
      </c>
      <c r="C60" s="303">
        <f t="shared" si="12"/>
        <v>0.19615750957285222</v>
      </c>
      <c r="D60" s="303">
        <f t="shared" si="12"/>
        <v>0.21181537474703491</v>
      </c>
      <c r="E60" s="303">
        <f t="shared" si="12"/>
        <v>0.20529099244302229</v>
      </c>
      <c r="F60" s="303">
        <f t="shared" si="12"/>
        <v>0.18323554740937362</v>
      </c>
      <c r="G60" s="303">
        <f t="shared" si="12"/>
        <v>0.18718174206045082</v>
      </c>
      <c r="H60" s="303">
        <f t="shared" si="12"/>
        <v>0.15696666373319104</v>
      </c>
      <c r="I60" s="303">
        <f t="shared" si="12"/>
        <v>0.14893342688558076</v>
      </c>
      <c r="J60" s="303">
        <f t="shared" si="12"/>
        <v>0.16557428369025462</v>
      </c>
      <c r="K60" s="303">
        <f t="shared" si="12"/>
        <v>0.1554286675435729</v>
      </c>
      <c r="L60" s="303">
        <f t="shared" si="12"/>
        <v>0.14613179330389295</v>
      </c>
      <c r="M60" s="303">
        <f t="shared" si="12"/>
        <v>0.15405928454059153</v>
      </c>
      <c r="N60" s="303">
        <f t="shared" si="12"/>
        <v>0.19752239315052525</v>
      </c>
      <c r="O60" s="303">
        <f t="shared" si="12"/>
        <v>0.20114767779941797</v>
      </c>
      <c r="P60" s="303">
        <f t="shared" si="12"/>
        <v>0.177964972914645</v>
      </c>
      <c r="Q60" s="303">
        <f t="shared" si="12"/>
        <v>0.18018160698099911</v>
      </c>
      <c r="R60" s="303">
        <f t="shared" si="12"/>
        <v>0.17450080945181787</v>
      </c>
      <c r="S60" s="303">
        <f t="shared" si="12"/>
        <v>0.16455949182153187</v>
      </c>
      <c r="T60" s="303">
        <f t="shared" si="12"/>
        <v>0.1711452321026547</v>
      </c>
      <c r="U60" s="303">
        <f t="shared" si="12"/>
        <v>0.18186170047784911</v>
      </c>
      <c r="V60" s="303">
        <f t="shared" si="12"/>
        <v>0.19507116556334445</v>
      </c>
      <c r="W60" s="303">
        <f t="shared" si="12"/>
        <v>0.1824572508193586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0.19980198781180247</v>
      </c>
      <c r="C61" s="304">
        <f t="shared" si="13"/>
        <v>0.19615750957285222</v>
      </c>
      <c r="D61" s="304">
        <f t="shared" si="13"/>
        <v>0.21181537474703491</v>
      </c>
      <c r="E61" s="304">
        <f t="shared" si="13"/>
        <v>0.20529099244302229</v>
      </c>
      <c r="F61" s="304">
        <f t="shared" si="13"/>
        <v>0.18323554740937362</v>
      </c>
      <c r="G61" s="304">
        <f t="shared" si="13"/>
        <v>0.18718174206045082</v>
      </c>
      <c r="H61" s="304">
        <f t="shared" si="13"/>
        <v>0.15696666373319104</v>
      </c>
      <c r="I61" s="304">
        <f t="shared" si="13"/>
        <v>0.14893342688558076</v>
      </c>
      <c r="J61" s="304">
        <f t="shared" si="13"/>
        <v>0.16557428369025462</v>
      </c>
      <c r="K61" s="304">
        <f t="shared" si="13"/>
        <v>0.1554286675435729</v>
      </c>
      <c r="L61" s="304">
        <f t="shared" si="13"/>
        <v>0.14613179330389295</v>
      </c>
      <c r="M61" s="304">
        <f t="shared" si="13"/>
        <v>0.15405928454059153</v>
      </c>
      <c r="N61" s="304">
        <f t="shared" si="13"/>
        <v>0.19752239315052525</v>
      </c>
      <c r="O61" s="304">
        <f t="shared" si="13"/>
        <v>0.20114767779941797</v>
      </c>
      <c r="P61" s="304">
        <f t="shared" si="13"/>
        <v>0.177964972914645</v>
      </c>
      <c r="Q61" s="304">
        <f t="shared" si="13"/>
        <v>0.18018160698099911</v>
      </c>
      <c r="R61" s="304">
        <f t="shared" si="13"/>
        <v>0.17450080945181787</v>
      </c>
      <c r="S61" s="304">
        <f t="shared" si="13"/>
        <v>0.16455949182153187</v>
      </c>
      <c r="T61" s="304">
        <f t="shared" si="13"/>
        <v>0.1711452321026547</v>
      </c>
      <c r="U61" s="304">
        <f t="shared" si="13"/>
        <v>0.18186170047784911</v>
      </c>
      <c r="V61" s="304">
        <f t="shared" si="13"/>
        <v>0.19507116556334445</v>
      </c>
      <c r="W61" s="304">
        <f t="shared" si="13"/>
        <v>0.1824572508193586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0.37396364760177669</v>
      </c>
      <c r="C63" s="303">
        <f t="shared" si="15"/>
        <v>0.36003299492395757</v>
      </c>
      <c r="D63" s="303">
        <f t="shared" si="15"/>
        <v>0.36918903558883015</v>
      </c>
      <c r="E63" s="303">
        <f t="shared" si="15"/>
        <v>0.3582833685098753</v>
      </c>
      <c r="F63" s="303">
        <f t="shared" si="15"/>
        <v>0.3548960970965947</v>
      </c>
      <c r="G63" s="303">
        <f t="shared" si="15"/>
        <v>0.38689911981686831</v>
      </c>
      <c r="H63" s="303">
        <f t="shared" si="15"/>
        <v>0.38035391740228647</v>
      </c>
      <c r="I63" s="303">
        <f t="shared" si="15"/>
        <v>0.37604806299729443</v>
      </c>
      <c r="J63" s="303">
        <f t="shared" si="15"/>
        <v>0.3721285950381602</v>
      </c>
      <c r="K63" s="303">
        <f t="shared" si="15"/>
        <v>0.35486044970034314</v>
      </c>
      <c r="L63" s="303">
        <f t="shared" si="15"/>
        <v>0.35163304193271805</v>
      </c>
      <c r="M63" s="303">
        <f t="shared" si="15"/>
        <v>0.3543581345448919</v>
      </c>
      <c r="N63" s="303">
        <f t="shared" si="15"/>
        <v>0.34556980257215497</v>
      </c>
      <c r="O63" s="303">
        <f t="shared" si="15"/>
        <v>0.3446486829938552</v>
      </c>
      <c r="P63" s="303">
        <f t="shared" si="15"/>
        <v>0.37716267221625144</v>
      </c>
      <c r="Q63" s="303">
        <f t="shared" si="15"/>
        <v>0.36256484791715521</v>
      </c>
      <c r="R63" s="303">
        <f t="shared" si="15"/>
        <v>0.36440252422024</v>
      </c>
      <c r="S63" s="303">
        <f t="shared" si="15"/>
        <v>0.3845454016514297</v>
      </c>
      <c r="T63" s="303">
        <f t="shared" si="15"/>
        <v>0.38515665035206981</v>
      </c>
      <c r="U63" s="303">
        <f t="shared" si="15"/>
        <v>0.36838352802162644</v>
      </c>
      <c r="V63" s="303">
        <f t="shared" si="15"/>
        <v>0.36844247427631849</v>
      </c>
      <c r="W63" s="303">
        <f t="shared" si="15"/>
        <v>0.3755513117088084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0.37396364760177669</v>
      </c>
      <c r="C64" s="304">
        <f t="shared" si="16"/>
        <v>0.36003299492395757</v>
      </c>
      <c r="D64" s="304">
        <f t="shared" si="16"/>
        <v>0.36918903558883015</v>
      </c>
      <c r="E64" s="304">
        <f t="shared" si="16"/>
        <v>0.3582833685098753</v>
      </c>
      <c r="F64" s="304">
        <f t="shared" si="16"/>
        <v>0.3548960970965947</v>
      </c>
      <c r="G64" s="304">
        <f t="shared" si="16"/>
        <v>0.38689911981686831</v>
      </c>
      <c r="H64" s="304">
        <f t="shared" si="16"/>
        <v>0.38035391740228647</v>
      </c>
      <c r="I64" s="304">
        <f t="shared" si="16"/>
        <v>0.37604806299729443</v>
      </c>
      <c r="J64" s="304">
        <f t="shared" si="16"/>
        <v>0.3721285950381602</v>
      </c>
      <c r="K64" s="304">
        <f t="shared" si="16"/>
        <v>0.35486044970034314</v>
      </c>
      <c r="L64" s="304">
        <f t="shared" si="16"/>
        <v>0.35163304193271805</v>
      </c>
      <c r="M64" s="304">
        <f t="shared" si="16"/>
        <v>0.3543581345448919</v>
      </c>
      <c r="N64" s="304">
        <f t="shared" si="16"/>
        <v>0.34556980257215497</v>
      </c>
      <c r="O64" s="304">
        <f t="shared" si="16"/>
        <v>0.3446486829938552</v>
      </c>
      <c r="P64" s="304">
        <f t="shared" si="16"/>
        <v>0.37716267221625144</v>
      </c>
      <c r="Q64" s="304">
        <f t="shared" si="16"/>
        <v>0.36256484791715521</v>
      </c>
      <c r="R64" s="304">
        <f t="shared" si="16"/>
        <v>0.36440252422024</v>
      </c>
      <c r="S64" s="304">
        <f t="shared" si="16"/>
        <v>0.3845454016514297</v>
      </c>
      <c r="T64" s="304">
        <f t="shared" si="16"/>
        <v>0.38515665035206981</v>
      </c>
      <c r="U64" s="304">
        <f t="shared" si="16"/>
        <v>0.36838352802162644</v>
      </c>
      <c r="V64" s="304">
        <f t="shared" si="16"/>
        <v>0.36844247427631849</v>
      </c>
      <c r="W64" s="304">
        <f t="shared" si="16"/>
        <v>0.3755513117088084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0.14853052120908955</v>
      </c>
      <c r="C66" s="303">
        <f t="shared" si="18"/>
        <v>0.16774265827554319</v>
      </c>
      <c r="D66" s="303">
        <f t="shared" si="18"/>
        <v>0.12984647614078573</v>
      </c>
      <c r="E66" s="303">
        <f t="shared" si="18"/>
        <v>0.14693267729112314</v>
      </c>
      <c r="F66" s="303">
        <f t="shared" si="18"/>
        <v>0.17727955154857497</v>
      </c>
      <c r="G66" s="303">
        <f t="shared" si="18"/>
        <v>0.12392370399469416</v>
      </c>
      <c r="H66" s="303">
        <f t="shared" si="18"/>
        <v>0.16210167342569759</v>
      </c>
      <c r="I66" s="303">
        <f t="shared" si="18"/>
        <v>0.17814265432749535</v>
      </c>
      <c r="J66" s="303">
        <f t="shared" si="18"/>
        <v>0.16590648853528381</v>
      </c>
      <c r="K66" s="303">
        <f t="shared" si="18"/>
        <v>0.20298363939820685</v>
      </c>
      <c r="L66" s="303">
        <f t="shared" si="18"/>
        <v>0.21811566688175263</v>
      </c>
      <c r="M66" s="303">
        <f t="shared" si="18"/>
        <v>0.21016211268607168</v>
      </c>
      <c r="N66" s="303">
        <f t="shared" si="18"/>
        <v>0.17768740379901887</v>
      </c>
      <c r="O66" s="303">
        <f t="shared" si="18"/>
        <v>0.17572750334769158</v>
      </c>
      <c r="P66" s="303">
        <f t="shared" si="18"/>
        <v>0.1461878458081749</v>
      </c>
      <c r="Q66" s="303">
        <f t="shared" si="18"/>
        <v>0.1723305579485781</v>
      </c>
      <c r="R66" s="303">
        <f t="shared" si="18"/>
        <v>0.17319772999098346</v>
      </c>
      <c r="S66" s="303">
        <f t="shared" si="18"/>
        <v>0.1449663796360556</v>
      </c>
      <c r="T66" s="303">
        <f t="shared" si="18"/>
        <v>0.13637114328316638</v>
      </c>
      <c r="U66" s="303">
        <f t="shared" si="18"/>
        <v>0.15571334491899089</v>
      </c>
      <c r="V66" s="303">
        <f t="shared" si="18"/>
        <v>0.14224579423034614</v>
      </c>
      <c r="W66" s="303">
        <f t="shared" si="18"/>
        <v>0.14137804308462459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0.57912255945364399</v>
      </c>
      <c r="C72" s="322">
        <f>IF(C$5=0,0,C$5/MAE_fec!C$5)</f>
        <v>0.66346692970541465</v>
      </c>
      <c r="D72" s="322">
        <f>IF(D$5=0,0,D$5/MAE_fec!D$5)</f>
        <v>0.61705798006368107</v>
      </c>
      <c r="E72" s="322">
        <f>IF(E$5=0,0,E$5/MAE_fec!E$5)</f>
        <v>0.68413469974391206</v>
      </c>
      <c r="F72" s="322">
        <f>IF(F$5=0,0,F$5/MAE_fec!F$5)</f>
        <v>0.76252530573667099</v>
      </c>
      <c r="G72" s="322">
        <f>IF(G$5=0,0,G$5/MAE_fec!G$5)</f>
        <v>0.71183145115942403</v>
      </c>
      <c r="H72" s="322">
        <f>IF(H$5=0,0,H$5/MAE_fec!H$5)</f>
        <v>0.90792710191132531</v>
      </c>
      <c r="I72" s="322">
        <f>IF(I$5=0,0,I$5/MAE_fec!I$5)</f>
        <v>0.97246809745675533</v>
      </c>
      <c r="J72" s="322">
        <f>IF(J$5=0,0,J$5/MAE_fec!J$5)</f>
        <v>0.85652815729086773</v>
      </c>
      <c r="K72" s="322">
        <f>IF(K$5=0,0,K$5/MAE_fec!K$5)</f>
        <v>0.9522616258312</v>
      </c>
      <c r="L72" s="322">
        <f>IF(L$5=0,0,L$5/MAE_fec!L$5)</f>
        <v>1.0432884288242366</v>
      </c>
      <c r="M72" s="322">
        <f>IF(M$5=0,0,M$5/MAE_fec!M$5)</f>
        <v>0.93339765369298411</v>
      </c>
      <c r="N72" s="322">
        <f>IF(N$5=0,0,N$5/MAE_fec!N$5)</f>
        <v>0.72605970494438876</v>
      </c>
      <c r="O72" s="322">
        <f>IF(O$5=0,0,O$5/MAE_fec!O$5)</f>
        <v>0.70915151208886462</v>
      </c>
      <c r="P72" s="322">
        <f>IF(P$5=0,0,P$5/MAE_fec!P$5)</f>
        <v>0.79239072664127597</v>
      </c>
      <c r="Q72" s="322">
        <f>IF(Q$5=0,0,Q$5/MAE_fec!Q$5)</f>
        <v>0.77980411029618801</v>
      </c>
      <c r="R72" s="322">
        <f>IF(R$5=0,0,R$5/MAE_fec!R$5)</f>
        <v>0.81838556250057093</v>
      </c>
      <c r="S72" s="322">
        <f>IF(S$5=0,0,S$5/MAE_fec!S$5)</f>
        <v>0.86419592030884851</v>
      </c>
      <c r="T72" s="322">
        <f>IF(T$5=0,0,T$5/MAE_fec!T$5)</f>
        <v>0.82731041377507553</v>
      </c>
      <c r="U72" s="322">
        <f>IF(U$5=0,0,U$5/MAE_fec!U$5)</f>
        <v>0.76362182638359821</v>
      </c>
      <c r="V72" s="322">
        <f>IF(V$5=0,0,V$5/MAE_fec!V$5)</f>
        <v>0.69907117915855554</v>
      </c>
      <c r="W72" s="322">
        <f>IF(W$5=0,0,W$5/MAE_fec!W$5)</f>
        <v>0.75972856943061962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0.4142921102110303</v>
      </c>
      <c r="C77" s="334">
        <f>IF(C$10=0,0,C$10/MAE_fec!C$10)</f>
        <v>0.68321218131158168</v>
      </c>
      <c r="D77" s="334">
        <f>IF(D$10=0,0,D$10/MAE_fec!D$10)</f>
        <v>0.83528507474755898</v>
      </c>
      <c r="E77" s="334">
        <f>IF(E$10=0,0,E$10/MAE_fec!E$10)</f>
        <v>1.1026861876818927</v>
      </c>
      <c r="F77" s="334">
        <f>IF(F$10=0,0,F$10/MAE_fec!F$10)</f>
        <v>1.1206149280009825</v>
      </c>
      <c r="G77" s="334">
        <f>IF(G$10=0,0,G$10/MAE_fec!G$10)</f>
        <v>0.98261358946522592</v>
      </c>
      <c r="H77" s="334">
        <f>IF(H$10=0,0,H$10/MAE_fec!H$10)</f>
        <v>1.2812300222285653</v>
      </c>
      <c r="I77" s="334">
        <f>IF(I$10=0,0,I$10/MAE_fec!I$10)</f>
        <v>1.3203592544641167</v>
      </c>
      <c r="J77" s="334">
        <f>IF(J$10=0,0,J$10/MAE_fec!J$10)</f>
        <v>1.2575558790508217</v>
      </c>
      <c r="K77" s="334">
        <f>IF(K$10=0,0,K$10/MAE_fec!K$10)</f>
        <v>1.4135896052914021</v>
      </c>
      <c r="L77" s="334">
        <f>IF(L$10=0,0,L$10/MAE_fec!L$10)</f>
        <v>1.5011101798722895</v>
      </c>
      <c r="M77" s="334">
        <f>IF(M$10=0,0,M$10/MAE_fec!M$10)</f>
        <v>1.2313119221611695</v>
      </c>
      <c r="N77" s="334">
        <f>IF(N$10=0,0,N$10/MAE_fec!N$10)</f>
        <v>1.0937432697640028</v>
      </c>
      <c r="O77" s="334">
        <f>IF(O$10=0,0,O$10/MAE_fec!O$10)</f>
        <v>1.0693707644969157</v>
      </c>
      <c r="P77" s="334">
        <f>IF(P$10=0,0,P$10/MAE_fec!P$10)</f>
        <v>1.1522291031223866</v>
      </c>
      <c r="Q77" s="334">
        <f>IF(Q$10=0,0,Q$10/MAE_fec!Q$10)</f>
        <v>1.0069418203771816</v>
      </c>
      <c r="R77" s="334">
        <f>IF(R$10=0,0,R$10/MAE_fec!R$10)</f>
        <v>1.0990989218692675</v>
      </c>
      <c r="S77" s="334">
        <f>IF(S$10=0,0,S$10/MAE_fec!S$10)</f>
        <v>1.3227271071193385</v>
      </c>
      <c r="T77" s="334">
        <f>IF(T$10=0,0,T$10/MAE_fec!T$10)</f>
        <v>1.3052452868792201</v>
      </c>
      <c r="U77" s="334">
        <f>IF(U$10=0,0,U$10/MAE_fec!U$10)</f>
        <v>1.1583265743298059</v>
      </c>
      <c r="V77" s="334">
        <f>IF(V$10=0,0,V$10/MAE_fec!V$10)</f>
        <v>1.0752098352275361</v>
      </c>
      <c r="W77" s="334">
        <f>IF(W$10=0,0,W$10/MAE_fec!W$10)</f>
        <v>1.2032221659521904</v>
      </c>
      <c r="DA77" s="68"/>
    </row>
    <row r="78" spans="1:105" ht="12" customHeight="1" x14ac:dyDescent="0.25">
      <c r="A78" s="203" t="s">
        <v>2557</v>
      </c>
      <c r="B78" s="350">
        <f>IF(B$16=0,0,B$16/MAE_fec!B$16)</f>
        <v>0.99919743273411155</v>
      </c>
      <c r="C78" s="350">
        <f>IF(C$16=0,0,C$16/MAE_fec!C$16)</f>
        <v>1.0682987701257658</v>
      </c>
      <c r="D78" s="350">
        <f>IF(D$16=0,0,D$16/MAE_fec!D$16)</f>
        <v>1.0614470590773759</v>
      </c>
      <c r="E78" s="350">
        <f>IF(E$16=0,0,E$16/MAE_fec!E$16)</f>
        <v>1.1026861876818927</v>
      </c>
      <c r="F78" s="350">
        <f>IF(F$16=0,0,F$16/MAE_fec!F$16)</f>
        <v>1.1833442377371119</v>
      </c>
      <c r="G78" s="350">
        <f>IF(G$16=0,0,G$16/MAE_fec!G$16)</f>
        <v>1.2753313762381975</v>
      </c>
      <c r="H78" s="350">
        <f>IF(H$16=0,0,H$16/MAE_fec!H$16)</f>
        <v>1.4943836303555935</v>
      </c>
      <c r="I78" s="350">
        <f>IF(I$16=0,0,I$16/MAE_fec!I$16)</f>
        <v>1.5501943066264232</v>
      </c>
      <c r="J78" s="350">
        <f>IF(J$16=0,0,J$16/MAE_fec!J$16)</f>
        <v>1.3811729810125686</v>
      </c>
      <c r="K78" s="350">
        <f>IF(K$16=0,0,K$16/MAE_fec!K$16)</f>
        <v>1.4135896052914021</v>
      </c>
      <c r="L78" s="350">
        <f>IF(L$16=0,0,L$16/MAE_fec!L$16)</f>
        <v>1.501110179872289</v>
      </c>
      <c r="M78" s="350">
        <f>IF(M$16=0,0,M$16/MAE_fec!M$16)</f>
        <v>1.3818535193079697</v>
      </c>
      <c r="N78" s="350">
        <f>IF(N$16=0,0,N$16/MAE_fec!N$16)</f>
        <v>1.0937432697640033</v>
      </c>
      <c r="O78" s="350">
        <f>IF(O$16=0,0,O$16/MAE_fec!O$16)</f>
        <v>1.0693707644969157</v>
      </c>
      <c r="P78" s="350">
        <f>IF(P$16=0,0,P$16/MAE_fec!P$16)</f>
        <v>1.3353476027950446</v>
      </c>
      <c r="Q78" s="350">
        <f>IF(Q$16=0,0,Q$16/MAE_fec!Q$16)</f>
        <v>1.2292731848513003</v>
      </c>
      <c r="R78" s="350">
        <f>IF(R$16=0,0,R$16/MAE_fec!R$16)</f>
        <v>1.2995166477552595</v>
      </c>
      <c r="S78" s="350">
        <f>IF(S$16=0,0,S$16/MAE_fec!S$16)</f>
        <v>1.4747263076733184</v>
      </c>
      <c r="T78" s="350">
        <f>IF(T$16=0,0,T$16/MAE_fec!T$16)</f>
        <v>1.4208251444817743</v>
      </c>
      <c r="U78" s="350">
        <f>IF(U$16=0,0,U$16/MAE_fec!U$16)</f>
        <v>1.2620838018598184</v>
      </c>
      <c r="V78" s="350">
        <f>IF(V$16=0,0,V$16/MAE_fec!V$16)</f>
        <v>1.1680921620606</v>
      </c>
      <c r="W78" s="350">
        <f>IF(W$16=0,0,W$16/MAE_fec!W$16)</f>
        <v>1.2847171995997575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1.646512600046214</v>
      </c>
      <c r="C79" s="350">
        <f>IF(C$24=0,0,C$24/MAE_fec!C$24)</f>
        <v>1.6931914179023435</v>
      </c>
      <c r="D79" s="350">
        <f>IF(D$24=0,0,D$24/MAE_fec!D$24)</f>
        <v>1.7192526872519165</v>
      </c>
      <c r="E79" s="350">
        <f>IF(E$24=0,0,E$24/MAE_fec!E$24)</f>
        <v>1.7433642974351584</v>
      </c>
      <c r="F79" s="350">
        <f>IF(F$24=0,0,F$24/MAE_fec!F$24)</f>
        <v>1.7250200444399677</v>
      </c>
      <c r="G79" s="350">
        <f>IF(G$24=0,0,G$24/MAE_fec!G$24)</f>
        <v>1.7422894846136736</v>
      </c>
      <c r="H79" s="350">
        <f>IF(H$24=0,0,H$24/MAE_fec!H$24)</f>
        <v>1.7574970919372119</v>
      </c>
      <c r="I79" s="350">
        <f>IF(I$24=0,0,I$24/MAE_fec!I$24)</f>
        <v>1.758846280304176</v>
      </c>
      <c r="J79" s="350">
        <f>IF(J$24=0,0,J$24/MAE_fec!J$24)</f>
        <v>1.7487219459057368</v>
      </c>
      <c r="K79" s="350">
        <f>IF(K$24=0,0,K$24/MAE_fec!K$24)</f>
        <v>1.7507035666058139</v>
      </c>
      <c r="L79" s="350">
        <f>IF(L$24=0,0,L$24/MAE_fec!L$24)</f>
        <v>1.7637688211611193</v>
      </c>
      <c r="M79" s="350">
        <f>IF(M$24=0,0,M$24/MAE_fec!M$24)</f>
        <v>1.7328172740662446</v>
      </c>
      <c r="N79" s="350">
        <f>IF(N$24=0,0,N$24/MAE_fec!N$24)</f>
        <v>1.7352437528735696</v>
      </c>
      <c r="O79" s="350">
        <f>IF(O$24=0,0,O$24/MAE_fec!O$24)</f>
        <v>1.7326594088790273</v>
      </c>
      <c r="P79" s="350">
        <f>IF(P$24=0,0,P$24/MAE_fec!P$24)</f>
        <v>1.7543790566161974</v>
      </c>
      <c r="Q79" s="350">
        <f>IF(Q$24=0,0,Q$24/MAE_fec!Q$24)</f>
        <v>1.7352556392415517</v>
      </c>
      <c r="R79" s="350">
        <f>IF(R$24=0,0,R$24/MAE_fec!R$24)</f>
        <v>1.7424261195985953</v>
      </c>
      <c r="S79" s="350">
        <f>IF(S$24=0,0,S$24/MAE_fec!S$24)</f>
        <v>1.7723185350820945</v>
      </c>
      <c r="T79" s="350">
        <f>IF(T$24=0,0,T$24/MAE_fec!T$24)</f>
        <v>1.7703114259117831</v>
      </c>
      <c r="U79" s="350">
        <f>IF(U$24=0,0,U$24/MAE_fec!U$24)</f>
        <v>1.7474325913387685</v>
      </c>
      <c r="V79" s="350">
        <f>IF(V$24=0,0,V$24/MAE_fec!V$24)</f>
        <v>1.7364083631271878</v>
      </c>
      <c r="W79" s="350">
        <f>IF(W$24=0,0,W$24/MAE_fec!W$24)</f>
        <v>1.7500958154603143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0.99919743273411143</v>
      </c>
      <c r="C80" s="350">
        <f>IF(C$27=0,0,C$27/MAE_fec!C$27)</f>
        <v>1.068298770125766</v>
      </c>
      <c r="D80" s="350">
        <f>IF(D$27=0,0,D$27/MAE_fec!D$27)</f>
        <v>1.0614470590773761</v>
      </c>
      <c r="E80" s="350">
        <f>IF(E$27=0,0,E$27/MAE_fec!E$27)</f>
        <v>1.1026861876818927</v>
      </c>
      <c r="F80" s="350">
        <f>IF(F$27=0,0,F$27/MAE_fec!F$27)</f>
        <v>1.1833442377371119</v>
      </c>
      <c r="G80" s="350">
        <f>IF(G$27=0,0,G$27/MAE_fec!G$27)</f>
        <v>1.2753313762381975</v>
      </c>
      <c r="H80" s="350">
        <f>IF(H$27=0,0,H$27/MAE_fec!H$27)</f>
        <v>1.4943836303555929</v>
      </c>
      <c r="I80" s="350">
        <f>IF(I$27=0,0,I$27/MAE_fec!I$27)</f>
        <v>1.5501943066264228</v>
      </c>
      <c r="J80" s="350">
        <f>IF(J$27=0,0,J$27/MAE_fec!J$27)</f>
        <v>1.3811729810125688</v>
      </c>
      <c r="K80" s="350">
        <f>IF(K$27=0,0,K$27/MAE_fec!K$27)</f>
        <v>1.4135896052914021</v>
      </c>
      <c r="L80" s="350">
        <f>IF(L$27=0,0,L$27/MAE_fec!L$27)</f>
        <v>1.5011101798722886</v>
      </c>
      <c r="M80" s="350">
        <f>IF(M$27=0,0,M$27/MAE_fec!M$27)</f>
        <v>1.3818535193079702</v>
      </c>
      <c r="N80" s="350">
        <f>IF(N$27=0,0,N$27/MAE_fec!N$27)</f>
        <v>1.093743269764003</v>
      </c>
      <c r="O80" s="350">
        <f>IF(O$27=0,0,O$27/MAE_fec!O$27)</f>
        <v>1.0693707644969155</v>
      </c>
      <c r="P80" s="350">
        <f>IF(P$27=0,0,P$27/MAE_fec!P$27)</f>
        <v>1.3353476027950448</v>
      </c>
      <c r="Q80" s="350">
        <f>IF(Q$27=0,0,Q$27/MAE_fec!Q$27)</f>
        <v>1.2292731848513003</v>
      </c>
      <c r="R80" s="350">
        <f>IF(R$27=0,0,R$27/MAE_fec!R$27)</f>
        <v>1.2995166477552598</v>
      </c>
      <c r="S80" s="350">
        <f>IF(S$27=0,0,S$27/MAE_fec!S$27)</f>
        <v>1.4747263076733186</v>
      </c>
      <c r="T80" s="350">
        <f>IF(T$27=0,0,T$27/MAE_fec!T$27)</f>
        <v>1.4208251444817743</v>
      </c>
      <c r="U80" s="350">
        <f>IF(U$27=0,0,U$27/MAE_fec!U$27)</f>
        <v>1.2620838018598184</v>
      </c>
      <c r="V80" s="350">
        <f>IF(V$27=0,0,V$27/MAE_fec!V$27)</f>
        <v>1.1680921620605997</v>
      </c>
      <c r="W80" s="350">
        <f>IF(W$27=0,0,W$27/MAE_fec!W$27)</f>
        <v>1.2847171995997568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0.32035859985454995</v>
      </c>
      <c r="C81" s="350">
        <f>IF(C$35=0,0,C$35/MAE_fec!C$35)</f>
        <v>0.45706554757007323</v>
      </c>
      <c r="D81" s="350">
        <f>IF(D$35=0,0,D$35/MAE_fec!D$35)</f>
        <v>0.29228506341285543</v>
      </c>
      <c r="E81" s="350">
        <f>IF(E$35=0,0,E$35/MAE_fec!E$35)</f>
        <v>0.40171711165325252</v>
      </c>
      <c r="F81" s="350">
        <f>IF(F$35=0,0,F$35/MAE_fec!F$35)</f>
        <v>0.59102245850748736</v>
      </c>
      <c r="G81" s="350">
        <f>IF(G$35=0,0,G$35/MAE_fec!G$35)</f>
        <v>0.3154654805030454</v>
      </c>
      <c r="H81" s="350">
        <f>IF(H$35=0,0,H$35/MAE_fec!H$35)</f>
        <v>0.61593302405366301</v>
      </c>
      <c r="I81" s="350">
        <f>IF(I$35=0,0,I$35/MAE_fec!I$35)</f>
        <v>0.76791563673002095</v>
      </c>
      <c r="J81" s="350">
        <f>IF(J$35=0,0,J$35/MAE_fec!J$35)</f>
        <v>0.60362272394759098</v>
      </c>
      <c r="K81" s="350">
        <f>IF(K$35=0,0,K$35/MAE_fec!K$35)</f>
        <v>0.93772643260799504</v>
      </c>
      <c r="L81" s="350">
        <f>IF(L$35=0,0,L$35/MAE_fec!L$35)</f>
        <v>1.1696180490366341</v>
      </c>
      <c r="M81" s="350">
        <f>IF(M$35=0,0,M$35/MAE_fec!M$35)</f>
        <v>0.95850887793675965</v>
      </c>
      <c r="N81" s="350">
        <f>IF(N$35=0,0,N$35/MAE_fec!N$35)</f>
        <v>0.57419001564185179</v>
      </c>
      <c r="O81" s="350">
        <f>IF(O$35=0,0,O$35/MAE_fec!O$35)</f>
        <v>0.55031605190164978</v>
      </c>
      <c r="P81" s="350">
        <f>IF(P$35=0,0,P$35/MAE_fec!P$35)</f>
        <v>0.45705712985268648</v>
      </c>
      <c r="Q81" s="350">
        <f>IF(Q$35=0,0,Q$35/MAE_fec!Q$35)</f>
        <v>0.58010903264729741</v>
      </c>
      <c r="R81" s="350">
        <f>IF(R$35=0,0,R$35/MAE_fec!R$35)</f>
        <v>0.6133350182624101</v>
      </c>
      <c r="S81" s="350">
        <f>IF(S$35=0,0,S$35/MAE_fec!S$35)</f>
        <v>0.48342783130162775</v>
      </c>
      <c r="T81" s="350">
        <f>IF(T$35=0,0,T$35/MAE_fec!T$35)</f>
        <v>0.43179423680985213</v>
      </c>
      <c r="U81" s="350">
        <f>IF(U$35=0,0,U$35/MAE_fec!U$35)</f>
        <v>0.46477323927329944</v>
      </c>
      <c r="V81" s="350">
        <f>IF(V$35=0,0,V$35/MAE_fec!V$35)</f>
        <v>0.38333835575309183</v>
      </c>
      <c r="W81" s="350">
        <f>IF(W$35=0,0,W$35/MAE_fec!W$35)</f>
        <v>0.41385537099366732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LV: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234.04255319148939</v>
      </c>
      <c r="C3" s="205">
        <v>250.99765629948689</v>
      </c>
      <c r="D3" s="205">
        <v>238.38907721868989</v>
      </c>
      <c r="E3" s="205">
        <v>229.2504449864856</v>
      </c>
      <c r="F3" s="205">
        <v>230.25738403357329</v>
      </c>
      <c r="G3" s="205">
        <v>246.9735862812704</v>
      </c>
      <c r="H3" s="205">
        <v>241.24198447519399</v>
      </c>
      <c r="I3" s="205">
        <v>172.10569813933751</v>
      </c>
      <c r="J3" s="205">
        <v>153.63086309134289</v>
      </c>
      <c r="K3" s="205">
        <v>123.9270015879226</v>
      </c>
      <c r="L3" s="205">
        <v>147.20954066896491</v>
      </c>
      <c r="M3" s="205">
        <v>154.2839697319929</v>
      </c>
      <c r="N3" s="205">
        <v>135.29040338691809</v>
      </c>
      <c r="O3" s="205">
        <v>137.5827949955025</v>
      </c>
      <c r="P3" s="205">
        <v>128.29250691576789</v>
      </c>
      <c r="Q3" s="205">
        <v>115.2</v>
      </c>
      <c r="R3" s="205">
        <v>120.5943365326399</v>
      </c>
      <c r="S3" s="205">
        <v>131.51297774692429</v>
      </c>
      <c r="T3" s="205">
        <v>137.47203683248091</v>
      </c>
      <c r="U3" s="205">
        <v>123.14571651643131</v>
      </c>
      <c r="V3" s="205">
        <v>120.6062392702932</v>
      </c>
      <c r="W3" s="205">
        <v>116.53295632314681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520.71628296435324</v>
      </c>
      <c r="C5" s="205">
        <v>523.33399767984599</v>
      </c>
      <c r="D5" s="205">
        <v>502.0335271456247</v>
      </c>
      <c r="E5" s="205">
        <v>474.39761299307992</v>
      </c>
      <c r="F5" s="205">
        <v>455.20364754098392</v>
      </c>
      <c r="G5" s="205">
        <v>360.57024181740871</v>
      </c>
      <c r="H5" s="205">
        <v>309.34123961111578</v>
      </c>
      <c r="I5" s="205">
        <v>324.99526742075761</v>
      </c>
      <c r="J5" s="205">
        <v>222.31467025164511</v>
      </c>
      <c r="K5" s="205">
        <v>164.14383909784561</v>
      </c>
      <c r="L5" s="205">
        <v>174.621389852579</v>
      </c>
      <c r="M5" s="205">
        <v>208.30440921966581</v>
      </c>
      <c r="N5" s="205">
        <v>228.96916303570131</v>
      </c>
      <c r="O5" s="205">
        <v>182.62688708973619</v>
      </c>
      <c r="P5" s="205">
        <v>149.6071537076426</v>
      </c>
      <c r="Q5" s="205">
        <v>136.46548549530229</v>
      </c>
      <c r="R5" s="205">
        <v>134.68225538819081</v>
      </c>
      <c r="S5" s="205">
        <v>145.4145335455579</v>
      </c>
      <c r="T5" s="205">
        <v>139.4768700555542</v>
      </c>
      <c r="U5" s="205">
        <v>130.28763980986099</v>
      </c>
      <c r="V5" s="205">
        <v>111.41352621585069</v>
      </c>
      <c r="W5" s="205">
        <v>131.7789862614122</v>
      </c>
      <c r="DA5" s="112" t="s">
        <v>2679</v>
      </c>
    </row>
    <row r="6" spans="1:105" ht="12" customHeight="1" x14ac:dyDescent="0.25">
      <c r="A6" s="154" t="s">
        <v>2114</v>
      </c>
      <c r="B6" s="340">
        <v>650.89535370544149</v>
      </c>
      <c r="C6" s="340">
        <v>618.35058602016943</v>
      </c>
      <c r="D6" s="340">
        <v>585.80581833489737</v>
      </c>
      <c r="E6" s="340">
        <v>585.80581833489737</v>
      </c>
      <c r="F6" s="340">
        <v>553.2610506496253</v>
      </c>
      <c r="G6" s="340">
        <v>553.2610506496253</v>
      </c>
      <c r="H6" s="340">
        <v>520.71628296435324</v>
      </c>
      <c r="I6" s="340">
        <v>488.17151527908118</v>
      </c>
      <c r="J6" s="340">
        <v>488.17151527908118</v>
      </c>
      <c r="K6" s="340">
        <v>455.62674759380911</v>
      </c>
      <c r="L6" s="340">
        <v>423.08197990853711</v>
      </c>
      <c r="M6" s="340">
        <v>423.08197990853711</v>
      </c>
      <c r="N6" s="340">
        <v>390.53721222326499</v>
      </c>
      <c r="O6" s="340">
        <v>357.99244453799292</v>
      </c>
      <c r="P6" s="340">
        <v>325.44767685272092</v>
      </c>
      <c r="Q6" s="340">
        <v>325.44767685272092</v>
      </c>
      <c r="R6" s="340">
        <v>292.9029091674488</v>
      </c>
      <c r="S6" s="340">
        <v>292.9029091674488</v>
      </c>
      <c r="T6" s="340">
        <v>260.35814148217668</v>
      </c>
      <c r="U6" s="340">
        <v>227.8133737969047</v>
      </c>
      <c r="V6" s="340">
        <v>195.26860611163261</v>
      </c>
      <c r="W6" s="340">
        <v>195.26860611163261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32.544767685272063</v>
      </c>
      <c r="D8" s="344">
        <f t="shared" si="0"/>
        <v>32.544767685272063</v>
      </c>
      <c r="E8" s="344">
        <f t="shared" si="0"/>
        <v>0</v>
      </c>
      <c r="F8" s="344">
        <f t="shared" si="0"/>
        <v>32.544767685272063</v>
      </c>
      <c r="G8" s="344">
        <f t="shared" si="0"/>
        <v>0</v>
      </c>
      <c r="H8" s="344">
        <f t="shared" si="0"/>
        <v>32.544767685272063</v>
      </c>
      <c r="I8" s="344">
        <f t="shared" si="0"/>
        <v>32.544767685272063</v>
      </c>
      <c r="J8" s="344">
        <f t="shared" si="0"/>
        <v>0</v>
      </c>
      <c r="K8" s="344">
        <f t="shared" si="0"/>
        <v>32.544767685272063</v>
      </c>
      <c r="L8" s="344">
        <f t="shared" si="0"/>
        <v>32.544767685272006</v>
      </c>
      <c r="M8" s="344">
        <f t="shared" si="0"/>
        <v>0</v>
      </c>
      <c r="N8" s="344">
        <f t="shared" si="0"/>
        <v>32.54476768527212</v>
      </c>
      <c r="O8" s="344">
        <f t="shared" si="0"/>
        <v>32.544767685272063</v>
      </c>
      <c r="P8" s="344">
        <f t="shared" si="0"/>
        <v>32.544767685272006</v>
      </c>
      <c r="Q8" s="344">
        <f t="shared" si="0"/>
        <v>0</v>
      </c>
      <c r="R8" s="344">
        <f t="shared" si="0"/>
        <v>32.54476768527212</v>
      </c>
      <c r="S8" s="344">
        <f t="shared" si="0"/>
        <v>0</v>
      </c>
      <c r="T8" s="344">
        <f t="shared" si="0"/>
        <v>32.54476768527212</v>
      </c>
      <c r="U8" s="344">
        <f t="shared" si="0"/>
        <v>32.544767685271978</v>
      </c>
      <c r="V8" s="344">
        <f t="shared" si="0"/>
        <v>32.544767685272092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130.17907074108825</v>
      </c>
      <c r="C9" s="345">
        <f t="shared" si="1"/>
        <v>95.016588340323437</v>
      </c>
      <c r="D9" s="345">
        <f t="shared" si="1"/>
        <v>83.772291189272664</v>
      </c>
      <c r="E9" s="345">
        <f t="shared" si="1"/>
        <v>111.40820534181745</v>
      </c>
      <c r="F9" s="345">
        <f t="shared" si="1"/>
        <v>98.057403108641381</v>
      </c>
      <c r="G9" s="345">
        <f t="shared" si="1"/>
        <v>192.69080883221659</v>
      </c>
      <c r="H9" s="345">
        <f t="shared" si="1"/>
        <v>211.37504335323746</v>
      </c>
      <c r="I9" s="345">
        <f t="shared" si="1"/>
        <v>163.17624785832356</v>
      </c>
      <c r="J9" s="345">
        <f t="shared" si="1"/>
        <v>265.85684502743607</v>
      </c>
      <c r="K9" s="345">
        <f t="shared" si="1"/>
        <v>291.4829084959635</v>
      </c>
      <c r="L9" s="345">
        <f t="shared" si="1"/>
        <v>248.46059005595811</v>
      </c>
      <c r="M9" s="345">
        <f t="shared" si="1"/>
        <v>214.77757068887129</v>
      </c>
      <c r="N9" s="345">
        <f t="shared" si="1"/>
        <v>161.56804918756367</v>
      </c>
      <c r="O9" s="345">
        <f t="shared" si="1"/>
        <v>175.36555744825674</v>
      </c>
      <c r="P9" s="345">
        <f t="shared" si="1"/>
        <v>175.84052314507832</v>
      </c>
      <c r="Q9" s="345">
        <f t="shared" si="1"/>
        <v>188.98219135741863</v>
      </c>
      <c r="R9" s="345">
        <f t="shared" si="1"/>
        <v>158.22065377925799</v>
      </c>
      <c r="S9" s="345">
        <f t="shared" si="1"/>
        <v>147.4883756218909</v>
      </c>
      <c r="T9" s="345">
        <f t="shared" si="1"/>
        <v>120.88127142662248</v>
      </c>
      <c r="U9" s="345">
        <f t="shared" si="1"/>
        <v>97.525733987043708</v>
      </c>
      <c r="V9" s="345">
        <f t="shared" si="1"/>
        <v>83.855079895781913</v>
      </c>
      <c r="W9" s="345">
        <f t="shared" si="1"/>
        <v>63.489619850220407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53.75348237317283</v>
      </c>
      <c r="C12" s="212">
        <v>53.359243336199476</v>
      </c>
      <c r="D12" s="212">
        <v>53.17325881341359</v>
      </c>
      <c r="E12" s="212">
        <v>52.428288907996553</v>
      </c>
      <c r="F12" s="212">
        <v>49.270765262252787</v>
      </c>
      <c r="G12" s="212">
        <v>33.818658641444543</v>
      </c>
      <c r="H12" s="212">
        <v>26.935081685296641</v>
      </c>
      <c r="I12" s="212">
        <v>25.59707652622528</v>
      </c>
      <c r="J12" s="212">
        <v>16.40154772141015</v>
      </c>
      <c r="K12" s="212">
        <v>12.07652622527945</v>
      </c>
      <c r="L12" s="212">
        <v>12.09518486672399</v>
      </c>
      <c r="M12" s="212">
        <v>12.87394668959587</v>
      </c>
      <c r="N12" s="212">
        <v>14.35468615649183</v>
      </c>
      <c r="O12" s="212">
        <v>11.157867583834911</v>
      </c>
      <c r="P12" s="212">
        <v>8.6366294067067937</v>
      </c>
      <c r="Q12" s="212">
        <v>7.8153052450558889</v>
      </c>
      <c r="R12" s="212">
        <v>7.6167669819432504</v>
      </c>
      <c r="S12" s="212">
        <v>8.1802829036506939</v>
      </c>
      <c r="T12" s="212">
        <v>7.8192554679933597</v>
      </c>
      <c r="U12" s="212">
        <v>7.2453634656644992</v>
      </c>
      <c r="V12" s="212">
        <v>6.5035952009247104</v>
      </c>
      <c r="W12" s="212">
        <v>7.3422697708753244</v>
      </c>
      <c r="DA12" s="109" t="s">
        <v>2682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0.62622527944969908</v>
      </c>
      <c r="H13" s="215">
        <v>0.62622527944969908</v>
      </c>
      <c r="I13" s="215">
        <v>0</v>
      </c>
      <c r="J13" s="215">
        <v>0</v>
      </c>
      <c r="K13" s="215">
        <v>0.62622527944969908</v>
      </c>
      <c r="L13" s="215">
        <v>0</v>
      </c>
      <c r="M13" s="215">
        <v>0.62622527944969908</v>
      </c>
      <c r="N13" s="215">
        <v>0</v>
      </c>
      <c r="O13" s="215">
        <v>0.57463456577815986</v>
      </c>
      <c r="P13" s="215">
        <v>0</v>
      </c>
      <c r="Q13" s="215">
        <v>0.57110920034393808</v>
      </c>
      <c r="R13" s="215">
        <v>0</v>
      </c>
      <c r="S13" s="215">
        <v>0.1468615649183147</v>
      </c>
      <c r="T13" s="215">
        <v>7.2312983662940658E-2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10.892605331040414</v>
      </c>
      <c r="C14" s="206">
        <f t="shared" si="2"/>
        <v>7.0588993981083394</v>
      </c>
      <c r="D14" s="206">
        <f t="shared" si="2"/>
        <v>4.0594153052450546</v>
      </c>
      <c r="E14" s="206">
        <f t="shared" si="2"/>
        <v>3.0445399828030948</v>
      </c>
      <c r="F14" s="206">
        <f t="shared" si="2"/>
        <v>3.0445399828030948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1.01487532244196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0.14204643164230438</v>
      </c>
      <c r="T14" s="206">
        <f t="shared" si="2"/>
        <v>0.12192605331040414</v>
      </c>
      <c r="U14" s="206">
        <f t="shared" si="2"/>
        <v>0.13516766981943246</v>
      </c>
      <c r="V14" s="206">
        <f t="shared" si="2"/>
        <v>0.11530524505588995</v>
      </c>
      <c r="W14" s="206">
        <f t="shared" si="2"/>
        <v>0.13473774720550305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4.4625967325881338E-2</v>
      </c>
      <c r="T16" s="206">
        <v>9.3551160791057617E-2</v>
      </c>
      <c r="U16" s="206">
        <v>0.10877042132416161</v>
      </c>
      <c r="V16" s="206">
        <v>8.4866723989681855E-2</v>
      </c>
      <c r="W16" s="206">
        <v>0.10223559759243341</v>
      </c>
      <c r="DA16" s="71" t="s">
        <v>2685</v>
      </c>
    </row>
    <row r="17" spans="1:105" ht="12" customHeight="1" x14ac:dyDescent="0.25">
      <c r="A17" s="18" t="s">
        <v>69</v>
      </c>
      <c r="B17" s="206">
        <v>5.0742906276870174</v>
      </c>
      <c r="C17" s="206">
        <v>6.0891659501289759</v>
      </c>
      <c r="D17" s="206">
        <v>4.0594153052450546</v>
      </c>
      <c r="E17" s="206">
        <v>3.0445399828030948</v>
      </c>
      <c r="F17" s="206">
        <v>3.0445399828030948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1.01487532244196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9.6388650042992255E-2</v>
      </c>
      <c r="T17" s="206">
        <v>2.8374892519346519E-2</v>
      </c>
      <c r="U17" s="206">
        <v>2.639724849527085E-2</v>
      </c>
      <c r="V17" s="206">
        <v>2.94067067927773E-2</v>
      </c>
      <c r="W17" s="206">
        <v>3.1470335339638861E-2</v>
      </c>
      <c r="DA17" s="71" t="s">
        <v>2686</v>
      </c>
    </row>
    <row r="18" spans="1:105" ht="12" customHeight="1" x14ac:dyDescent="0.25">
      <c r="A18" s="18" t="s">
        <v>70</v>
      </c>
      <c r="B18" s="206">
        <v>5.818314703353396</v>
      </c>
      <c r="C18" s="206">
        <v>0.96973344797936367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1.031814273430782E-3</v>
      </c>
      <c r="T19" s="206">
        <v>0</v>
      </c>
      <c r="U19" s="206">
        <v>0</v>
      </c>
      <c r="V19" s="206">
        <v>1.031814273430782E-3</v>
      </c>
      <c r="W19" s="206">
        <v>1.031814273430782E-3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17.691315563198621</v>
      </c>
      <c r="C20" s="206">
        <f t="shared" si="3"/>
        <v>21.732588134135849</v>
      </c>
      <c r="D20" s="206">
        <f t="shared" si="3"/>
        <v>25.687876182287191</v>
      </c>
      <c r="E20" s="206">
        <f t="shared" si="3"/>
        <v>25.70937231298366</v>
      </c>
      <c r="F20" s="206">
        <f t="shared" si="3"/>
        <v>24.849527085124681</v>
      </c>
      <c r="G20" s="206">
        <f t="shared" si="3"/>
        <v>18.422184006878759</v>
      </c>
      <c r="H20" s="206">
        <f t="shared" si="3"/>
        <v>12.01633705932932</v>
      </c>
      <c r="I20" s="206">
        <f t="shared" si="3"/>
        <v>11.19948409286328</v>
      </c>
      <c r="J20" s="206">
        <f t="shared" si="3"/>
        <v>8.018056749785039</v>
      </c>
      <c r="K20" s="206">
        <f t="shared" si="3"/>
        <v>5.631986242476354</v>
      </c>
      <c r="L20" s="206">
        <f t="shared" si="3"/>
        <v>7.2226999140154771</v>
      </c>
      <c r="M20" s="206">
        <f t="shared" si="3"/>
        <v>6.4273430782459151</v>
      </c>
      <c r="N20" s="206">
        <f t="shared" si="3"/>
        <v>10.447119518486669</v>
      </c>
      <c r="O20" s="206">
        <f t="shared" si="3"/>
        <v>6.5563198624247629</v>
      </c>
      <c r="P20" s="206">
        <f t="shared" si="3"/>
        <v>5.2020636285468624</v>
      </c>
      <c r="Q20" s="206">
        <f t="shared" si="3"/>
        <v>4.1057609630266549</v>
      </c>
      <c r="R20" s="206">
        <f t="shared" si="3"/>
        <v>4.3207222699914016</v>
      </c>
      <c r="S20" s="206">
        <f t="shared" si="3"/>
        <v>4.3611349957007732</v>
      </c>
      <c r="T20" s="206">
        <f t="shared" si="3"/>
        <v>4.1699054170249346</v>
      </c>
      <c r="U20" s="206">
        <f t="shared" si="3"/>
        <v>4.0032674118658642</v>
      </c>
      <c r="V20" s="206">
        <f t="shared" si="3"/>
        <v>3.628030954428203</v>
      </c>
      <c r="W20" s="206">
        <f t="shared" si="3"/>
        <v>4.2563198624247631</v>
      </c>
      <c r="DA20" s="71"/>
    </row>
    <row r="21" spans="1:105" ht="12" customHeight="1" x14ac:dyDescent="0.25">
      <c r="A21" s="18" t="s">
        <v>72</v>
      </c>
      <c r="B21" s="206">
        <v>17.691315563198621</v>
      </c>
      <c r="C21" s="206">
        <v>21.732588134135849</v>
      </c>
      <c r="D21" s="206">
        <v>25.687876182287191</v>
      </c>
      <c r="E21" s="206">
        <v>25.70937231298366</v>
      </c>
      <c r="F21" s="206">
        <v>24.849527085124681</v>
      </c>
      <c r="G21" s="206">
        <v>18.422184006878759</v>
      </c>
      <c r="H21" s="206">
        <v>12.01633705932932</v>
      </c>
      <c r="I21" s="206">
        <v>11.19948409286328</v>
      </c>
      <c r="J21" s="206">
        <v>8.018056749785039</v>
      </c>
      <c r="K21" s="206">
        <v>5.631986242476354</v>
      </c>
      <c r="L21" s="206">
        <v>7.2226999140154771</v>
      </c>
      <c r="M21" s="206">
        <v>6.4273430782459151</v>
      </c>
      <c r="N21" s="206">
        <v>10.447119518486669</v>
      </c>
      <c r="O21" s="206">
        <v>6.5563198624247629</v>
      </c>
      <c r="P21" s="206">
        <v>5.2020636285468624</v>
      </c>
      <c r="Q21" s="206">
        <v>4.1057609630266549</v>
      </c>
      <c r="R21" s="206">
        <v>4.3207222699914016</v>
      </c>
      <c r="S21" s="206">
        <v>4.3611349957007732</v>
      </c>
      <c r="T21" s="206">
        <v>4.1699054170249346</v>
      </c>
      <c r="U21" s="206">
        <v>4.0032674118658642</v>
      </c>
      <c r="V21" s="206">
        <v>3.628030954428203</v>
      </c>
      <c r="W21" s="206">
        <v>4.2563198624247631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0.31049011177987962</v>
      </c>
      <c r="C23" s="206">
        <f t="shared" si="4"/>
        <v>0.47773000859845233</v>
      </c>
      <c r="D23" s="206">
        <f t="shared" si="4"/>
        <v>0.31049011177987962</v>
      </c>
      <c r="E23" s="206">
        <f t="shared" si="4"/>
        <v>0.64488392089423896</v>
      </c>
      <c r="F23" s="206">
        <f t="shared" si="4"/>
        <v>0.64488392089423896</v>
      </c>
      <c r="G23" s="206">
        <f t="shared" si="4"/>
        <v>1.098710232158211</v>
      </c>
      <c r="H23" s="206">
        <f t="shared" si="4"/>
        <v>0.88374892519346515</v>
      </c>
      <c r="I23" s="206">
        <f t="shared" si="4"/>
        <v>0.3821152192605331</v>
      </c>
      <c r="J23" s="206">
        <f t="shared" si="4"/>
        <v>0.31049011177987962</v>
      </c>
      <c r="K23" s="206">
        <f t="shared" si="4"/>
        <v>0.47773000859845233</v>
      </c>
      <c r="L23" s="206">
        <f t="shared" si="4"/>
        <v>0.31049011177987962</v>
      </c>
      <c r="M23" s="206">
        <f t="shared" si="4"/>
        <v>0.5970765262252794</v>
      </c>
      <c r="N23" s="206">
        <f t="shared" si="4"/>
        <v>0.1194325021496131</v>
      </c>
      <c r="O23" s="206">
        <f t="shared" si="4"/>
        <v>0</v>
      </c>
      <c r="P23" s="206">
        <f t="shared" si="4"/>
        <v>0</v>
      </c>
      <c r="Q23" s="206">
        <f t="shared" si="4"/>
        <v>0.1194325021496131</v>
      </c>
      <c r="R23" s="206">
        <f t="shared" si="4"/>
        <v>0.2149613069647463</v>
      </c>
      <c r="S23" s="206">
        <f t="shared" si="4"/>
        <v>0.3061642450092501</v>
      </c>
      <c r="T23" s="206">
        <f t="shared" si="4"/>
        <v>0.16224772938630933</v>
      </c>
      <c r="U23" s="206">
        <f t="shared" si="4"/>
        <v>0.15740129885452539</v>
      </c>
      <c r="V23" s="206">
        <f t="shared" si="4"/>
        <v>0.15982907882668851</v>
      </c>
      <c r="W23" s="206">
        <f t="shared" si="4"/>
        <v>0.25413563501977865</v>
      </c>
      <c r="DA23" s="71"/>
    </row>
    <row r="24" spans="1:105" ht="12" customHeight="1" x14ac:dyDescent="0.25">
      <c r="A24" s="18" t="s">
        <v>73</v>
      </c>
      <c r="B24" s="206">
        <v>0.31049011177987962</v>
      </c>
      <c r="C24" s="206">
        <v>0.47773000859845233</v>
      </c>
      <c r="D24" s="206">
        <v>0.31049011177987962</v>
      </c>
      <c r="E24" s="206">
        <v>0.64488392089423896</v>
      </c>
      <c r="F24" s="206">
        <v>0.64488392089423896</v>
      </c>
      <c r="G24" s="206">
        <v>1.098710232158211</v>
      </c>
      <c r="H24" s="206">
        <v>0.88374892519346515</v>
      </c>
      <c r="I24" s="206">
        <v>0.3821152192605331</v>
      </c>
      <c r="J24" s="206">
        <v>0.31049011177987962</v>
      </c>
      <c r="K24" s="206">
        <v>0.47773000859845233</v>
      </c>
      <c r="L24" s="206">
        <v>0.31049011177987962</v>
      </c>
      <c r="M24" s="206">
        <v>0.5970765262252794</v>
      </c>
      <c r="N24" s="206">
        <v>0.1194325021496131</v>
      </c>
      <c r="O24" s="206">
        <v>0</v>
      </c>
      <c r="P24" s="206">
        <v>0</v>
      </c>
      <c r="Q24" s="206">
        <v>0.1194325021496131</v>
      </c>
      <c r="R24" s="206">
        <v>0.2149613069647463</v>
      </c>
      <c r="S24" s="206">
        <v>0.30464316423043852</v>
      </c>
      <c r="T24" s="206">
        <v>0.1609630266552021</v>
      </c>
      <c r="U24" s="206">
        <v>0.15614789337919169</v>
      </c>
      <c r="V24" s="206">
        <v>0.15872742906276871</v>
      </c>
      <c r="W24" s="206">
        <v>0.25288048151332759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1.5210807788115549E-3</v>
      </c>
      <c r="T29" s="206">
        <v>1.284702731107221E-3</v>
      </c>
      <c r="U29" s="206">
        <v>1.253405475333694E-3</v>
      </c>
      <c r="V29" s="206">
        <v>1.1016497639197941E-3</v>
      </c>
      <c r="W29" s="206">
        <v>1.255153506451069E-3</v>
      </c>
      <c r="DA29" s="71" t="s">
        <v>2696</v>
      </c>
    </row>
    <row r="30" spans="1:105" ht="12" customHeight="1" x14ac:dyDescent="0.25">
      <c r="A30" s="14" t="s">
        <v>79</v>
      </c>
      <c r="B30" s="206">
        <v>5.6845227858985394</v>
      </c>
      <c r="C30" s="206">
        <v>5.0874462596732588</v>
      </c>
      <c r="D30" s="206">
        <v>4.8007738607050729</v>
      </c>
      <c r="E30" s="206">
        <v>4.8007738607050729</v>
      </c>
      <c r="F30" s="206">
        <v>4.3947549441100593</v>
      </c>
      <c r="G30" s="206">
        <v>3.8693035253654342</v>
      </c>
      <c r="H30" s="206">
        <v>4.8963026655202064</v>
      </c>
      <c r="I30" s="206">
        <v>5.1590713671539117</v>
      </c>
      <c r="J30" s="206">
        <v>2.0540842648323299</v>
      </c>
      <c r="K30" s="206">
        <v>0.95537403267411869</v>
      </c>
      <c r="L30" s="206">
        <v>1.1226139294926909</v>
      </c>
      <c r="M30" s="206">
        <v>0.5970765262252794</v>
      </c>
      <c r="N30" s="206">
        <v>0.69269131556319852</v>
      </c>
      <c r="O30" s="206">
        <v>0.50154772141014614</v>
      </c>
      <c r="P30" s="206">
        <v>0.5970765262252794</v>
      </c>
      <c r="Q30" s="206">
        <v>0.52545141874462586</v>
      </c>
      <c r="R30" s="206">
        <v>0.50154772141014614</v>
      </c>
      <c r="S30" s="206">
        <v>0.63602751504729149</v>
      </c>
      <c r="T30" s="206">
        <v>0.7662940670679278</v>
      </c>
      <c r="U30" s="206">
        <v>0.54144453998280306</v>
      </c>
      <c r="V30" s="206">
        <v>0.47515047291487528</v>
      </c>
      <c r="W30" s="206">
        <v>0.51607910576096294</v>
      </c>
      <c r="DA30" s="71" t="s">
        <v>2697</v>
      </c>
    </row>
    <row r="31" spans="1:105" ht="12" customHeight="1" x14ac:dyDescent="0.25">
      <c r="A31" s="21" t="s">
        <v>38</v>
      </c>
      <c r="B31" s="209">
        <v>19.174548581255369</v>
      </c>
      <c r="C31" s="209">
        <v>19.00257953568358</v>
      </c>
      <c r="D31" s="209">
        <v>18.314703353396389</v>
      </c>
      <c r="E31" s="209">
        <v>18.228718830610489</v>
      </c>
      <c r="F31" s="209">
        <v>16.33705932932072</v>
      </c>
      <c r="G31" s="209">
        <v>9.802235597592432</v>
      </c>
      <c r="H31" s="209">
        <v>8.5124677558039554</v>
      </c>
      <c r="I31" s="209">
        <v>8.8564058469475491</v>
      </c>
      <c r="J31" s="209">
        <v>6.0189165950128984</v>
      </c>
      <c r="K31" s="209">
        <v>4.3852106620808264</v>
      </c>
      <c r="L31" s="209">
        <v>3.4393809114359408</v>
      </c>
      <c r="M31" s="209">
        <v>3.611349957007739</v>
      </c>
      <c r="N31" s="209">
        <v>3.0954428202923472</v>
      </c>
      <c r="O31" s="209">
        <v>3.5253654342218401</v>
      </c>
      <c r="P31" s="209">
        <v>2.837489251934652</v>
      </c>
      <c r="Q31" s="209">
        <v>2.493551160791057</v>
      </c>
      <c r="R31" s="209">
        <v>2.5795356835769558</v>
      </c>
      <c r="S31" s="209">
        <v>2.5880481513327598</v>
      </c>
      <c r="T31" s="209">
        <v>2.526569217540843</v>
      </c>
      <c r="U31" s="209">
        <v>2.4080825451418741</v>
      </c>
      <c r="V31" s="209">
        <v>2.1252794496990539</v>
      </c>
      <c r="W31" s="209">
        <v>2.1809974204643159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76.150577518901841</v>
      </c>
      <c r="C33" s="205">
        <f>TEL_emi!C5</f>
        <v>73.07903483877665</v>
      </c>
      <c r="D33" s="205">
        <f>TEL_emi!D5</f>
        <v>72.929556358578438</v>
      </c>
      <c r="E33" s="205">
        <f>TEL_emi!E5</f>
        <v>69.831478078695824</v>
      </c>
      <c r="F33" s="205">
        <f>TEL_emi!F5</f>
        <v>67.81187807852001</v>
      </c>
      <c r="G33" s="205">
        <f>TEL_emi!G5</f>
        <v>45.738217028436033</v>
      </c>
      <c r="H33" s="205">
        <f>TEL_emi!H5</f>
        <v>30.692197028433579</v>
      </c>
      <c r="I33" s="205">
        <f>TEL_emi!I5</f>
        <v>26.30528999913475</v>
      </c>
      <c r="J33" s="205">
        <f>TEL_emi!J5</f>
        <v>18.832769998822979</v>
      </c>
      <c r="K33" s="205">
        <f>TEL_emi!K5</f>
        <v>15.696667028754909</v>
      </c>
      <c r="L33" s="205">
        <f>TEL_emi!L5</f>
        <v>16.964639998916009</v>
      </c>
      <c r="M33" s="205">
        <f>TEL_emi!M5</f>
        <v>20.713365308411749</v>
      </c>
      <c r="N33" s="205">
        <f>TEL_emi!N5</f>
        <v>24.538139998883839</v>
      </c>
      <c r="O33" s="205">
        <f>TEL_emi!O5</f>
        <v>17.723802944157441</v>
      </c>
      <c r="P33" s="205">
        <f>TEL_emi!P5</f>
        <v>12.21857999878948</v>
      </c>
      <c r="Q33" s="205">
        <f>TEL_emi!Q5</f>
        <v>11.95368311086119</v>
      </c>
      <c r="R33" s="205">
        <f>TEL_emi!R5</f>
        <v>10.14848999815014</v>
      </c>
      <c r="S33" s="205">
        <f>TEL_emi!S5</f>
        <v>11.25738277628432</v>
      </c>
      <c r="T33" s="205">
        <f>TEL_emi!T5</f>
        <v>10.42193353692716</v>
      </c>
      <c r="U33" s="205">
        <f>TEL_emi!U5</f>
        <v>9.7721063981530598</v>
      </c>
      <c r="V33" s="205">
        <f>TEL_emi!V5</f>
        <v>8.8399328382488918</v>
      </c>
      <c r="W33" s="205">
        <f>TEL_emi!W5</f>
        <v>10.367943118755811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229.67397013992024</v>
      </c>
      <c r="C35" s="286">
        <f t="shared" si="5"/>
        <v>212.58861187345897</v>
      </c>
      <c r="D35" s="286">
        <f t="shared" si="5"/>
        <v>223.05241260963598</v>
      </c>
      <c r="E35" s="286">
        <f t="shared" si="5"/>
        <v>228.69438229918035</v>
      </c>
      <c r="F35" s="286">
        <f t="shared" si="5"/>
        <v>213.98126044491468</v>
      </c>
      <c r="G35" s="286">
        <f t="shared" si="5"/>
        <v>136.93228960496828</v>
      </c>
      <c r="H35" s="286">
        <f t="shared" si="5"/>
        <v>111.65171661098765</v>
      </c>
      <c r="I35" s="286">
        <f t="shared" si="5"/>
        <v>148.72881492570792</v>
      </c>
      <c r="J35" s="286">
        <f t="shared" si="5"/>
        <v>106.7594582975065</v>
      </c>
      <c r="K35" s="286">
        <f t="shared" si="5"/>
        <v>97.448708276150015</v>
      </c>
      <c r="L35" s="286">
        <f t="shared" si="5"/>
        <v>82.163050110473776</v>
      </c>
      <c r="M35" s="286">
        <f t="shared" si="5"/>
        <v>83.443190578770029</v>
      </c>
      <c r="N35" s="286">
        <f t="shared" si="5"/>
        <v>106.10276706352002</v>
      </c>
      <c r="O35" s="286">
        <f t="shared" si="5"/>
        <v>81.099294313650589</v>
      </c>
      <c r="P35" s="286">
        <f t="shared" si="5"/>
        <v>67.319827278589898</v>
      </c>
      <c r="Q35" s="286">
        <f t="shared" si="5"/>
        <v>67.841191363332371</v>
      </c>
      <c r="R35" s="286">
        <f t="shared" si="5"/>
        <v>63.160237876359204</v>
      </c>
      <c r="S35" s="286">
        <f t="shared" si="5"/>
        <v>62.201335896996731</v>
      </c>
      <c r="T35" s="286">
        <f t="shared" si="5"/>
        <v>56.878879866468097</v>
      </c>
      <c r="U35" s="286">
        <f t="shared" si="5"/>
        <v>58.835692142793711</v>
      </c>
      <c r="V35" s="286">
        <f t="shared" si="5"/>
        <v>53.924201934108609</v>
      </c>
      <c r="W35" s="286">
        <f t="shared" si="5"/>
        <v>63.005951299434578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103.22988570121714</v>
      </c>
      <c r="C36" s="346">
        <f t="shared" si="6"/>
        <v>101.96020815151101</v>
      </c>
      <c r="D36" s="346">
        <f t="shared" si="6"/>
        <v>105.91575251106613</v>
      </c>
      <c r="E36" s="346">
        <f t="shared" si="6"/>
        <v>110.51549896555092</v>
      </c>
      <c r="F36" s="346">
        <f t="shared" si="6"/>
        <v>108.23895091441842</v>
      </c>
      <c r="G36" s="346">
        <f t="shared" si="6"/>
        <v>93.792151207448143</v>
      </c>
      <c r="H36" s="346">
        <f t="shared" si="6"/>
        <v>87.072392026222303</v>
      </c>
      <c r="I36" s="346">
        <f t="shared" si="6"/>
        <v>78.761382371411059</v>
      </c>
      <c r="J36" s="346">
        <f t="shared" si="6"/>
        <v>73.776272626744387</v>
      </c>
      <c r="K36" s="346">
        <f t="shared" si="6"/>
        <v>73.572826684531677</v>
      </c>
      <c r="L36" s="346">
        <f t="shared" si="6"/>
        <v>69.265196416860135</v>
      </c>
      <c r="M36" s="346">
        <f t="shared" si="6"/>
        <v>61.803524648485705</v>
      </c>
      <c r="N36" s="346">
        <f t="shared" si="6"/>
        <v>62.692661169633666</v>
      </c>
      <c r="O36" s="346">
        <f t="shared" si="6"/>
        <v>61.096521775308702</v>
      </c>
      <c r="P36" s="346">
        <f t="shared" si="6"/>
        <v>57.728719467414059</v>
      </c>
      <c r="Q36" s="346">
        <f t="shared" si="6"/>
        <v>57.269464265562775</v>
      </c>
      <c r="R36" s="346">
        <f t="shared" si="6"/>
        <v>56.55360433332261</v>
      </c>
      <c r="S36" s="346">
        <f t="shared" si="6"/>
        <v>56.254919671339714</v>
      </c>
      <c r="T36" s="346">
        <f t="shared" si="6"/>
        <v>56.061305827116122</v>
      </c>
      <c r="U36" s="346">
        <f t="shared" si="6"/>
        <v>55.610520508608708</v>
      </c>
      <c r="V36" s="346">
        <f t="shared" si="6"/>
        <v>58.373479610767852</v>
      </c>
      <c r="W36" s="346">
        <f t="shared" si="6"/>
        <v>55.716544641725655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49.652746817485465</v>
      </c>
      <c r="C37" s="346">
        <f>IF(TEL_ued!C$5=0,"",TEL_ued!C$5/C$5*1000)</f>
        <v>49.614135251414744</v>
      </c>
      <c r="D37" s="346">
        <f>IF(TEL_ued!D$5=0,"",TEL_ued!D$5/D$5*1000)</f>
        <v>51.847445670498814</v>
      </c>
      <c r="E37" s="346">
        <f>IF(TEL_ued!E$5=0,"",TEL_ued!E$5/E$5*1000)</f>
        <v>54.106863396135239</v>
      </c>
      <c r="F37" s="346">
        <f>IF(TEL_ued!F$5=0,"",TEL_ued!F$5/F$5*1000)</f>
        <v>52.991777719394477</v>
      </c>
      <c r="G37" s="346">
        <f>IF(TEL_ued!G$5=0,"",TEL_ued!G$5/G$5*1000)</f>
        <v>45.927404685999079</v>
      </c>
      <c r="H37" s="346">
        <f>IF(TEL_ued!H$5=0,"",TEL_ued!H$5/H$5*1000)</f>
        <v>42.641242460988636</v>
      </c>
      <c r="I37" s="346">
        <f>IF(TEL_ued!I$5=0,"",TEL_ued!I$5/I$5*1000)</f>
        <v>38.839803800291087</v>
      </c>
      <c r="J37" s="346">
        <f>IF(TEL_ued!J$5=0,"",TEL_ued!J$5/J$5*1000)</f>
        <v>36.252567220390539</v>
      </c>
      <c r="K37" s="346">
        <f>IF(TEL_ued!K$5=0,"",TEL_ued!K$5/K$5*1000)</f>
        <v>35.64971099915558</v>
      </c>
      <c r="L37" s="346">
        <f>IF(TEL_ued!L$5=0,"",TEL_ued!L$5/L$5*1000)</f>
        <v>34.053278705478768</v>
      </c>
      <c r="M37" s="346">
        <f>IF(TEL_ued!M$5=0,"",TEL_ued!M$5/M$5*1000)</f>
        <v>29.813394569138392</v>
      </c>
      <c r="N37" s="346">
        <f>IF(TEL_ued!N$5=0,"",TEL_ued!N$5/N$5*1000)</f>
        <v>30.991037632055821</v>
      </c>
      <c r="O37" s="346">
        <f>IF(TEL_ued!O$5=0,"",TEL_ued!O$5/O$5*1000)</f>
        <v>29.805366302793004</v>
      </c>
      <c r="P37" s="346">
        <f>IF(TEL_ued!P$5=0,"",TEL_ued!P$5/P$5*1000)</f>
        <v>28.427800749872997</v>
      </c>
      <c r="Q37" s="346">
        <f>IF(TEL_ued!Q$5=0,"",TEL_ued!Q$5/Q$5*1000)</f>
        <v>27.777880374527225</v>
      </c>
      <c r="R37" s="346">
        <f>IF(TEL_ued!R$5=0,"",TEL_ued!R$5/R$5*1000)</f>
        <v>27.708195980252633</v>
      </c>
      <c r="S37" s="346">
        <f>IF(TEL_ued!S$5=0,"",TEL_ued!S$5/S$5*1000)</f>
        <v>27.439630587935355</v>
      </c>
      <c r="T37" s="346">
        <f>IF(TEL_ued!T$5=0,"",TEL_ued!T$5/T$5*1000)</f>
        <v>27.483048249115431</v>
      </c>
      <c r="U37" s="346">
        <f>IF(TEL_ued!U$5=0,"",TEL_ued!U$5/U$5*1000)</f>
        <v>27.26950996094207</v>
      </c>
      <c r="V37" s="346">
        <f>IF(TEL_ued!V$5=0,"",TEL_ued!V$5/V$5*1000)</f>
        <v>28.614330271614918</v>
      </c>
      <c r="W37" s="346">
        <f>IF(TEL_ued!W$5=0,"",TEL_ued!W$5/W$5*1000)</f>
        <v>27.295182926786698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1.4166631473332583</v>
      </c>
      <c r="C38" s="347">
        <f t="shared" si="7"/>
        <v>1.3695665506035963</v>
      </c>
      <c r="D38" s="347">
        <f t="shared" si="7"/>
        <v>1.3715457353195191</v>
      </c>
      <c r="E38" s="347">
        <f t="shared" si="7"/>
        <v>1.3319427265924919</v>
      </c>
      <c r="F38" s="347">
        <f t="shared" si="7"/>
        <v>1.3763106320264911</v>
      </c>
      <c r="G38" s="347">
        <f t="shared" si="7"/>
        <v>1.352455090350158</v>
      </c>
      <c r="H38" s="347">
        <f t="shared" si="7"/>
        <v>1.1394878020803583</v>
      </c>
      <c r="I38" s="347">
        <f t="shared" si="7"/>
        <v>1.0276677483924337</v>
      </c>
      <c r="J38" s="347">
        <f t="shared" si="7"/>
        <v>1.1482312717499932</v>
      </c>
      <c r="K38" s="347">
        <f t="shared" si="7"/>
        <v>1.2997667322493385</v>
      </c>
      <c r="L38" s="347">
        <f t="shared" si="7"/>
        <v>1.4025945188807125</v>
      </c>
      <c r="M38" s="347">
        <f t="shared" si="7"/>
        <v>1.6089367004410027</v>
      </c>
      <c r="N38" s="347">
        <f t="shared" si="7"/>
        <v>1.7094166832610684</v>
      </c>
      <c r="O38" s="347">
        <f t="shared" si="7"/>
        <v>1.5884579029988675</v>
      </c>
      <c r="P38" s="347">
        <f t="shared" si="7"/>
        <v>1.4147394108749316</v>
      </c>
      <c r="Q38" s="347">
        <f t="shared" si="7"/>
        <v>1.5295222305518161</v>
      </c>
      <c r="R38" s="347">
        <f t="shared" si="7"/>
        <v>1.3323881408225746</v>
      </c>
      <c r="S38" s="347">
        <f t="shared" si="7"/>
        <v>1.3761605691241288</v>
      </c>
      <c r="T38" s="347">
        <f t="shared" si="7"/>
        <v>1.3328549731604715</v>
      </c>
      <c r="U38" s="347">
        <f t="shared" si="7"/>
        <v>1.3487392929923667</v>
      </c>
      <c r="V38" s="347">
        <f t="shared" si="7"/>
        <v>1.3592378623122163</v>
      </c>
      <c r="W38" s="347">
        <f t="shared" si="7"/>
        <v>1.4120896456137397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LV: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53.753482373172822</v>
      </c>
      <c r="C5" s="225">
        <v>53.359243336199476</v>
      </c>
      <c r="D5" s="225">
        <v>53.173258813413568</v>
      </c>
      <c r="E5" s="225">
        <v>52.428288907996553</v>
      </c>
      <c r="F5" s="225">
        <v>49.270765262252787</v>
      </c>
      <c r="G5" s="225">
        <v>33.818658641444522</v>
      </c>
      <c r="H5" s="225">
        <v>26.935081685296641</v>
      </c>
      <c r="I5" s="225">
        <v>25.597076526225269</v>
      </c>
      <c r="J5" s="225">
        <v>16.40154772141015</v>
      </c>
      <c r="K5" s="225">
        <v>12.07652622527945</v>
      </c>
      <c r="L5" s="225">
        <v>12.09518486672399</v>
      </c>
      <c r="M5" s="225">
        <v>12.87394668959587</v>
      </c>
      <c r="N5" s="225">
        <v>14.35468615649182</v>
      </c>
      <c r="O5" s="225">
        <v>11.157867583834911</v>
      </c>
      <c r="P5" s="225">
        <v>8.6366294067067937</v>
      </c>
      <c r="Q5" s="225">
        <v>7.8153052450558871</v>
      </c>
      <c r="R5" s="225">
        <v>7.6167669819432486</v>
      </c>
      <c r="S5" s="225">
        <v>8.1802829036506886</v>
      </c>
      <c r="T5" s="225">
        <v>7.8192554679933561</v>
      </c>
      <c r="U5" s="225">
        <v>7.2453634656644956</v>
      </c>
      <c r="V5" s="225">
        <v>6.5035952009247078</v>
      </c>
      <c r="W5" s="225">
        <v>7.3422697708753226</v>
      </c>
      <c r="DA5" s="89" t="s">
        <v>2682</v>
      </c>
    </row>
    <row r="6" spans="1:105" ht="12" customHeight="1" x14ac:dyDescent="0.25">
      <c r="A6" s="55" t="s">
        <v>92</v>
      </c>
      <c r="B6" s="261">
        <v>1.295037464050391</v>
      </c>
      <c r="C6" s="261">
        <v>1.289490666136254</v>
      </c>
      <c r="D6" s="261">
        <v>1.246757064944805</v>
      </c>
      <c r="E6" s="261">
        <v>1.2398158066464551</v>
      </c>
      <c r="F6" s="261">
        <v>1.11436769185869</v>
      </c>
      <c r="G6" s="261">
        <v>0.67178874488735041</v>
      </c>
      <c r="H6" s="261">
        <v>0.57916534695840449</v>
      </c>
      <c r="I6" s="261">
        <v>0.59941613107016078</v>
      </c>
      <c r="J6" s="261">
        <v>0.40710570957270598</v>
      </c>
      <c r="K6" s="261">
        <v>0.2965054735286709</v>
      </c>
      <c r="L6" s="261">
        <v>0.23618979773286489</v>
      </c>
      <c r="M6" s="261">
        <v>0.24801001690419641</v>
      </c>
      <c r="N6" s="261">
        <v>0.21435839642599469</v>
      </c>
      <c r="O6" s="261">
        <v>0.24114716376112949</v>
      </c>
      <c r="P6" s="261">
        <v>0.19385041049691659</v>
      </c>
      <c r="Q6" s="261">
        <v>0.1701623177948898</v>
      </c>
      <c r="R6" s="261">
        <v>0.1757899053239603</v>
      </c>
      <c r="S6" s="261">
        <v>0.17677860510484289</v>
      </c>
      <c r="T6" s="261">
        <v>0.17237397311918601</v>
      </c>
      <c r="U6" s="261">
        <v>0.16419297063004851</v>
      </c>
      <c r="V6" s="261">
        <v>0.14504957736160301</v>
      </c>
      <c r="W6" s="261">
        <v>0.149509939081759</v>
      </c>
      <c r="DA6" s="67" t="s">
        <v>2699</v>
      </c>
    </row>
    <row r="7" spans="1:105" ht="12" customHeight="1" x14ac:dyDescent="0.25">
      <c r="A7" s="202" t="s">
        <v>93</v>
      </c>
      <c r="B7" s="226">
        <v>1.0625948422977569</v>
      </c>
      <c r="C7" s="226">
        <v>1.058043623496413</v>
      </c>
      <c r="D7" s="226">
        <v>1.0229801558521481</v>
      </c>
      <c r="E7" s="226">
        <v>1.0172847644278611</v>
      </c>
      <c r="F7" s="226">
        <v>0.91435297793533543</v>
      </c>
      <c r="G7" s="226">
        <v>0.55121127785628765</v>
      </c>
      <c r="H7" s="226">
        <v>0.47521259237612679</v>
      </c>
      <c r="I7" s="226">
        <v>0.49182862036526009</v>
      </c>
      <c r="J7" s="226">
        <v>0.33403545400837409</v>
      </c>
      <c r="K7" s="226">
        <v>0.24328654238249919</v>
      </c>
      <c r="L7" s="226">
        <v>0.19379675711414551</v>
      </c>
      <c r="M7" s="226">
        <v>0.20349539848549439</v>
      </c>
      <c r="N7" s="226">
        <v>0.17588381245209819</v>
      </c>
      <c r="O7" s="226">
        <v>0.19786433949631141</v>
      </c>
      <c r="P7" s="226">
        <v>0.1590567470743931</v>
      </c>
      <c r="Q7" s="226">
        <v>0.13962036331888389</v>
      </c>
      <c r="R7" s="226">
        <v>0.14423787103504429</v>
      </c>
      <c r="S7" s="226">
        <v>0.14504911188089681</v>
      </c>
      <c r="T7" s="226">
        <v>0.1414350548670244</v>
      </c>
      <c r="U7" s="226">
        <v>0.13472243744003981</v>
      </c>
      <c r="V7" s="226">
        <v>0.1190150378351614</v>
      </c>
      <c r="W7" s="226">
        <v>0.122674821810674</v>
      </c>
      <c r="DA7" s="174" t="s">
        <v>2700</v>
      </c>
    </row>
    <row r="8" spans="1:105" ht="12" customHeight="1" x14ac:dyDescent="0.25">
      <c r="A8" s="202" t="s">
        <v>94</v>
      </c>
      <c r="B8" s="226">
        <v>0.76374004290151276</v>
      </c>
      <c r="C8" s="226">
        <v>0.76046885438804701</v>
      </c>
      <c r="D8" s="226">
        <v>0.7352669870187315</v>
      </c>
      <c r="E8" s="226">
        <v>0.73117342443252487</v>
      </c>
      <c r="F8" s="226">
        <v>0.65719120289102229</v>
      </c>
      <c r="G8" s="226">
        <v>0.39618310595920658</v>
      </c>
      <c r="H8" s="226">
        <v>0.3415590507703411</v>
      </c>
      <c r="I8" s="226">
        <v>0.35350182088753068</v>
      </c>
      <c r="J8" s="226">
        <v>0.2400879825685189</v>
      </c>
      <c r="K8" s="226">
        <v>0.17486220233742131</v>
      </c>
      <c r="L8" s="226">
        <v>0.1392914191757921</v>
      </c>
      <c r="M8" s="226">
        <v>0.14626231766144909</v>
      </c>
      <c r="N8" s="226">
        <v>0.12641649019994561</v>
      </c>
      <c r="O8" s="226">
        <v>0.1422149940129738</v>
      </c>
      <c r="P8" s="226">
        <v>0.1143220369597201</v>
      </c>
      <c r="Q8" s="226">
        <v>0.1003521361354479</v>
      </c>
      <c r="R8" s="226">
        <v>0.1036709698064382</v>
      </c>
      <c r="S8" s="226">
        <v>0.1042540491643945</v>
      </c>
      <c r="T8" s="226">
        <v>0.10165644568567379</v>
      </c>
      <c r="U8" s="226">
        <v>9.6831751910028629E-2</v>
      </c>
      <c r="V8" s="226">
        <v>8.5542058444022268E-2</v>
      </c>
      <c r="W8" s="226">
        <v>8.8172528176421947E-2</v>
      </c>
      <c r="DA8" s="174" t="s">
        <v>2701</v>
      </c>
    </row>
    <row r="9" spans="1:105" ht="12" customHeight="1" x14ac:dyDescent="0.25">
      <c r="A9" s="202" t="s">
        <v>95</v>
      </c>
      <c r="B9" s="226">
        <v>1.4942739969812211</v>
      </c>
      <c r="C9" s="226">
        <v>1.487873845541831</v>
      </c>
      <c r="D9" s="226">
        <v>1.438565844167083</v>
      </c>
      <c r="E9" s="226">
        <v>1.430556699976679</v>
      </c>
      <c r="F9" s="226">
        <v>1.2858088752215651</v>
      </c>
      <c r="G9" s="226">
        <v>0.77514085948540445</v>
      </c>
      <c r="H9" s="226">
        <v>0.66826770802892832</v>
      </c>
      <c r="I9" s="226">
        <v>0.69163399738864706</v>
      </c>
      <c r="J9" s="226">
        <v>0.46973735719927628</v>
      </c>
      <c r="K9" s="226">
        <v>0.34212170022538951</v>
      </c>
      <c r="L9" s="226">
        <v>0.27252668969176708</v>
      </c>
      <c r="M9" s="226">
        <v>0.28616540412022662</v>
      </c>
      <c r="N9" s="226">
        <v>0.2473366112607632</v>
      </c>
      <c r="O9" s="226">
        <v>0.27824672741668788</v>
      </c>
      <c r="P9" s="226">
        <v>0.2236735505733653</v>
      </c>
      <c r="Q9" s="226">
        <v>0.1963411359171805</v>
      </c>
      <c r="R9" s="226">
        <v>0.20283450614303111</v>
      </c>
      <c r="S9" s="226">
        <v>0.203975313582511</v>
      </c>
      <c r="T9" s="226">
        <v>0.198893045906753</v>
      </c>
      <c r="U9" s="226">
        <v>0.18945342765005599</v>
      </c>
      <c r="V9" s="226">
        <v>0.16736489695569581</v>
      </c>
      <c r="W9" s="226">
        <v>0.17251146817126031</v>
      </c>
      <c r="DA9" s="174" t="s">
        <v>2702</v>
      </c>
    </row>
    <row r="10" spans="1:105" ht="12" customHeight="1" x14ac:dyDescent="0.25">
      <c r="A10" s="56" t="s">
        <v>96</v>
      </c>
      <c r="B10" s="262">
        <v>4.7551216058523336</v>
      </c>
      <c r="C10" s="262">
        <v>4.9291522113437072</v>
      </c>
      <c r="D10" s="262">
        <v>5.0602229467971016</v>
      </c>
      <c r="E10" s="262">
        <v>4.9447161405363227</v>
      </c>
      <c r="F10" s="262">
        <v>4.7792096216362188</v>
      </c>
      <c r="G10" s="262">
        <v>3.4352332418576101</v>
      </c>
      <c r="H10" s="262">
        <v>2.5021379468798268</v>
      </c>
      <c r="I10" s="262">
        <v>2.2755899985912689</v>
      </c>
      <c r="J10" s="262">
        <v>1.468810892115298</v>
      </c>
      <c r="K10" s="262">
        <v>1.0802231107378999</v>
      </c>
      <c r="L10" s="262">
        <v>1.265652734922291</v>
      </c>
      <c r="M10" s="262">
        <v>1.3497392316102681</v>
      </c>
      <c r="N10" s="262">
        <v>1.7361737302611919</v>
      </c>
      <c r="O10" s="262">
        <v>1.1203937231028169</v>
      </c>
      <c r="P10" s="262">
        <v>0.85413577158295573</v>
      </c>
      <c r="Q10" s="262">
        <v>0.76152893372579689</v>
      </c>
      <c r="R10" s="262">
        <v>0.73261792139120019</v>
      </c>
      <c r="S10" s="262">
        <v>0.80380069115113051</v>
      </c>
      <c r="T10" s="262">
        <v>0.75855102470152713</v>
      </c>
      <c r="U10" s="262">
        <v>0.70059993117629715</v>
      </c>
      <c r="V10" s="262">
        <v>0.6349750132764207</v>
      </c>
      <c r="W10" s="262">
        <v>0.75258471953164119</v>
      </c>
      <c r="DA10" s="68" t="s">
        <v>2703</v>
      </c>
    </row>
    <row r="11" spans="1:105" ht="12" customHeight="1" x14ac:dyDescent="0.25">
      <c r="A11" s="37" t="s">
        <v>160</v>
      </c>
      <c r="B11" s="228">
        <v>0.92339526040923037</v>
      </c>
      <c r="C11" s="228">
        <v>0.9650286679994049</v>
      </c>
      <c r="D11" s="228">
        <v>0.62987449604528645</v>
      </c>
      <c r="E11" s="228">
        <v>0.47506261382895287</v>
      </c>
      <c r="F11" s="228">
        <v>0.48185496412685852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0.17635014258146511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1.6175867856837941E-2</v>
      </c>
      <c r="T11" s="228">
        <v>4.7404853386958136E-3</v>
      </c>
      <c r="U11" s="228">
        <v>4.2232336180915838E-3</v>
      </c>
      <c r="V11" s="228">
        <v>4.7247542423502114E-3</v>
      </c>
      <c r="W11" s="228">
        <v>5.2353401141144919E-3</v>
      </c>
      <c r="DA11" s="69" t="s">
        <v>2704</v>
      </c>
    </row>
    <row r="12" spans="1:105" ht="12" customHeight="1" x14ac:dyDescent="0.25">
      <c r="A12" s="37" t="s">
        <v>162</v>
      </c>
      <c r="B12" s="228">
        <v>3.219381415074372</v>
      </c>
      <c r="C12" s="228">
        <v>3.4442435550340949</v>
      </c>
      <c r="D12" s="228">
        <v>3.9858296942138352</v>
      </c>
      <c r="E12" s="228">
        <v>4.0116279240526707</v>
      </c>
      <c r="F12" s="228">
        <v>3.932898910773333</v>
      </c>
      <c r="G12" s="228">
        <v>3.261969653623837</v>
      </c>
      <c r="H12" s="228">
        <v>2.291040163343848</v>
      </c>
      <c r="I12" s="228">
        <v>2.0108153630849772</v>
      </c>
      <c r="J12" s="228">
        <v>1.2850761336528991</v>
      </c>
      <c r="K12" s="228">
        <v>0.94492423541094983</v>
      </c>
      <c r="L12" s="228">
        <v>1.2116589237684701</v>
      </c>
      <c r="M12" s="228">
        <v>1.1168493737155401</v>
      </c>
      <c r="N12" s="228">
        <v>1.713201258228912</v>
      </c>
      <c r="O12" s="228">
        <v>1.051470968638393</v>
      </c>
      <c r="P12" s="228">
        <v>0.79516906952753497</v>
      </c>
      <c r="Q12" s="228">
        <v>0.70697099413889797</v>
      </c>
      <c r="R12" s="228">
        <v>0.67273754653410112</v>
      </c>
      <c r="S12" s="228">
        <v>0.73188226378128463</v>
      </c>
      <c r="T12" s="228">
        <v>0.69665023328906683</v>
      </c>
      <c r="U12" s="228">
        <v>0.6404733250524689</v>
      </c>
      <c r="V12" s="228">
        <v>0.58291310088223647</v>
      </c>
      <c r="W12" s="228">
        <v>0.7080725983300038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1.52108077868702E-3</v>
      </c>
      <c r="T14" s="228">
        <v>1.284702731009697E-3</v>
      </c>
      <c r="U14" s="228">
        <v>1.2534054751471219E-3</v>
      </c>
      <c r="V14" s="228">
        <v>1.101649763745432E-3</v>
      </c>
      <c r="W14" s="228">
        <v>1.255153506323291E-3</v>
      </c>
      <c r="DA14" s="69" t="s">
        <v>2707</v>
      </c>
    </row>
    <row r="15" spans="1:105" ht="12" customHeight="1" x14ac:dyDescent="0.25">
      <c r="A15" s="37" t="s">
        <v>38</v>
      </c>
      <c r="B15" s="228">
        <v>0.61234493036873194</v>
      </c>
      <c r="C15" s="228">
        <v>0.51987998831020699</v>
      </c>
      <c r="D15" s="228">
        <v>0.44451875653798079</v>
      </c>
      <c r="E15" s="228">
        <v>0.45802560265469899</v>
      </c>
      <c r="F15" s="228">
        <v>0.36445574673602849</v>
      </c>
      <c r="G15" s="228">
        <v>0.17326358823377319</v>
      </c>
      <c r="H15" s="228">
        <v>0.2110977835359798</v>
      </c>
      <c r="I15" s="228">
        <v>0.26477463550629232</v>
      </c>
      <c r="J15" s="228">
        <v>0.18373475846239889</v>
      </c>
      <c r="K15" s="228">
        <v>0.1352988753269502</v>
      </c>
      <c r="L15" s="228">
        <v>5.39938111538215E-2</v>
      </c>
      <c r="M15" s="228">
        <v>5.6539715313263253E-2</v>
      </c>
      <c r="N15" s="228">
        <v>2.2972472032279971E-2</v>
      </c>
      <c r="O15" s="228">
        <v>6.8922754464424293E-2</v>
      </c>
      <c r="P15" s="228">
        <v>5.8966702055420719E-2</v>
      </c>
      <c r="Q15" s="228">
        <v>5.4557939586898953E-2</v>
      </c>
      <c r="R15" s="228">
        <v>5.9880374857099107E-2</v>
      </c>
      <c r="S15" s="228">
        <v>5.4221478734320927E-2</v>
      </c>
      <c r="T15" s="228">
        <v>5.5875603342754807E-2</v>
      </c>
      <c r="U15" s="228">
        <v>5.4649967030589587E-2</v>
      </c>
      <c r="V15" s="228">
        <v>4.6235508388088598E-2</v>
      </c>
      <c r="W15" s="228">
        <v>3.8021627581199577E-2</v>
      </c>
      <c r="DA15" s="69" t="s">
        <v>2708</v>
      </c>
    </row>
    <row r="16" spans="1:105" ht="12" customHeight="1" x14ac:dyDescent="0.25">
      <c r="A16" s="57" t="s">
        <v>2709</v>
      </c>
      <c r="B16" s="263">
        <v>2.5122574429536488</v>
      </c>
      <c r="C16" s="263">
        <v>2.4714979144399591</v>
      </c>
      <c r="D16" s="263">
        <v>2.4949265810903398</v>
      </c>
      <c r="E16" s="263">
        <v>2.4520761514025629</v>
      </c>
      <c r="F16" s="263">
        <v>2.3532308706931642</v>
      </c>
      <c r="G16" s="263">
        <v>1.715613012973231</v>
      </c>
      <c r="H16" s="263">
        <v>1.338509339670962</v>
      </c>
      <c r="I16" s="263">
        <v>1.222894707109115</v>
      </c>
      <c r="J16" s="263">
        <v>0.75231498450234024</v>
      </c>
      <c r="K16" s="263">
        <v>0.55711600451262022</v>
      </c>
      <c r="L16" s="263">
        <v>0.6145624508466796</v>
      </c>
      <c r="M16" s="263">
        <v>0.65718118324663777</v>
      </c>
      <c r="N16" s="263">
        <v>0.78604485272464952</v>
      </c>
      <c r="O16" s="263">
        <v>0.54174671554815257</v>
      </c>
      <c r="P16" s="263">
        <v>0.41232534912778479</v>
      </c>
      <c r="Q16" s="263">
        <v>0.3804270850453923</v>
      </c>
      <c r="R16" s="263">
        <v>0.36001551402051463</v>
      </c>
      <c r="S16" s="263">
        <v>0.39977795931651211</v>
      </c>
      <c r="T16" s="263">
        <v>0.37899246648690937</v>
      </c>
      <c r="U16" s="263">
        <v>0.34575081084660658</v>
      </c>
      <c r="V16" s="263">
        <v>0.31262178799311702</v>
      </c>
      <c r="W16" s="263">
        <v>0.36690426967017081</v>
      </c>
      <c r="DA16" s="70" t="s">
        <v>2710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4.9405362213520709E-2</v>
      </c>
      <c r="H17" s="231">
        <v>4.7882631760205747E-2</v>
      </c>
      <c r="I17" s="231">
        <v>0</v>
      </c>
      <c r="J17" s="231">
        <v>0</v>
      </c>
      <c r="K17" s="231">
        <v>4.9677029547301112E-2</v>
      </c>
      <c r="L17" s="231">
        <v>0</v>
      </c>
      <c r="M17" s="231">
        <v>5.0296773113589661E-2</v>
      </c>
      <c r="N17" s="231">
        <v>0</v>
      </c>
      <c r="O17" s="231">
        <v>4.6719645276994397E-2</v>
      </c>
      <c r="P17" s="231">
        <v>0</v>
      </c>
      <c r="Q17" s="231">
        <v>4.5948421438944717E-2</v>
      </c>
      <c r="R17" s="231">
        <v>0</v>
      </c>
      <c r="S17" s="231">
        <v>1.169552604048109E-2</v>
      </c>
      <c r="T17" s="231">
        <v>5.7498793558490016E-3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3.5538512968440782E-3</v>
      </c>
      <c r="T19" s="231">
        <v>7.4386072998379486E-3</v>
      </c>
      <c r="U19" s="231">
        <v>8.708903802091909E-3</v>
      </c>
      <c r="V19" s="231">
        <v>6.7937060605485393E-3</v>
      </c>
      <c r="W19" s="231">
        <v>8.1759835563328664E-3</v>
      </c>
      <c r="DA19" s="73" t="s">
        <v>2713</v>
      </c>
    </row>
    <row r="20" spans="1:105" ht="12" customHeight="1" x14ac:dyDescent="0.25">
      <c r="A20" s="46" t="s">
        <v>160</v>
      </c>
      <c r="B20" s="231">
        <v>0.33030784079564512</v>
      </c>
      <c r="C20" s="231">
        <v>0.40872211900765221</v>
      </c>
      <c r="D20" s="231">
        <v>0.27445657346246172</v>
      </c>
      <c r="E20" s="231">
        <v>0.205064403270319</v>
      </c>
      <c r="F20" s="231">
        <v>0.20479087469158069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6.7348144677330496E-2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6.3878570498953251E-3</v>
      </c>
      <c r="T20" s="231">
        <v>1.8792612757773399E-3</v>
      </c>
      <c r="U20" s="231">
        <v>1.7754032770592729E-3</v>
      </c>
      <c r="V20" s="231">
        <v>1.9758265989307479E-3</v>
      </c>
      <c r="W20" s="231">
        <v>2.0980646136104369E-3</v>
      </c>
      <c r="DA20" s="73" t="s">
        <v>2714</v>
      </c>
    </row>
    <row r="21" spans="1:105" ht="12" customHeight="1" x14ac:dyDescent="0.25">
      <c r="A21" s="46" t="s">
        <v>70</v>
      </c>
      <c r="B21" s="231">
        <v>0.46299287182432219</v>
      </c>
      <c r="C21" s="231">
        <v>7.7349900658186477E-2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9.7648038484739793E-5</v>
      </c>
      <c r="T22" s="231">
        <v>0</v>
      </c>
      <c r="U22" s="231">
        <v>0</v>
      </c>
      <c r="V22" s="231">
        <v>9.7648038474939175E-5</v>
      </c>
      <c r="W22" s="231">
        <v>9.7648038482953909E-5</v>
      </c>
      <c r="DA22" s="73" t="s">
        <v>2716</v>
      </c>
    </row>
    <row r="23" spans="1:105" ht="12" customHeight="1" x14ac:dyDescent="0.25">
      <c r="A23" s="46" t="s">
        <v>162</v>
      </c>
      <c r="B23" s="231">
        <v>1.1516053520131491</v>
      </c>
      <c r="C23" s="231">
        <v>1.4587530618239131</v>
      </c>
      <c r="D23" s="231">
        <v>1.7367541742795209</v>
      </c>
      <c r="E23" s="231">
        <v>1.7316498129751861</v>
      </c>
      <c r="F23" s="231">
        <v>1.6715025639930761</v>
      </c>
      <c r="G23" s="231">
        <v>1.196048620093175</v>
      </c>
      <c r="H23" s="231">
        <v>0.74361867095948597</v>
      </c>
      <c r="I23" s="231">
        <v>0.69849219106320581</v>
      </c>
      <c r="J23" s="231">
        <v>0.52853822963277852</v>
      </c>
      <c r="K23" s="231">
        <v>0.37181398684133438</v>
      </c>
      <c r="L23" s="231">
        <v>0.47893746272253451</v>
      </c>
      <c r="M23" s="231">
        <v>0.42652493557828142</v>
      </c>
      <c r="N23" s="231">
        <v>0.70918770909605466</v>
      </c>
      <c r="O23" s="231">
        <v>0.44756198623127158</v>
      </c>
      <c r="P23" s="231">
        <v>0.35581968419112059</v>
      </c>
      <c r="Q23" s="231">
        <v>0.2734486395532465</v>
      </c>
      <c r="R23" s="231">
        <v>0.29220708863513001</v>
      </c>
      <c r="S23" s="231">
        <v>0.28902061513888572</v>
      </c>
      <c r="T23" s="231">
        <v>0.27617168130332681</v>
      </c>
      <c r="U23" s="231">
        <v>0.2692482924212562</v>
      </c>
      <c r="V23" s="231">
        <v>0.24376616232539181</v>
      </c>
      <c r="W23" s="231">
        <v>0.28376037278232308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2.9383922250013541E-2</v>
      </c>
      <c r="C25" s="231">
        <v>4.521104182240241E-2</v>
      </c>
      <c r="D25" s="231">
        <v>2.938392224986406E-2</v>
      </c>
      <c r="E25" s="231">
        <v>6.103002405819926E-2</v>
      </c>
      <c r="F25" s="231">
        <v>6.1030024058006241E-2</v>
      </c>
      <c r="G25" s="231">
        <v>0.10397888632103899</v>
      </c>
      <c r="H25" s="231">
        <v>8.363554496720059E-2</v>
      </c>
      <c r="I25" s="231">
        <v>3.6162323588045747E-2</v>
      </c>
      <c r="J25" s="231">
        <v>2.9383922248508651E-2</v>
      </c>
      <c r="K25" s="231">
        <v>4.5211041820175137E-2</v>
      </c>
      <c r="L25" s="231">
        <v>2.938392224853232E-2</v>
      </c>
      <c r="M25" s="231">
        <v>5.6505664938718142E-2</v>
      </c>
      <c r="N25" s="231">
        <v>1.1302760455279851E-2</v>
      </c>
      <c r="O25" s="231">
        <v>0</v>
      </c>
      <c r="P25" s="231">
        <v>0</v>
      </c>
      <c r="Q25" s="231">
        <v>1.130276045465284E-2</v>
      </c>
      <c r="R25" s="231">
        <v>2.034334134926935E-2</v>
      </c>
      <c r="S25" s="231">
        <v>2.8830583362619431E-2</v>
      </c>
      <c r="T25" s="231">
        <v>1.5233094003706E-2</v>
      </c>
      <c r="U25" s="231">
        <v>1.477740315600861E-2</v>
      </c>
      <c r="V25" s="231">
        <v>1.502152325206149E-2</v>
      </c>
      <c r="W25" s="231">
        <v>2.393190676486397E-2</v>
      </c>
      <c r="DA25" s="73" t="s">
        <v>2719</v>
      </c>
    </row>
    <row r="26" spans="1:105" ht="12" customHeight="1" x14ac:dyDescent="0.25">
      <c r="A26" s="46" t="s">
        <v>79</v>
      </c>
      <c r="B26" s="231">
        <v>0.53796745607051932</v>
      </c>
      <c r="C26" s="231">
        <v>0.48146179112780491</v>
      </c>
      <c r="D26" s="231">
        <v>0.45433191109849341</v>
      </c>
      <c r="E26" s="231">
        <v>0.45433191109885868</v>
      </c>
      <c r="F26" s="231">
        <v>0.4159074079505008</v>
      </c>
      <c r="G26" s="231">
        <v>0.36618014434549678</v>
      </c>
      <c r="H26" s="231">
        <v>0.46337249198406988</v>
      </c>
      <c r="I26" s="231">
        <v>0.48824019245786321</v>
      </c>
      <c r="J26" s="231">
        <v>0.1943928326210532</v>
      </c>
      <c r="K26" s="231">
        <v>9.0413946303809542E-2</v>
      </c>
      <c r="L26" s="231">
        <v>0.1062410658756128</v>
      </c>
      <c r="M26" s="231">
        <v>5.6505664938718142E-2</v>
      </c>
      <c r="N26" s="231">
        <v>6.5554383173314926E-2</v>
      </c>
      <c r="O26" s="231">
        <v>4.7465084039886592E-2</v>
      </c>
      <c r="P26" s="231">
        <v>5.6505664936664181E-2</v>
      </c>
      <c r="Q26" s="231">
        <v>4.9727263598548219E-2</v>
      </c>
      <c r="R26" s="231">
        <v>4.7465084036115268E-2</v>
      </c>
      <c r="S26" s="231">
        <v>6.019187838930172E-2</v>
      </c>
      <c r="T26" s="231">
        <v>7.2519943248412336E-2</v>
      </c>
      <c r="U26" s="231">
        <v>5.1240808190190668E-2</v>
      </c>
      <c r="V26" s="231">
        <v>4.4966921717709517E-2</v>
      </c>
      <c r="W26" s="231">
        <v>4.8840293914557471E-2</v>
      </c>
      <c r="DA26" s="73" t="s">
        <v>2720</v>
      </c>
    </row>
    <row r="27" spans="1:105" ht="12" customHeight="1" x14ac:dyDescent="0.25">
      <c r="A27" s="57" t="s">
        <v>2721</v>
      </c>
      <c r="B27" s="263">
        <v>21.354188265106011</v>
      </c>
      <c r="C27" s="263">
        <v>21.007732272739648</v>
      </c>
      <c r="D27" s="263">
        <v>21.206875939267888</v>
      </c>
      <c r="E27" s="263">
        <v>20.842647286921789</v>
      </c>
      <c r="F27" s="263">
        <v>20.002462400891901</v>
      </c>
      <c r="G27" s="263">
        <v>14.58271061027247</v>
      </c>
      <c r="H27" s="263">
        <v>11.377329387203179</v>
      </c>
      <c r="I27" s="263">
        <v>10.394605010427471</v>
      </c>
      <c r="J27" s="263">
        <v>6.3946773682698943</v>
      </c>
      <c r="K27" s="263">
        <v>4.7354860383572728</v>
      </c>
      <c r="L27" s="263">
        <v>5.2237808321967769</v>
      </c>
      <c r="M27" s="263">
        <v>5.5860400575964224</v>
      </c>
      <c r="N27" s="263">
        <v>6.6813812481595214</v>
      </c>
      <c r="O27" s="263">
        <v>4.6048470821592966</v>
      </c>
      <c r="P27" s="263">
        <v>3.5047654675861719</v>
      </c>
      <c r="Q27" s="263">
        <v>3.233630222885834</v>
      </c>
      <c r="R27" s="263">
        <v>3.060131869174374</v>
      </c>
      <c r="S27" s="263">
        <v>3.3981126541903519</v>
      </c>
      <c r="T27" s="263">
        <v>3.2214359651387299</v>
      </c>
      <c r="U27" s="263">
        <v>2.9388818921961568</v>
      </c>
      <c r="V27" s="263">
        <v>2.6572851979414951</v>
      </c>
      <c r="W27" s="263">
        <v>3.1186862921964522</v>
      </c>
      <c r="DA27" s="70" t="s">
        <v>2722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0.41994557881492611</v>
      </c>
      <c r="H28" s="231">
        <v>0.40700236996174888</v>
      </c>
      <c r="I28" s="231">
        <v>0</v>
      </c>
      <c r="J28" s="231">
        <v>0</v>
      </c>
      <c r="K28" s="231">
        <v>0.42225475115205963</v>
      </c>
      <c r="L28" s="231">
        <v>0</v>
      </c>
      <c r="M28" s="231">
        <v>0.42752257146551231</v>
      </c>
      <c r="N28" s="231">
        <v>0</v>
      </c>
      <c r="O28" s="231">
        <v>0.39711698485445251</v>
      </c>
      <c r="P28" s="231">
        <v>0</v>
      </c>
      <c r="Q28" s="231">
        <v>0.39056158223102999</v>
      </c>
      <c r="R28" s="231">
        <v>0</v>
      </c>
      <c r="S28" s="231">
        <v>9.9411971344089259E-2</v>
      </c>
      <c r="T28" s="231">
        <v>4.8873974524716528E-2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3.0207736023174659E-2</v>
      </c>
      <c r="T30" s="231">
        <v>6.3228162048622596E-2</v>
      </c>
      <c r="U30" s="231">
        <v>7.4025682317781241E-2</v>
      </c>
      <c r="V30" s="231">
        <v>5.7746501514662589E-2</v>
      </c>
      <c r="W30" s="231">
        <v>6.9495860228829379E-2</v>
      </c>
      <c r="DA30" s="73" t="s">
        <v>2725</v>
      </c>
    </row>
    <row r="31" spans="1:105" ht="12" customHeight="1" x14ac:dyDescent="0.25">
      <c r="A31" s="46" t="s">
        <v>160</v>
      </c>
      <c r="B31" s="231">
        <v>2.8076166467629831</v>
      </c>
      <c r="C31" s="231">
        <v>3.474138011565044</v>
      </c>
      <c r="D31" s="231">
        <v>2.332880874430924</v>
      </c>
      <c r="E31" s="231">
        <v>1.743047427797711</v>
      </c>
      <c r="F31" s="231">
        <v>1.740722434878436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0.57245922975730923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5.4296784924110261E-2</v>
      </c>
      <c r="T31" s="231">
        <v>1.5973720844107388E-2</v>
      </c>
      <c r="U31" s="231">
        <v>1.509092785500383E-2</v>
      </c>
      <c r="V31" s="231">
        <v>1.6794526090911359E-2</v>
      </c>
      <c r="W31" s="231">
        <v>1.7833549215688721E-2</v>
      </c>
      <c r="DA31" s="73" t="s">
        <v>2726</v>
      </c>
    </row>
    <row r="32" spans="1:105" ht="12" customHeight="1" x14ac:dyDescent="0.25">
      <c r="A32" s="46" t="s">
        <v>70</v>
      </c>
      <c r="B32" s="231">
        <v>3.935439410506739</v>
      </c>
      <c r="C32" s="231">
        <v>0.65747415559458522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8.3000832712028835E-4</v>
      </c>
      <c r="T33" s="231">
        <v>0</v>
      </c>
      <c r="U33" s="231">
        <v>0</v>
      </c>
      <c r="V33" s="231">
        <v>8.3000832703698313E-4</v>
      </c>
      <c r="W33" s="231">
        <v>8.3000832710510833E-4</v>
      </c>
      <c r="DA33" s="73" t="s">
        <v>2728</v>
      </c>
    </row>
    <row r="34" spans="1:105" ht="12" customHeight="1" x14ac:dyDescent="0.25">
      <c r="A34" s="46" t="s">
        <v>162</v>
      </c>
      <c r="B34" s="231">
        <v>9.7886454921117636</v>
      </c>
      <c r="C34" s="231">
        <v>12.399401025503259</v>
      </c>
      <c r="D34" s="231">
        <v>14.76241048137592</v>
      </c>
      <c r="E34" s="231">
        <v>14.719023410289079</v>
      </c>
      <c r="F34" s="231">
        <v>14.20777179394115</v>
      </c>
      <c r="G34" s="231">
        <v>10.16641327079199</v>
      </c>
      <c r="H34" s="231">
        <v>6.320758703155632</v>
      </c>
      <c r="I34" s="231">
        <v>5.9371836240372478</v>
      </c>
      <c r="J34" s="231">
        <v>4.492574951878618</v>
      </c>
      <c r="K34" s="231">
        <v>3.1604188881513431</v>
      </c>
      <c r="L34" s="231">
        <v>4.0709684331415437</v>
      </c>
      <c r="M34" s="231">
        <v>3.6254619524153928</v>
      </c>
      <c r="N34" s="231">
        <v>6.0280955273164647</v>
      </c>
      <c r="O34" s="231">
        <v>3.8042768829658078</v>
      </c>
      <c r="P34" s="231">
        <v>3.024467315624527</v>
      </c>
      <c r="Q34" s="231">
        <v>2.324313436202595</v>
      </c>
      <c r="R34" s="231">
        <v>2.483760253398605</v>
      </c>
      <c r="S34" s="231">
        <v>2.456675228680528</v>
      </c>
      <c r="T34" s="231">
        <v>2.3474592910782781</v>
      </c>
      <c r="U34" s="231">
        <v>2.2886104855806781</v>
      </c>
      <c r="V34" s="231">
        <v>2.0720123797658312</v>
      </c>
      <c r="W34" s="231">
        <v>2.4119631686497458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0.24976333912511511</v>
      </c>
      <c r="C36" s="231">
        <v>0.3842938554904205</v>
      </c>
      <c r="D36" s="231">
        <v>0.24976333912384441</v>
      </c>
      <c r="E36" s="231">
        <v>0.51875520449469381</v>
      </c>
      <c r="F36" s="231">
        <v>0.51875520449305301</v>
      </c>
      <c r="G36" s="231">
        <v>0.88382053372883151</v>
      </c>
      <c r="H36" s="231">
        <v>0.71090213222120513</v>
      </c>
      <c r="I36" s="231">
        <v>0.30737975049838878</v>
      </c>
      <c r="J36" s="231">
        <v>0.24976333911232371</v>
      </c>
      <c r="K36" s="231">
        <v>0.38429385547148881</v>
      </c>
      <c r="L36" s="231">
        <v>0.2497633391125248</v>
      </c>
      <c r="M36" s="231">
        <v>0.4802981519791043</v>
      </c>
      <c r="N36" s="231">
        <v>9.6073463869878709E-2</v>
      </c>
      <c r="O36" s="231">
        <v>0</v>
      </c>
      <c r="P36" s="231">
        <v>0</v>
      </c>
      <c r="Q36" s="231">
        <v>9.6073463864549138E-2</v>
      </c>
      <c r="R36" s="231">
        <v>0.1729184014687894</v>
      </c>
      <c r="S36" s="231">
        <v>0.24505995858226509</v>
      </c>
      <c r="T36" s="231">
        <v>0.1294812990315011</v>
      </c>
      <c r="U36" s="231">
        <v>0.12560792682607319</v>
      </c>
      <c r="V36" s="231">
        <v>0.12768294764252269</v>
      </c>
      <c r="W36" s="231">
        <v>0.20342120750134379</v>
      </c>
      <c r="DA36" s="73" t="s">
        <v>2731</v>
      </c>
    </row>
    <row r="37" spans="1:105" ht="12" customHeight="1" x14ac:dyDescent="0.25">
      <c r="A37" s="46" t="s">
        <v>79</v>
      </c>
      <c r="B37" s="231">
        <v>4.5727233765994146</v>
      </c>
      <c r="C37" s="231">
        <v>4.0924252245863419</v>
      </c>
      <c r="D37" s="231">
        <v>3.8618212443371931</v>
      </c>
      <c r="E37" s="231">
        <v>3.8618212443402982</v>
      </c>
      <c r="F37" s="231">
        <v>3.5352129675792581</v>
      </c>
      <c r="G37" s="231">
        <v>3.112531226936722</v>
      </c>
      <c r="H37" s="231">
        <v>3.9386661818645941</v>
      </c>
      <c r="I37" s="231">
        <v>4.1500416358918368</v>
      </c>
      <c r="J37" s="231">
        <v>1.652339077278953</v>
      </c>
      <c r="K37" s="231">
        <v>0.76851854358238159</v>
      </c>
      <c r="L37" s="231">
        <v>0.9030490599427089</v>
      </c>
      <c r="M37" s="231">
        <v>0.4802981519791043</v>
      </c>
      <c r="N37" s="231">
        <v>0.55721225697317689</v>
      </c>
      <c r="O37" s="231">
        <v>0.40345321433903608</v>
      </c>
      <c r="P37" s="231">
        <v>0.4802981519616456</v>
      </c>
      <c r="Q37" s="231">
        <v>0.42268174058765978</v>
      </c>
      <c r="R37" s="231">
        <v>0.40345321430697972</v>
      </c>
      <c r="S37" s="231">
        <v>0.51163096630906457</v>
      </c>
      <c r="T37" s="231">
        <v>0.61641951761150493</v>
      </c>
      <c r="U37" s="231">
        <v>0.43554686961662092</v>
      </c>
      <c r="V37" s="231">
        <v>0.38221883460053091</v>
      </c>
      <c r="W37" s="231">
        <v>0.41514249827373872</v>
      </c>
      <c r="DA37" s="73" t="s">
        <v>2732</v>
      </c>
    </row>
    <row r="38" spans="1:105" ht="12" customHeight="1" x14ac:dyDescent="0.25">
      <c r="A38" s="57" t="s">
        <v>2733</v>
      </c>
      <c r="B38" s="263">
        <v>4.7152646126962976</v>
      </c>
      <c r="C38" s="263">
        <v>4.6950685792653326</v>
      </c>
      <c r="D38" s="263">
        <v>4.5394744415939066</v>
      </c>
      <c r="E38" s="263">
        <v>4.5142011421486323</v>
      </c>
      <c r="F38" s="263">
        <v>4.0574413395880509</v>
      </c>
      <c r="G38" s="263">
        <v>2.4460000454872759</v>
      </c>
      <c r="H38" s="263">
        <v>2.1087558786690619</v>
      </c>
      <c r="I38" s="263">
        <v>2.1824895028708422</v>
      </c>
      <c r="J38" s="263">
        <v>1.4822823271621599</v>
      </c>
      <c r="K38" s="263">
        <v>1.07958403182234</v>
      </c>
      <c r="L38" s="263">
        <v>0.85997310969402085</v>
      </c>
      <c r="M38" s="263">
        <v>0.9030108307793816</v>
      </c>
      <c r="N38" s="263">
        <v>0.78048441775618582</v>
      </c>
      <c r="O38" s="263">
        <v>0.87802300651488197</v>
      </c>
      <c r="P38" s="263">
        <v>0.7058143151426195</v>
      </c>
      <c r="Q38" s="263">
        <v>0.61956536222754743</v>
      </c>
      <c r="R38" s="263">
        <v>0.64005555271800907</v>
      </c>
      <c r="S38" s="263">
        <v>0.64365543397147928</v>
      </c>
      <c r="T38" s="263">
        <v>0.62761805597242071</v>
      </c>
      <c r="U38" s="263">
        <v>0.59783081614017652</v>
      </c>
      <c r="V38" s="263">
        <v>0.52812923039352877</v>
      </c>
      <c r="W38" s="263">
        <v>0.54436952178486575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14.07070011788128</v>
      </c>
      <c r="C39" s="263">
        <f t="shared" si="0"/>
        <v>13.937022482049233</v>
      </c>
      <c r="D39" s="263">
        <f t="shared" si="0"/>
        <v>13.762392476507642</v>
      </c>
      <c r="E39" s="263">
        <f t="shared" si="0"/>
        <v>13.599295354269042</v>
      </c>
      <c r="F39" s="263">
        <f t="shared" si="0"/>
        <v>12.617789799280482</v>
      </c>
      <c r="G39" s="263">
        <f t="shared" si="0"/>
        <v>8.3471985042939227</v>
      </c>
      <c r="H39" s="263">
        <f t="shared" si="0"/>
        <v>6.7703196349488906</v>
      </c>
      <c r="I39" s="263">
        <f t="shared" si="0"/>
        <v>6.5842347958505236</v>
      </c>
      <c r="J39" s="263">
        <f t="shared" si="0"/>
        <v>4.3085603158709365</v>
      </c>
      <c r="K39" s="263">
        <f t="shared" si="0"/>
        <v>3.171179144670067</v>
      </c>
      <c r="L39" s="263">
        <f t="shared" si="0"/>
        <v>2.9738370792479474</v>
      </c>
      <c r="M39" s="263">
        <f t="shared" si="0"/>
        <v>3.1626752178510644</v>
      </c>
      <c r="N39" s="263">
        <f t="shared" si="0"/>
        <v>3.3202016110606127</v>
      </c>
      <c r="O39" s="263">
        <f t="shared" si="0"/>
        <v>2.8311862820251807</v>
      </c>
      <c r="P39" s="263">
        <f t="shared" si="0"/>
        <v>2.2096815620728396</v>
      </c>
      <c r="Q39" s="263">
        <f t="shared" si="0"/>
        <v>1.9863232335453898</v>
      </c>
      <c r="R39" s="263">
        <f t="shared" si="0"/>
        <v>1.9625393789371794</v>
      </c>
      <c r="S39" s="263">
        <f t="shared" si="0"/>
        <v>2.0686845867382333</v>
      </c>
      <c r="T39" s="263">
        <f t="shared" si="0"/>
        <v>1.9879899814168724</v>
      </c>
      <c r="U39" s="263">
        <f t="shared" si="0"/>
        <v>1.8577206383671026</v>
      </c>
      <c r="V39" s="263">
        <f t="shared" si="0"/>
        <v>1.6598111645981528</v>
      </c>
      <c r="W39" s="263">
        <f t="shared" si="0"/>
        <v>1.8270954697857293</v>
      </c>
      <c r="DA39" s="70"/>
    </row>
    <row r="40" spans="1:105" ht="12" customHeight="1" x14ac:dyDescent="0.25">
      <c r="A40" s="60" t="s">
        <v>2736</v>
      </c>
      <c r="B40" s="331">
        <v>3.889970135387979</v>
      </c>
      <c r="C40" s="331">
        <v>3.8318969476539029</v>
      </c>
      <c r="D40" s="331">
        <v>3.8797937288863329</v>
      </c>
      <c r="E40" s="331">
        <v>3.8026082057072879</v>
      </c>
      <c r="F40" s="331">
        <v>3.6531458569842479</v>
      </c>
      <c r="G40" s="331">
        <v>2.6261425524510762</v>
      </c>
      <c r="H40" s="331">
        <v>1.987991742823177</v>
      </c>
      <c r="I40" s="331">
        <v>1.8079345771753861</v>
      </c>
      <c r="J40" s="331">
        <v>1.148093322511329</v>
      </c>
      <c r="K40" s="331">
        <v>0.85953221294724447</v>
      </c>
      <c r="L40" s="331">
        <v>0.95026846701738243</v>
      </c>
      <c r="M40" s="331">
        <v>1.025182712719316</v>
      </c>
      <c r="N40" s="331">
        <v>1.2401681336675769</v>
      </c>
      <c r="O40" s="331">
        <v>0.85657421919708887</v>
      </c>
      <c r="P40" s="331">
        <v>0.64706656221777237</v>
      </c>
      <c r="Q40" s="331">
        <v>0.59493689095702385</v>
      </c>
      <c r="R40" s="331">
        <v>0.56032981942518045</v>
      </c>
      <c r="S40" s="331">
        <v>0.61833510255233359</v>
      </c>
      <c r="T40" s="331">
        <v>0.58532376603848801</v>
      </c>
      <c r="U40" s="331">
        <v>0.53789738751169303</v>
      </c>
      <c r="V40" s="331">
        <v>0.48620601900470739</v>
      </c>
      <c r="W40" s="331">
        <v>0.56975414165699945</v>
      </c>
      <c r="DA40" s="72" t="s">
        <v>2737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0.1041752853749639</v>
      </c>
      <c r="H41" s="232">
        <v>0.1202654704886105</v>
      </c>
      <c r="I41" s="232">
        <v>0</v>
      </c>
      <c r="J41" s="232">
        <v>0</v>
      </c>
      <c r="K41" s="232">
        <v>0.10130466719145161</v>
      </c>
      <c r="L41" s="232">
        <v>0</v>
      </c>
      <c r="M41" s="232">
        <v>9.4756043508043702E-2</v>
      </c>
      <c r="N41" s="232">
        <v>0</v>
      </c>
      <c r="O41" s="232">
        <v>8.096364728786648E-2</v>
      </c>
      <c r="P41" s="232">
        <v>0</v>
      </c>
      <c r="Q41" s="232">
        <v>8.5587547081208623E-2</v>
      </c>
      <c r="R41" s="232">
        <v>0</v>
      </c>
      <c r="S41" s="232">
        <v>2.3278839741780421E-2</v>
      </c>
      <c r="T41" s="232">
        <v>1.15559251289401E-2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7.0736052845339807E-3</v>
      </c>
      <c r="T42" s="297">
        <v>1.4949876980127031E-2</v>
      </c>
      <c r="U42" s="297">
        <v>1.6746337794029859E-2</v>
      </c>
      <c r="V42" s="297">
        <v>1.3079896599113809E-2</v>
      </c>
      <c r="W42" s="297">
        <v>1.5842704667887859E-2</v>
      </c>
      <c r="DA42" s="122" t="s">
        <v>2739</v>
      </c>
    </row>
    <row r="43" spans="1:105" ht="12" customHeight="1" x14ac:dyDescent="0.25">
      <c r="A43" s="59" t="s">
        <v>160</v>
      </c>
      <c r="B43" s="297">
        <v>0.66064251613196856</v>
      </c>
      <c r="C43" s="297">
        <v>0.80530689118033705</v>
      </c>
      <c r="D43" s="297">
        <v>0.52944968286729588</v>
      </c>
      <c r="E43" s="297">
        <v>0.40263017436091109</v>
      </c>
      <c r="F43" s="297">
        <v>0.39872810936875241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0.12687978437143299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1.271442601583047E-2</v>
      </c>
      <c r="T43" s="297">
        <v>3.7768796972250229E-3</v>
      </c>
      <c r="U43" s="297">
        <v>3.413920244603063E-3</v>
      </c>
      <c r="V43" s="297">
        <v>3.8040514825727128E-3</v>
      </c>
      <c r="W43" s="297">
        <v>4.0654458046005346E-3</v>
      </c>
      <c r="DA43" s="122" t="s">
        <v>2740</v>
      </c>
    </row>
    <row r="44" spans="1:105" ht="12" customHeight="1" x14ac:dyDescent="0.25">
      <c r="A44" s="59" t="s">
        <v>70</v>
      </c>
      <c r="B44" s="297">
        <v>0.92602335765448429</v>
      </c>
      <c r="C44" s="297">
        <v>0.15240283100750379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2741</v>
      </c>
    </row>
    <row r="45" spans="1:105" ht="12" customHeight="1" x14ac:dyDescent="0.25">
      <c r="A45" s="59" t="s">
        <v>162</v>
      </c>
      <c r="B45" s="297">
        <v>2.303304261601526</v>
      </c>
      <c r="C45" s="297">
        <v>2.8741872254660619</v>
      </c>
      <c r="D45" s="297">
        <v>3.3503440460190368</v>
      </c>
      <c r="E45" s="297">
        <v>3.399978031346377</v>
      </c>
      <c r="F45" s="297">
        <v>3.2544177476154958</v>
      </c>
      <c r="G45" s="297">
        <v>2.521967267076112</v>
      </c>
      <c r="H45" s="297">
        <v>1.8677262723345669</v>
      </c>
      <c r="I45" s="297">
        <v>1.8079345771753861</v>
      </c>
      <c r="J45" s="297">
        <v>1.148093322511329</v>
      </c>
      <c r="K45" s="297">
        <v>0.75822754575579288</v>
      </c>
      <c r="L45" s="297">
        <v>0.95026846701738243</v>
      </c>
      <c r="M45" s="297">
        <v>0.80354688483983949</v>
      </c>
      <c r="N45" s="297">
        <v>1.2401681336675769</v>
      </c>
      <c r="O45" s="297">
        <v>0.77561057190922233</v>
      </c>
      <c r="P45" s="297">
        <v>0.64706656221777237</v>
      </c>
      <c r="Q45" s="297">
        <v>0.50934934387581521</v>
      </c>
      <c r="R45" s="297">
        <v>0.56032981942518045</v>
      </c>
      <c r="S45" s="297">
        <v>0.57526823151018869</v>
      </c>
      <c r="T45" s="297">
        <v>0.55504108423219589</v>
      </c>
      <c r="U45" s="297">
        <v>0.51773712947306005</v>
      </c>
      <c r="V45" s="297">
        <v>0.46932207092302092</v>
      </c>
      <c r="W45" s="297">
        <v>0.54984599118451105</v>
      </c>
      <c r="DA45" s="122" t="s">
        <v>2742</v>
      </c>
    </row>
    <row r="46" spans="1:105" ht="12" customHeight="1" x14ac:dyDescent="0.25">
      <c r="A46" s="60" t="s">
        <v>2743</v>
      </c>
      <c r="B46" s="331">
        <v>2.6797412724838932</v>
      </c>
      <c r="C46" s="331">
        <v>2.6362644420692911</v>
      </c>
      <c r="D46" s="331">
        <v>2.6612550198296958</v>
      </c>
      <c r="E46" s="331">
        <v>2.6155478948294011</v>
      </c>
      <c r="F46" s="331">
        <v>2.510112928739376</v>
      </c>
      <c r="G46" s="331">
        <v>1.8299872138381139</v>
      </c>
      <c r="H46" s="331">
        <v>1.427743295649027</v>
      </c>
      <c r="I46" s="331">
        <v>1.3044210209163889</v>
      </c>
      <c r="J46" s="331">
        <v>0.80246931680249667</v>
      </c>
      <c r="K46" s="331">
        <v>0.59425707148012852</v>
      </c>
      <c r="L46" s="331">
        <v>0.65553328090312502</v>
      </c>
      <c r="M46" s="331">
        <v>0.70099326212974722</v>
      </c>
      <c r="N46" s="331">
        <v>0.83844784290629293</v>
      </c>
      <c r="O46" s="331">
        <v>0.57786316325136267</v>
      </c>
      <c r="P46" s="331">
        <v>0.43981370573630391</v>
      </c>
      <c r="Q46" s="331">
        <v>0.40578889071508512</v>
      </c>
      <c r="R46" s="331">
        <v>0.38401654828854892</v>
      </c>
      <c r="S46" s="331">
        <v>0.42642982327094642</v>
      </c>
      <c r="T46" s="331">
        <v>0.40425863091937009</v>
      </c>
      <c r="U46" s="331">
        <v>0.36880086490304709</v>
      </c>
      <c r="V46" s="331">
        <v>0.33346324052599158</v>
      </c>
      <c r="W46" s="331">
        <v>0.39136455431484901</v>
      </c>
      <c r="DA46" s="72" t="s">
        <v>2744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5.2699053027755453E-2</v>
      </c>
      <c r="H47" s="231">
        <v>5.1074807210886149E-2</v>
      </c>
      <c r="I47" s="231">
        <v>0</v>
      </c>
      <c r="J47" s="231">
        <v>0</v>
      </c>
      <c r="K47" s="231">
        <v>5.2988831517121221E-2</v>
      </c>
      <c r="L47" s="231">
        <v>0</v>
      </c>
      <c r="M47" s="231">
        <v>5.3649891321162317E-2</v>
      </c>
      <c r="N47" s="231">
        <v>0</v>
      </c>
      <c r="O47" s="231">
        <v>4.9834288295460702E-2</v>
      </c>
      <c r="P47" s="231">
        <v>0</v>
      </c>
      <c r="Q47" s="231">
        <v>4.9011649534874357E-2</v>
      </c>
      <c r="R47" s="231">
        <v>0</v>
      </c>
      <c r="S47" s="231">
        <v>1.247522777651317E-2</v>
      </c>
      <c r="T47" s="231">
        <v>6.1332046462389388E-3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3.7907747166336849E-3</v>
      </c>
      <c r="T49" s="231">
        <v>7.9345144531604832E-3</v>
      </c>
      <c r="U49" s="231">
        <v>9.2894973888980378E-3</v>
      </c>
      <c r="V49" s="231">
        <v>7.2466197979184459E-3</v>
      </c>
      <c r="W49" s="231">
        <v>8.7210491267550594E-3</v>
      </c>
      <c r="DA49" s="73" t="s">
        <v>2747</v>
      </c>
    </row>
    <row r="50" spans="1:105" ht="12" customHeight="1" x14ac:dyDescent="0.25">
      <c r="A50" s="64" t="s">
        <v>160</v>
      </c>
      <c r="B50" s="231">
        <v>0.35232836351535479</v>
      </c>
      <c r="C50" s="231">
        <v>0.43597026027482921</v>
      </c>
      <c r="D50" s="231">
        <v>0.29275367835995908</v>
      </c>
      <c r="E50" s="231">
        <v>0.2187353634883403</v>
      </c>
      <c r="F50" s="231">
        <v>0.21844359967101951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7.183802098915254E-2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6.8137141865550156E-3</v>
      </c>
      <c r="T50" s="231">
        <v>2.0045453608291629E-3</v>
      </c>
      <c r="U50" s="231">
        <v>1.893763495529892E-3</v>
      </c>
      <c r="V50" s="231">
        <v>2.107548372192799E-3</v>
      </c>
      <c r="W50" s="231">
        <v>2.237935587851134E-3</v>
      </c>
      <c r="DA50" s="73" t="s">
        <v>2748</v>
      </c>
    </row>
    <row r="51" spans="1:105" ht="12" customHeight="1" x14ac:dyDescent="0.25">
      <c r="A51" s="64" t="s">
        <v>70</v>
      </c>
      <c r="B51" s="231">
        <v>0.49385906327927709</v>
      </c>
      <c r="C51" s="231">
        <v>8.2506560702065634E-2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1.041579077170558E-4</v>
      </c>
      <c r="T52" s="231">
        <v>0</v>
      </c>
      <c r="U52" s="231">
        <v>0</v>
      </c>
      <c r="V52" s="231">
        <v>1.041579077066018E-4</v>
      </c>
      <c r="W52" s="231">
        <v>1.041579077151509E-4</v>
      </c>
      <c r="DA52" s="73" t="s">
        <v>2750</v>
      </c>
    </row>
    <row r="53" spans="1:105" ht="12" customHeight="1" x14ac:dyDescent="0.25">
      <c r="A53" s="64" t="s">
        <v>162</v>
      </c>
      <c r="B53" s="231">
        <v>1.228379042147359</v>
      </c>
      <c r="C53" s="231">
        <v>1.5560032659455081</v>
      </c>
      <c r="D53" s="231">
        <v>1.852537785898156</v>
      </c>
      <c r="E53" s="231">
        <v>1.847093133840199</v>
      </c>
      <c r="F53" s="231">
        <v>1.7829360682592821</v>
      </c>
      <c r="G53" s="231">
        <v>1.2757851947660539</v>
      </c>
      <c r="H53" s="231">
        <v>0.7931932490234519</v>
      </c>
      <c r="I53" s="231">
        <v>0.7450583371340862</v>
      </c>
      <c r="J53" s="231">
        <v>0.56377411160829727</v>
      </c>
      <c r="K53" s="231">
        <v>0.39660158596409018</v>
      </c>
      <c r="L53" s="231">
        <v>0.51086662690403695</v>
      </c>
      <c r="M53" s="231">
        <v>0.45495993128350032</v>
      </c>
      <c r="N53" s="231">
        <v>0.75646688970245857</v>
      </c>
      <c r="O53" s="231">
        <v>0.47739945198002298</v>
      </c>
      <c r="P53" s="231">
        <v>0.3795409964705288</v>
      </c>
      <c r="Q53" s="231">
        <v>0.29167854885679628</v>
      </c>
      <c r="R53" s="231">
        <v>0.31168756121080532</v>
      </c>
      <c r="S53" s="231">
        <v>0.30828865614814482</v>
      </c>
      <c r="T53" s="231">
        <v>0.29458312672354858</v>
      </c>
      <c r="U53" s="231">
        <v>0.28719817858267332</v>
      </c>
      <c r="V53" s="231">
        <v>0.2600172398137513</v>
      </c>
      <c r="W53" s="231">
        <v>0.30267773096781142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3.1342850400014437E-2</v>
      </c>
      <c r="C55" s="231">
        <v>4.8225111277229268E-2</v>
      </c>
      <c r="D55" s="231">
        <v>3.1342850399854988E-2</v>
      </c>
      <c r="E55" s="231">
        <v>6.5098692328745905E-2</v>
      </c>
      <c r="F55" s="231">
        <v>6.509869232854E-2</v>
      </c>
      <c r="G55" s="231">
        <v>0.11091081207577499</v>
      </c>
      <c r="H55" s="231">
        <v>8.9211247965014007E-2</v>
      </c>
      <c r="I55" s="231">
        <v>3.8573145160582127E-2</v>
      </c>
      <c r="J55" s="231">
        <v>3.1342850398409249E-2</v>
      </c>
      <c r="K55" s="231">
        <v>4.8225111274853509E-2</v>
      </c>
      <c r="L55" s="231">
        <v>3.1342850398434478E-2</v>
      </c>
      <c r="M55" s="231">
        <v>6.0272709267966032E-2</v>
      </c>
      <c r="N55" s="231">
        <v>1.2056277818965179E-2</v>
      </c>
      <c r="O55" s="231">
        <v>0</v>
      </c>
      <c r="P55" s="231">
        <v>0</v>
      </c>
      <c r="Q55" s="231">
        <v>1.205627781829636E-2</v>
      </c>
      <c r="R55" s="231">
        <v>2.169956410588731E-2</v>
      </c>
      <c r="S55" s="231">
        <v>3.0752622253460739E-2</v>
      </c>
      <c r="T55" s="231">
        <v>1.624863360395308E-2</v>
      </c>
      <c r="U55" s="231">
        <v>1.5762563366409191E-2</v>
      </c>
      <c r="V55" s="231">
        <v>1.6022958135532259E-2</v>
      </c>
      <c r="W55" s="231">
        <v>2.5527367215854909E-2</v>
      </c>
      <c r="DA55" s="73" t="s">
        <v>2753</v>
      </c>
    </row>
    <row r="56" spans="1:105" ht="12" customHeight="1" x14ac:dyDescent="0.25">
      <c r="A56" s="64" t="s">
        <v>79</v>
      </c>
      <c r="B56" s="231">
        <v>0.5738319531418874</v>
      </c>
      <c r="C56" s="231">
        <v>0.51355924386965879</v>
      </c>
      <c r="D56" s="231">
        <v>0.48462070517172617</v>
      </c>
      <c r="E56" s="231">
        <v>0.48462070517211597</v>
      </c>
      <c r="F56" s="231">
        <v>0.4436345684805344</v>
      </c>
      <c r="G56" s="231">
        <v>0.39059215396853009</v>
      </c>
      <c r="H56" s="231">
        <v>0.49426399144967481</v>
      </c>
      <c r="I56" s="231">
        <v>0.52078953862172095</v>
      </c>
      <c r="J56" s="231">
        <v>0.2073523547957902</v>
      </c>
      <c r="K56" s="231">
        <v>9.6441542724063578E-2</v>
      </c>
      <c r="L56" s="231">
        <v>0.11332380360065369</v>
      </c>
      <c r="M56" s="231">
        <v>6.0272709267966032E-2</v>
      </c>
      <c r="N56" s="231">
        <v>6.9924675384869281E-2</v>
      </c>
      <c r="O56" s="231">
        <v>5.0629422975879038E-2</v>
      </c>
      <c r="P56" s="231">
        <v>6.0272709265775118E-2</v>
      </c>
      <c r="Q56" s="231">
        <v>5.3042414505118103E-2</v>
      </c>
      <c r="R56" s="231">
        <v>5.0629422971856283E-2</v>
      </c>
      <c r="S56" s="231">
        <v>6.4204670281921866E-2</v>
      </c>
      <c r="T56" s="231">
        <v>7.7354606131639872E-2</v>
      </c>
      <c r="U56" s="231">
        <v>5.4656862069536731E-2</v>
      </c>
      <c r="V56" s="231">
        <v>4.796471649889017E-2</v>
      </c>
      <c r="W56" s="231">
        <v>5.2096313508861312E-2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7.5009887100094073</v>
      </c>
      <c r="C58" s="331">
        <v>7.4688610923260379</v>
      </c>
      <c r="D58" s="331">
        <v>7.2213437277916137</v>
      </c>
      <c r="E58" s="331">
        <v>7.1811392537323533</v>
      </c>
      <c r="F58" s="331">
        <v>6.4545310135568581</v>
      </c>
      <c r="G58" s="331">
        <v>3.8910687380047322</v>
      </c>
      <c r="H58" s="331">
        <v>3.3545845964766872</v>
      </c>
      <c r="I58" s="331">
        <v>3.471879197758748</v>
      </c>
      <c r="J58" s="331">
        <v>2.3579976765571109</v>
      </c>
      <c r="K58" s="331">
        <v>1.717389860242694</v>
      </c>
      <c r="L58" s="331">
        <v>1.36803533132744</v>
      </c>
      <c r="M58" s="331">
        <v>1.4364992430020009</v>
      </c>
      <c r="N58" s="331">
        <v>1.2415856344867431</v>
      </c>
      <c r="O58" s="331">
        <v>1.396748899576729</v>
      </c>
      <c r="P58" s="331">
        <v>1.1228012941187631</v>
      </c>
      <c r="Q58" s="331">
        <v>0.98559745187328074</v>
      </c>
      <c r="R58" s="331">
        <v>1.0181930112234501</v>
      </c>
      <c r="S58" s="331">
        <v>1.023919660914953</v>
      </c>
      <c r="T58" s="331">
        <v>0.99840758445901445</v>
      </c>
      <c r="U58" s="331">
        <v>0.95102238595236244</v>
      </c>
      <c r="V58" s="331">
        <v>0.84014190506745379</v>
      </c>
      <c r="W58" s="331">
        <v>0.86597677381388094</v>
      </c>
      <c r="DA58" s="72" t="s">
        <v>2758</v>
      </c>
    </row>
    <row r="59" spans="1:105" ht="12" customHeight="1" x14ac:dyDescent="0.25">
      <c r="A59" s="132" t="s">
        <v>2759</v>
      </c>
      <c r="B59" s="318">
        <v>1.7303039824523569</v>
      </c>
      <c r="C59" s="318">
        <v>1.7228928867990521</v>
      </c>
      <c r="D59" s="318">
        <v>1.6657963761739221</v>
      </c>
      <c r="E59" s="318">
        <v>1.656522137234687</v>
      </c>
      <c r="F59" s="318">
        <v>1.4889104822563679</v>
      </c>
      <c r="G59" s="318">
        <v>0.89757923837176523</v>
      </c>
      <c r="H59" s="318">
        <v>0.77382479979091467</v>
      </c>
      <c r="I59" s="318">
        <v>0.80088194166445015</v>
      </c>
      <c r="J59" s="318">
        <v>0.54393533014063911</v>
      </c>
      <c r="K59" s="318">
        <v>0.39616197670526848</v>
      </c>
      <c r="L59" s="318">
        <v>0.31557399610169917</v>
      </c>
      <c r="M59" s="318">
        <v>0.33136703134073142</v>
      </c>
      <c r="N59" s="318">
        <v>0.28640498619086069</v>
      </c>
      <c r="O59" s="318">
        <v>0.32219754979747589</v>
      </c>
      <c r="P59" s="318">
        <v>0.25900419609002712</v>
      </c>
      <c r="Q59" s="318">
        <v>0.2273544544595234</v>
      </c>
      <c r="R59" s="318">
        <v>0.23487349339349739</v>
      </c>
      <c r="S59" s="318">
        <v>0.23619449855033689</v>
      </c>
      <c r="T59" s="318">
        <v>0.23030945469825989</v>
      </c>
      <c r="U59" s="318">
        <v>0.2193787893079833</v>
      </c>
      <c r="V59" s="318">
        <v>0.19380123612551101</v>
      </c>
      <c r="W59" s="318">
        <v>0.19976074066634919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0.99999999999999978</v>
      </c>
      <c r="C63" s="234">
        <f t="shared" si="1"/>
        <v>1</v>
      </c>
      <c r="D63" s="234">
        <f t="shared" si="1"/>
        <v>1</v>
      </c>
      <c r="E63" s="234">
        <f t="shared" si="1"/>
        <v>1</v>
      </c>
      <c r="F63" s="234">
        <f t="shared" si="1"/>
        <v>1.0000000000000004</v>
      </c>
      <c r="G63" s="234">
        <f t="shared" si="1"/>
        <v>1</v>
      </c>
      <c r="H63" s="234">
        <f t="shared" si="1"/>
        <v>0.99999999999999967</v>
      </c>
      <c r="I63" s="234">
        <f t="shared" si="1"/>
        <v>1</v>
      </c>
      <c r="J63" s="234">
        <f t="shared" si="1"/>
        <v>0.99999999999999944</v>
      </c>
      <c r="K63" s="234">
        <f t="shared" si="1"/>
        <v>1</v>
      </c>
      <c r="L63" s="234">
        <f t="shared" si="1"/>
        <v>0.99999999999999956</v>
      </c>
      <c r="M63" s="234">
        <f t="shared" si="1"/>
        <v>0.99999999999999989</v>
      </c>
      <c r="N63" s="234">
        <f t="shared" si="1"/>
        <v>1.0000000000000002</v>
      </c>
      <c r="O63" s="234">
        <f t="shared" si="1"/>
        <v>0.99999999999999967</v>
      </c>
      <c r="P63" s="234">
        <f t="shared" si="1"/>
        <v>0.99999999999999989</v>
      </c>
      <c r="Q63" s="234">
        <f t="shared" si="1"/>
        <v>0.99999999999999978</v>
      </c>
      <c r="R63" s="234">
        <f t="shared" si="1"/>
        <v>0.99999999999999989</v>
      </c>
      <c r="S63" s="234">
        <f t="shared" si="1"/>
        <v>1</v>
      </c>
      <c r="T63" s="234">
        <f t="shared" si="1"/>
        <v>1</v>
      </c>
      <c r="U63" s="234">
        <f t="shared" si="1"/>
        <v>1</v>
      </c>
      <c r="V63" s="234">
        <f t="shared" si="1"/>
        <v>1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2.4092159370435795E-2</v>
      </c>
      <c r="C64" s="301">
        <f t="shared" si="2"/>
        <v>2.4166209741985786E-2</v>
      </c>
      <c r="D64" s="301">
        <f t="shared" si="2"/>
        <v>2.3447068935904605E-2</v>
      </c>
      <c r="E64" s="301">
        <f t="shared" si="2"/>
        <v>2.364784036385658E-2</v>
      </c>
      <c r="F64" s="301">
        <f t="shared" si="2"/>
        <v>2.2617219073567486E-2</v>
      </c>
      <c r="G64" s="301">
        <f t="shared" si="2"/>
        <v>1.986444087004912E-2</v>
      </c>
      <c r="H64" s="301">
        <f t="shared" si="2"/>
        <v>2.1502268072740246E-2</v>
      </c>
      <c r="I64" s="301">
        <f t="shared" si="2"/>
        <v>2.3417366840937245E-2</v>
      </c>
      <c r="J64" s="301">
        <f t="shared" si="2"/>
        <v>2.4821176421130114E-2</v>
      </c>
      <c r="K64" s="301">
        <f t="shared" si="2"/>
        <v>2.455221542996399E-2</v>
      </c>
      <c r="L64" s="301">
        <f t="shared" si="2"/>
        <v>1.9527588898840657E-2</v>
      </c>
      <c r="M64" s="301">
        <f t="shared" si="2"/>
        <v>1.9264489972187524E-2</v>
      </c>
      <c r="N64" s="301">
        <f t="shared" si="2"/>
        <v>1.4932990807956634E-2</v>
      </c>
      <c r="O64" s="301">
        <f t="shared" si="2"/>
        <v>2.1612298402832297E-2</v>
      </c>
      <c r="P64" s="301">
        <f t="shared" si="2"/>
        <v>2.2445146291258211E-2</v>
      </c>
      <c r="Q64" s="301">
        <f t="shared" si="2"/>
        <v>2.1772958631723023E-2</v>
      </c>
      <c r="R64" s="301">
        <f t="shared" si="2"/>
        <v>2.3079333494210614E-2</v>
      </c>
      <c r="S64" s="301">
        <f t="shared" si="2"/>
        <v>2.1610329029812688E-2</v>
      </c>
      <c r="T64" s="301">
        <f t="shared" si="2"/>
        <v>2.2044806417281834E-2</v>
      </c>
      <c r="U64" s="301">
        <f t="shared" si="2"/>
        <v>2.2661799012313574E-2</v>
      </c>
      <c r="V64" s="301">
        <f t="shared" si="2"/>
        <v>2.2302983639107685E-2</v>
      </c>
      <c r="W64" s="301">
        <f t="shared" si="2"/>
        <v>2.0362904625872237E-2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1.9767925637280657E-2</v>
      </c>
      <c r="C65" s="235">
        <f t="shared" si="3"/>
        <v>1.9828684916501148E-2</v>
      </c>
      <c r="D65" s="235">
        <f t="shared" si="3"/>
        <v>1.9238620665357632E-2</v>
      </c>
      <c r="E65" s="235">
        <f t="shared" si="3"/>
        <v>1.9403356195984895E-2</v>
      </c>
      <c r="F65" s="235">
        <f t="shared" si="3"/>
        <v>1.8557718214209221E-2</v>
      </c>
      <c r="G65" s="235">
        <f t="shared" si="3"/>
        <v>1.6299028406194155E-2</v>
      </c>
      <c r="H65" s="235">
        <f t="shared" si="3"/>
        <v>1.7642886623786869E-2</v>
      </c>
      <c r="I65" s="235">
        <f t="shared" si="3"/>
        <v>1.9214249715640817E-2</v>
      </c>
      <c r="J65" s="235">
        <f t="shared" si="3"/>
        <v>2.0366093473747782E-2</v>
      </c>
      <c r="K65" s="235">
        <f t="shared" si="3"/>
        <v>2.0145407532278146E-2</v>
      </c>
      <c r="L65" s="235">
        <f t="shared" si="3"/>
        <v>1.6022637045202587E-2</v>
      </c>
      <c r="M65" s="235">
        <f t="shared" si="3"/>
        <v>1.5806761002820524E-2</v>
      </c>
      <c r="N65" s="235">
        <f t="shared" si="3"/>
        <v>1.2252710406528519E-2</v>
      </c>
      <c r="O65" s="235">
        <f t="shared" si="3"/>
        <v>1.7733167920272658E-2</v>
      </c>
      <c r="P65" s="235">
        <f t="shared" si="3"/>
        <v>1.8416530290263147E-2</v>
      </c>
      <c r="Q65" s="235">
        <f t="shared" si="3"/>
        <v>1.7864991697824014E-2</v>
      </c>
      <c r="R65" s="235">
        <f t="shared" si="3"/>
        <v>1.8936889020890753E-2</v>
      </c>
      <c r="S65" s="235">
        <f t="shared" si="3"/>
        <v>1.7731552024461701E-2</v>
      </c>
      <c r="T65" s="235">
        <f t="shared" si="3"/>
        <v>1.8088046291103041E-2</v>
      </c>
      <c r="U65" s="235">
        <f t="shared" si="3"/>
        <v>1.859429662548806E-2</v>
      </c>
      <c r="V65" s="235">
        <f t="shared" si="3"/>
        <v>1.8299884011575531E-2</v>
      </c>
      <c r="W65" s="235">
        <f t="shared" si="3"/>
        <v>1.6708024308407982E-2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1.4208196551795471E-2</v>
      </c>
      <c r="C66" s="235">
        <f t="shared" si="4"/>
        <v>1.4251867283735203E-2</v>
      </c>
      <c r="D66" s="235">
        <f t="shared" si="4"/>
        <v>1.3827758603225798E-2</v>
      </c>
      <c r="E66" s="235">
        <f t="shared" si="4"/>
        <v>1.3946162265864138E-2</v>
      </c>
      <c r="F66" s="235">
        <f t="shared" si="4"/>
        <v>1.3338359966462876E-2</v>
      </c>
      <c r="G66" s="235">
        <f t="shared" si="4"/>
        <v>1.1714926666952043E-2</v>
      </c>
      <c r="H66" s="235">
        <f t="shared" si="4"/>
        <v>1.2680824760846811E-2</v>
      </c>
      <c r="I66" s="235">
        <f t="shared" si="4"/>
        <v>1.3810241983116837E-2</v>
      </c>
      <c r="J66" s="235">
        <f t="shared" si="4"/>
        <v>1.4638129684256221E-2</v>
      </c>
      <c r="K66" s="235">
        <f t="shared" si="4"/>
        <v>1.4479511663824919E-2</v>
      </c>
      <c r="L66" s="235">
        <f t="shared" si="4"/>
        <v>1.1516270376239361E-2</v>
      </c>
      <c r="M66" s="235">
        <f t="shared" si="4"/>
        <v>1.1361109470777252E-2</v>
      </c>
      <c r="N66" s="235">
        <f t="shared" si="4"/>
        <v>8.8066356046923762E-3</v>
      </c>
      <c r="O66" s="235">
        <f t="shared" si="4"/>
        <v>1.274571444269597E-2</v>
      </c>
      <c r="P66" s="235">
        <f t="shared" si="4"/>
        <v>1.3236881146126643E-2</v>
      </c>
      <c r="Q66" s="235">
        <f t="shared" si="4"/>
        <v>1.2840462782811023E-2</v>
      </c>
      <c r="R66" s="235">
        <f t="shared" si="4"/>
        <v>1.3610888983765243E-2</v>
      </c>
      <c r="S66" s="235">
        <f t="shared" si="4"/>
        <v>1.2744553017581838E-2</v>
      </c>
      <c r="T66" s="235">
        <f t="shared" si="4"/>
        <v>1.3000783271730312E-2</v>
      </c>
      <c r="U66" s="235">
        <f t="shared" si="4"/>
        <v>1.3364650699569545E-2</v>
      </c>
      <c r="V66" s="235">
        <f t="shared" si="4"/>
        <v>1.3153041633319913E-2</v>
      </c>
      <c r="W66" s="235">
        <f t="shared" si="4"/>
        <v>1.2008892471668239E-2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2.7798645427425932E-2</v>
      </c>
      <c r="C67" s="235">
        <f t="shared" si="5"/>
        <v>2.7884088163829746E-2</v>
      </c>
      <c r="D67" s="235">
        <f t="shared" si="5"/>
        <v>2.7054310310659163E-2</v>
      </c>
      <c r="E67" s="235">
        <f t="shared" si="5"/>
        <v>2.7285969650603748E-2</v>
      </c>
      <c r="F67" s="235">
        <f t="shared" si="5"/>
        <v>2.6096791238731706E-2</v>
      </c>
      <c r="G67" s="235">
        <f t="shared" si="5"/>
        <v>2.2920508696210526E-2</v>
      </c>
      <c r="H67" s="235">
        <f t="shared" si="5"/>
        <v>2.4810309314700286E-2</v>
      </c>
      <c r="I67" s="235">
        <f t="shared" si="5"/>
        <v>2.70200386626199E-2</v>
      </c>
      <c r="J67" s="235">
        <f t="shared" si="5"/>
        <v>2.8639818947457835E-2</v>
      </c>
      <c r="K67" s="235">
        <f t="shared" si="5"/>
        <v>2.8329479342266144E-2</v>
      </c>
      <c r="L67" s="235">
        <f t="shared" si="5"/>
        <v>2.2531833344816132E-2</v>
      </c>
      <c r="M67" s="235">
        <f t="shared" si="5"/>
        <v>2.2228257660216372E-2</v>
      </c>
      <c r="N67" s="235">
        <f t="shared" si="5"/>
        <v>1.7230374009180739E-2</v>
      </c>
      <c r="O67" s="235">
        <f t="shared" si="5"/>
        <v>2.4937267387883419E-2</v>
      </c>
      <c r="P67" s="235">
        <f t="shared" si="5"/>
        <v>2.5898245720682552E-2</v>
      </c>
      <c r="Q67" s="235">
        <f t="shared" si="5"/>
        <v>2.5122644575065023E-2</v>
      </c>
      <c r="R67" s="235">
        <f t="shared" si="5"/>
        <v>2.6630000185627629E-2</v>
      </c>
      <c r="S67" s="235">
        <f t="shared" si="5"/>
        <v>2.4934995034399252E-2</v>
      </c>
      <c r="T67" s="235">
        <f t="shared" si="5"/>
        <v>2.5436315096863643E-2</v>
      </c>
      <c r="U67" s="235">
        <f t="shared" si="5"/>
        <v>2.6148229629592585E-2</v>
      </c>
      <c r="V67" s="235">
        <f t="shared" si="5"/>
        <v>2.5734211891278103E-2</v>
      </c>
      <c r="W67" s="235">
        <f t="shared" si="5"/>
        <v>2.3495659183698725E-2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8.8461647430409268E-2</v>
      </c>
      <c r="C68" s="302">
        <f t="shared" si="6"/>
        <v>9.2376726189438263E-2</v>
      </c>
      <c r="D68" s="302">
        <f t="shared" si="6"/>
        <v>9.5164807644262758E-2</v>
      </c>
      <c r="E68" s="302">
        <f t="shared" si="6"/>
        <v>9.4313895103720166E-2</v>
      </c>
      <c r="F68" s="302">
        <f t="shared" si="6"/>
        <v>9.6998891659140857E-2</v>
      </c>
      <c r="G68" s="302">
        <f t="shared" si="6"/>
        <v>0.10157804537072197</v>
      </c>
      <c r="H68" s="302">
        <f t="shared" si="6"/>
        <v>9.2895131194114675E-2</v>
      </c>
      <c r="I68" s="302">
        <f t="shared" si="6"/>
        <v>8.8900386583594115E-2</v>
      </c>
      <c r="J68" s="302">
        <f t="shared" si="6"/>
        <v>8.9553188337095219E-2</v>
      </c>
      <c r="K68" s="302">
        <f t="shared" si="6"/>
        <v>8.9448165025858145E-2</v>
      </c>
      <c r="L68" s="302">
        <f t="shared" si="6"/>
        <v>0.10464104094880991</v>
      </c>
      <c r="M68" s="302">
        <f t="shared" si="6"/>
        <v>0.10484269231136906</v>
      </c>
      <c r="N68" s="302">
        <f t="shared" si="6"/>
        <v>0.12094821937127605</v>
      </c>
      <c r="O68" s="302">
        <f t="shared" si="6"/>
        <v>0.100412889352263</v>
      </c>
      <c r="P68" s="302">
        <f t="shared" si="6"/>
        <v>9.8896888052146206E-2</v>
      </c>
      <c r="Q68" s="302">
        <f t="shared" si="6"/>
        <v>9.7440715346026288E-2</v>
      </c>
      <c r="R68" s="302">
        <f t="shared" si="6"/>
        <v>9.6184893554967205E-2</v>
      </c>
      <c r="S68" s="302">
        <f t="shared" si="6"/>
        <v>9.8260744844461442E-2</v>
      </c>
      <c r="T68" s="302">
        <f t="shared" si="6"/>
        <v>9.7010646065538123E-2</v>
      </c>
      <c r="U68" s="302">
        <f t="shared" si="6"/>
        <v>9.6696312682781727E-2</v>
      </c>
      <c r="V68" s="302">
        <f t="shared" si="6"/>
        <v>9.7634461195576464E-2</v>
      </c>
      <c r="W68" s="302">
        <f t="shared" si="6"/>
        <v>0.10250028165907617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4.6736645367695492E-2</v>
      </c>
      <c r="C69" s="303">
        <f t="shared" si="7"/>
        <v>4.6318083989082146E-2</v>
      </c>
      <c r="D69" s="303">
        <f t="shared" si="7"/>
        <v>4.6920701058498333E-2</v>
      </c>
      <c r="E69" s="303">
        <f t="shared" si="7"/>
        <v>4.6770096878530079E-2</v>
      </c>
      <c r="F69" s="303">
        <f t="shared" si="7"/>
        <v>4.7761199936060587E-2</v>
      </c>
      <c r="G69" s="303">
        <f t="shared" si="7"/>
        <v>5.0729777048896897E-2</v>
      </c>
      <c r="H69" s="303">
        <f t="shared" si="7"/>
        <v>4.9693903115268043E-2</v>
      </c>
      <c r="I69" s="303">
        <f t="shared" si="7"/>
        <v>4.7774780290093223E-2</v>
      </c>
      <c r="J69" s="303">
        <f t="shared" si="7"/>
        <v>4.5868536145542413E-2</v>
      </c>
      <c r="K69" s="303">
        <f t="shared" si="7"/>
        <v>4.6132140494708249E-2</v>
      </c>
      <c r="L69" s="303">
        <f t="shared" si="7"/>
        <v>5.0810504975203022E-2</v>
      </c>
      <c r="M69" s="303">
        <f t="shared" si="7"/>
        <v>5.1047374910892035E-2</v>
      </c>
      <c r="N69" s="303">
        <f t="shared" si="7"/>
        <v>5.4758762689434734E-2</v>
      </c>
      <c r="O69" s="303">
        <f t="shared" si="7"/>
        <v>4.8552889831119196E-2</v>
      </c>
      <c r="P69" s="303">
        <f t="shared" si="7"/>
        <v>4.7741465994545582E-2</v>
      </c>
      <c r="Q69" s="303">
        <f t="shared" si="7"/>
        <v>4.8677188301257689E-2</v>
      </c>
      <c r="R69" s="303">
        <f t="shared" si="7"/>
        <v>4.7266184573322038E-2</v>
      </c>
      <c r="S69" s="303">
        <f t="shared" si="7"/>
        <v>4.8870920972439669E-2</v>
      </c>
      <c r="T69" s="303">
        <f t="shared" si="7"/>
        <v>4.8469124463095418E-2</v>
      </c>
      <c r="U69" s="303">
        <f t="shared" si="7"/>
        <v>4.7720285184464056E-2</v>
      </c>
      <c r="V69" s="303">
        <f t="shared" si="7"/>
        <v>4.8069072310753164E-2</v>
      </c>
      <c r="W69" s="303">
        <f t="shared" si="7"/>
        <v>4.9971504877902306E-2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0.39726148562541158</v>
      </c>
      <c r="C70" s="303">
        <f t="shared" si="8"/>
        <v>0.39370371390719816</v>
      </c>
      <c r="D70" s="303">
        <f t="shared" si="8"/>
        <v>0.39882595899723583</v>
      </c>
      <c r="E70" s="303">
        <f t="shared" si="8"/>
        <v>0.39754582346750578</v>
      </c>
      <c r="F70" s="303">
        <f t="shared" si="8"/>
        <v>0.40597019945651514</v>
      </c>
      <c r="G70" s="303">
        <f t="shared" si="8"/>
        <v>0.4312031049156238</v>
      </c>
      <c r="H70" s="303">
        <f t="shared" si="8"/>
        <v>0.42239817647977845</v>
      </c>
      <c r="I70" s="303">
        <f t="shared" si="8"/>
        <v>0.40608563246579216</v>
      </c>
      <c r="J70" s="303">
        <f t="shared" si="8"/>
        <v>0.38988255723711063</v>
      </c>
      <c r="K70" s="303">
        <f t="shared" si="8"/>
        <v>0.39212319420502018</v>
      </c>
      <c r="L70" s="303">
        <f t="shared" si="8"/>
        <v>0.43188929228922573</v>
      </c>
      <c r="M70" s="303">
        <f t="shared" si="8"/>
        <v>0.43390268674258237</v>
      </c>
      <c r="N70" s="303">
        <f t="shared" si="8"/>
        <v>0.46544948286019527</v>
      </c>
      <c r="O70" s="303">
        <f t="shared" si="8"/>
        <v>0.41269956356451315</v>
      </c>
      <c r="P70" s="303">
        <f t="shared" si="8"/>
        <v>0.40580246095363759</v>
      </c>
      <c r="Q70" s="303">
        <f t="shared" si="8"/>
        <v>0.41375610056069029</v>
      </c>
      <c r="R70" s="303">
        <f t="shared" si="8"/>
        <v>0.40176256887323725</v>
      </c>
      <c r="S70" s="303">
        <f t="shared" si="8"/>
        <v>0.41540282826573705</v>
      </c>
      <c r="T70" s="303">
        <f t="shared" si="8"/>
        <v>0.41198755793631109</v>
      </c>
      <c r="U70" s="303">
        <f t="shared" si="8"/>
        <v>0.40562242406794458</v>
      </c>
      <c r="V70" s="303">
        <f t="shared" si="8"/>
        <v>0.40858711464140196</v>
      </c>
      <c r="W70" s="303">
        <f t="shared" si="8"/>
        <v>0.42475779146216963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8.7720170015432933E-2</v>
      </c>
      <c r="C71" s="303">
        <f t="shared" si="9"/>
        <v>8.7989789316973849E-2</v>
      </c>
      <c r="D71" s="303">
        <f t="shared" si="9"/>
        <v>8.5371379202524481E-2</v>
      </c>
      <c r="E71" s="303">
        <f t="shared" si="9"/>
        <v>8.6102393119682943E-2</v>
      </c>
      <c r="F71" s="303">
        <f t="shared" si="9"/>
        <v>8.2349874575553414E-2</v>
      </c>
      <c r="G71" s="303">
        <f t="shared" si="9"/>
        <v>7.2326938552486536E-2</v>
      </c>
      <c r="H71" s="303">
        <f t="shared" si="9"/>
        <v>7.8290309393054203E-2</v>
      </c>
      <c r="I71" s="303">
        <f t="shared" si="9"/>
        <v>8.5263233113156145E-2</v>
      </c>
      <c r="J71" s="303">
        <f t="shared" si="9"/>
        <v>9.0374539789755778E-2</v>
      </c>
      <c r="K71" s="303">
        <f t="shared" si="9"/>
        <v>8.9395245924484251E-2</v>
      </c>
      <c r="L71" s="303">
        <f t="shared" si="9"/>
        <v>7.1100451888086488E-2</v>
      </c>
      <c r="M71" s="303">
        <f t="shared" si="9"/>
        <v>7.014250195001609E-2</v>
      </c>
      <c r="N71" s="303">
        <f t="shared" si="9"/>
        <v>5.437140242897031E-2</v>
      </c>
      <c r="O71" s="303">
        <f t="shared" si="9"/>
        <v>7.8690932646209924E-2</v>
      </c>
      <c r="P71" s="303">
        <f t="shared" si="9"/>
        <v>8.1723353163042731E-2</v>
      </c>
      <c r="Q71" s="303">
        <f t="shared" si="9"/>
        <v>7.9275900659094081E-2</v>
      </c>
      <c r="R71" s="303">
        <f t="shared" si="9"/>
        <v>8.4032445030202713E-2</v>
      </c>
      <c r="S71" s="303">
        <f t="shared" si="9"/>
        <v>7.8683762108548758E-2</v>
      </c>
      <c r="T71" s="303">
        <f t="shared" si="9"/>
        <v>8.0265705416769736E-2</v>
      </c>
      <c r="U71" s="303">
        <f t="shared" si="9"/>
        <v>8.2512191275603247E-2</v>
      </c>
      <c r="V71" s="303">
        <f t="shared" si="9"/>
        <v>8.1205735301366419E-2</v>
      </c>
      <c r="W71" s="303">
        <f t="shared" si="9"/>
        <v>7.414185786856041E-2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0.26176350808675525</v>
      </c>
      <c r="C72" s="303">
        <f t="shared" si="10"/>
        <v>0.26119228104934933</v>
      </c>
      <c r="D72" s="303">
        <f t="shared" si="10"/>
        <v>0.25882168562961805</v>
      </c>
      <c r="E72" s="303">
        <f t="shared" si="10"/>
        <v>0.25938850261036894</v>
      </c>
      <c r="F72" s="303">
        <f t="shared" si="10"/>
        <v>0.25609080216473107</v>
      </c>
      <c r="G72" s="303">
        <f t="shared" si="10"/>
        <v>0.24682228212518434</v>
      </c>
      <c r="H72" s="303">
        <f t="shared" si="10"/>
        <v>0.25135693717404545</v>
      </c>
      <c r="I72" s="303">
        <f t="shared" si="10"/>
        <v>0.25722604646295061</v>
      </c>
      <c r="J72" s="303">
        <f t="shared" si="10"/>
        <v>0.26269230130316634</v>
      </c>
      <c r="K72" s="303">
        <f t="shared" si="10"/>
        <v>0.26259034142052601</v>
      </c>
      <c r="L72" s="303">
        <f t="shared" si="10"/>
        <v>0.2458695019560638</v>
      </c>
      <c r="M72" s="303">
        <f t="shared" si="10"/>
        <v>0.24566477507686066</v>
      </c>
      <c r="N72" s="303">
        <f t="shared" si="10"/>
        <v>0.23129740175887242</v>
      </c>
      <c r="O72" s="303">
        <f t="shared" si="10"/>
        <v>0.2537390106804005</v>
      </c>
      <c r="P72" s="303">
        <f t="shared" si="10"/>
        <v>0.25584999170589706</v>
      </c>
      <c r="Q72" s="303">
        <f t="shared" si="10"/>
        <v>0.25415811299270441</v>
      </c>
      <c r="R72" s="303">
        <f t="shared" si="10"/>
        <v>0.25766041991171446</v>
      </c>
      <c r="S72" s="303">
        <f t="shared" si="10"/>
        <v>0.25288668021677135</v>
      </c>
      <c r="T72" s="303">
        <f t="shared" si="10"/>
        <v>0.25424287383297983</v>
      </c>
      <c r="U72" s="303">
        <f t="shared" si="10"/>
        <v>0.25640130369867165</v>
      </c>
      <c r="V72" s="303">
        <f t="shared" si="10"/>
        <v>0.25521440269870332</v>
      </c>
      <c r="W72" s="303">
        <f t="shared" si="10"/>
        <v>0.24884613706694528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7.2366848874694994E-2</v>
      </c>
      <c r="C73" s="304">
        <f t="shared" si="11"/>
        <v>7.1813180024130951E-2</v>
      </c>
      <c r="D73" s="304">
        <f t="shared" si="11"/>
        <v>7.2965129756305439E-2</v>
      </c>
      <c r="E73" s="304">
        <f t="shared" si="11"/>
        <v>7.2529702664534221E-2</v>
      </c>
      <c r="F73" s="304">
        <f t="shared" si="11"/>
        <v>7.4144288962018384E-2</v>
      </c>
      <c r="G73" s="304">
        <f t="shared" si="11"/>
        <v>7.7653658008563275E-2</v>
      </c>
      <c r="H73" s="304">
        <f t="shared" si="11"/>
        <v>7.3806783511942517E-2</v>
      </c>
      <c r="I73" s="304">
        <f t="shared" si="11"/>
        <v>7.0630510297653798E-2</v>
      </c>
      <c r="J73" s="304">
        <f t="shared" si="11"/>
        <v>6.9999084355474459E-2</v>
      </c>
      <c r="K73" s="304">
        <f t="shared" si="11"/>
        <v>7.1173795917240684E-2</v>
      </c>
      <c r="L73" s="304">
        <f t="shared" si="11"/>
        <v>7.8565848929828305E-2</v>
      </c>
      <c r="M73" s="304">
        <f t="shared" si="11"/>
        <v>7.9632356528850742E-2</v>
      </c>
      <c r="N73" s="304">
        <f t="shared" si="11"/>
        <v>8.6394653296318735E-2</v>
      </c>
      <c r="O73" s="304">
        <f t="shared" si="11"/>
        <v>7.6768630991647602E-2</v>
      </c>
      <c r="P73" s="304">
        <f t="shared" si="11"/>
        <v>7.4921191097454223E-2</v>
      </c>
      <c r="Q73" s="304">
        <f t="shared" si="11"/>
        <v>7.6124587882654027E-2</v>
      </c>
      <c r="R73" s="304">
        <f t="shared" si="11"/>
        <v>7.3565309369911264E-2</v>
      </c>
      <c r="S73" s="304">
        <f t="shared" si="11"/>
        <v>7.5588474119444402E-2</v>
      </c>
      <c r="T73" s="304">
        <f t="shared" si="11"/>
        <v>7.4856713460047464E-2</v>
      </c>
      <c r="U73" s="304">
        <f t="shared" si="11"/>
        <v>7.4240221358220115E-2</v>
      </c>
      <c r="V73" s="304">
        <f t="shared" si="11"/>
        <v>7.4759575893588309E-2</v>
      </c>
      <c r="W73" s="304">
        <f t="shared" si="11"/>
        <v>7.759918382692102E-2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4.9852421725541878E-2</v>
      </c>
      <c r="C74" s="304">
        <f t="shared" si="12"/>
        <v>4.9405956255020977E-2</v>
      </c>
      <c r="D74" s="304">
        <f t="shared" si="12"/>
        <v>5.0048747795731555E-2</v>
      </c>
      <c r="E74" s="304">
        <f t="shared" si="12"/>
        <v>4.9888103337098769E-2</v>
      </c>
      <c r="F74" s="304">
        <f t="shared" si="12"/>
        <v>5.0945279931797982E-2</v>
      </c>
      <c r="G74" s="304">
        <f t="shared" si="12"/>
        <v>5.4111762185490048E-2</v>
      </c>
      <c r="H74" s="304">
        <f t="shared" si="12"/>
        <v>5.3006829989619281E-2</v>
      </c>
      <c r="I74" s="304">
        <f t="shared" si="12"/>
        <v>5.0959765642766094E-2</v>
      </c>
      <c r="J74" s="304">
        <f t="shared" si="12"/>
        <v>4.8926438555245262E-2</v>
      </c>
      <c r="K74" s="304">
        <f t="shared" si="12"/>
        <v>4.9207616527688819E-2</v>
      </c>
      <c r="L74" s="304">
        <f t="shared" si="12"/>
        <v>5.4197871973549902E-2</v>
      </c>
      <c r="M74" s="304">
        <f t="shared" si="12"/>
        <v>5.4450533238284853E-2</v>
      </c>
      <c r="N74" s="304">
        <f t="shared" si="12"/>
        <v>5.8409346868730387E-2</v>
      </c>
      <c r="O74" s="304">
        <f t="shared" si="12"/>
        <v>5.1789749153193808E-2</v>
      </c>
      <c r="P74" s="304">
        <f t="shared" si="12"/>
        <v>5.0924230394181973E-2</v>
      </c>
      <c r="Q74" s="304">
        <f t="shared" si="12"/>
        <v>5.1922334188008207E-2</v>
      </c>
      <c r="R74" s="304">
        <f t="shared" si="12"/>
        <v>5.0417263544876835E-2</v>
      </c>
      <c r="S74" s="304">
        <f t="shared" si="12"/>
        <v>5.2128982370602338E-2</v>
      </c>
      <c r="T74" s="304">
        <f t="shared" si="12"/>
        <v>5.1700399427301785E-2</v>
      </c>
      <c r="U74" s="304">
        <f t="shared" si="12"/>
        <v>5.0901637530095002E-2</v>
      </c>
      <c r="V74" s="304">
        <f t="shared" si="12"/>
        <v>5.1273677131470054E-2</v>
      </c>
      <c r="W74" s="304">
        <f t="shared" si="12"/>
        <v>5.3302938536429145E-2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0.13954423748651837</v>
      </c>
      <c r="C76" s="304">
        <f t="shared" si="14"/>
        <v>0.13997314477019734</v>
      </c>
      <c r="D76" s="304">
        <f t="shared" si="14"/>
        <v>0.13580780807758103</v>
      </c>
      <c r="E76" s="304">
        <f t="shared" si="14"/>
        <v>0.13697069660873598</v>
      </c>
      <c r="F76" s="304">
        <f t="shared" si="14"/>
        <v>0.1310012332709147</v>
      </c>
      <c r="G76" s="304">
        <f t="shared" si="14"/>
        <v>0.11505686193113099</v>
      </c>
      <c r="H76" s="304">
        <f t="shared" si="14"/>
        <v>0.12454332367248369</v>
      </c>
      <c r="I76" s="304">
        <f t="shared" si="14"/>
        <v>0.1356357705225307</v>
      </c>
      <c r="J76" s="304">
        <f t="shared" si="14"/>
        <v>0.14376677839244661</v>
      </c>
      <c r="K76" s="304">
        <f t="shared" si="14"/>
        <v>0.14220892897559653</v>
      </c>
      <c r="L76" s="304">
        <f t="shared" si="14"/>
        <v>0.11310578105268561</v>
      </c>
      <c r="M76" s="304">
        <f t="shared" si="14"/>
        <v>0.11158188530972506</v>
      </c>
      <c r="N76" s="304">
        <f t="shared" si="14"/>
        <v>8.6493401593823321E-2</v>
      </c>
      <c r="O76" s="304">
        <f t="shared" si="14"/>
        <v>0.12518063053555906</v>
      </c>
      <c r="P76" s="304">
        <f t="shared" si="14"/>
        <v>0.13000457021426082</v>
      </c>
      <c r="Q76" s="304">
        <f t="shared" si="14"/>
        <v>0.1261111909220422</v>
      </c>
      <c r="R76" s="304">
        <f t="shared" si="14"/>
        <v>0.13367784699692634</v>
      </c>
      <c r="S76" s="304">
        <f t="shared" si="14"/>
        <v>0.12516922372672457</v>
      </c>
      <c r="T76" s="304">
        <f t="shared" si="14"/>
        <v>0.12768576094563058</v>
      </c>
      <c r="U76" s="304">
        <f t="shared" si="14"/>
        <v>0.13125944481035653</v>
      </c>
      <c r="V76" s="304">
        <f t="shared" si="14"/>
        <v>0.12918114967364497</v>
      </c>
      <c r="W76" s="304">
        <f t="shared" si="14"/>
        <v>0.11794401470359511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3.218961648735736E-2</v>
      </c>
      <c r="C77" s="237">
        <f t="shared" si="15"/>
        <v>3.2288555441906411E-2</v>
      </c>
      <c r="D77" s="237">
        <f t="shared" si="15"/>
        <v>3.1327708952713383E-2</v>
      </c>
      <c r="E77" s="237">
        <f t="shared" si="15"/>
        <v>3.1595960343882748E-2</v>
      </c>
      <c r="F77" s="237">
        <f t="shared" si="15"/>
        <v>3.0218943715027882E-2</v>
      </c>
      <c r="G77" s="237">
        <f t="shared" si="15"/>
        <v>2.6540947347680678E-2</v>
      </c>
      <c r="H77" s="237">
        <f t="shared" si="15"/>
        <v>2.8729253871664744E-2</v>
      </c>
      <c r="I77" s="237">
        <f t="shared" si="15"/>
        <v>3.1288023882098934E-2</v>
      </c>
      <c r="J77" s="237">
        <f t="shared" si="15"/>
        <v>3.3163658660737255E-2</v>
      </c>
      <c r="K77" s="237">
        <f t="shared" si="15"/>
        <v>3.2804298961069935E-2</v>
      </c>
      <c r="L77" s="237">
        <f t="shared" si="15"/>
        <v>2.6090878277511862E-2</v>
      </c>
      <c r="M77" s="237">
        <f t="shared" si="15"/>
        <v>2.5739350902278239E-2</v>
      </c>
      <c r="N77" s="237">
        <f t="shared" si="15"/>
        <v>1.9952020062893244E-2</v>
      </c>
      <c r="O77" s="237">
        <f t="shared" si="15"/>
        <v>2.8876265771809597E-2</v>
      </c>
      <c r="P77" s="237">
        <f t="shared" si="15"/>
        <v>2.9989036682400293E-2</v>
      </c>
      <c r="Q77" s="237">
        <f t="shared" si="15"/>
        <v>2.9090924452803965E-2</v>
      </c>
      <c r="R77" s="237">
        <f t="shared" si="15"/>
        <v>3.0836376372062081E-2</v>
      </c>
      <c r="S77" s="237">
        <f t="shared" si="15"/>
        <v>2.8873634485786333E-2</v>
      </c>
      <c r="T77" s="237">
        <f t="shared" si="15"/>
        <v>2.9454141208327071E-2</v>
      </c>
      <c r="U77" s="237">
        <f t="shared" si="15"/>
        <v>3.0278507123570973E-2</v>
      </c>
      <c r="V77" s="237">
        <f t="shared" si="15"/>
        <v>2.9799092676917462E-2</v>
      </c>
      <c r="W77" s="237">
        <f t="shared" si="15"/>
        <v>2.7206946475699208E-2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103.22988570121711</v>
      </c>
      <c r="C81" s="324">
        <f t="shared" si="16"/>
        <v>101.96020815151101</v>
      </c>
      <c r="D81" s="324">
        <f t="shared" si="16"/>
        <v>105.9157525110661</v>
      </c>
      <c r="E81" s="324">
        <f t="shared" si="16"/>
        <v>110.51549896555093</v>
      </c>
      <c r="F81" s="324">
        <f t="shared" si="16"/>
        <v>108.23895091441845</v>
      </c>
      <c r="G81" s="324">
        <f t="shared" si="16"/>
        <v>93.792151207448086</v>
      </c>
      <c r="H81" s="324">
        <f t="shared" si="16"/>
        <v>87.072392026222289</v>
      </c>
      <c r="I81" s="324">
        <f t="shared" si="16"/>
        <v>78.761382371411017</v>
      </c>
      <c r="J81" s="324">
        <f t="shared" si="16"/>
        <v>73.776272626744344</v>
      </c>
      <c r="K81" s="324">
        <f t="shared" si="16"/>
        <v>73.572826684531677</v>
      </c>
      <c r="L81" s="324">
        <f t="shared" si="16"/>
        <v>69.265196416860093</v>
      </c>
      <c r="M81" s="324">
        <f t="shared" si="16"/>
        <v>61.80352464848572</v>
      </c>
      <c r="N81" s="324">
        <f t="shared" si="16"/>
        <v>62.692661169633638</v>
      </c>
      <c r="O81" s="324">
        <f t="shared" si="16"/>
        <v>61.09652177530868</v>
      </c>
      <c r="P81" s="324">
        <f t="shared" si="16"/>
        <v>57.728719467414052</v>
      </c>
      <c r="Q81" s="324">
        <f t="shared" si="16"/>
        <v>57.269464265562746</v>
      </c>
      <c r="R81" s="324">
        <f t="shared" si="16"/>
        <v>56.553604333322596</v>
      </c>
      <c r="S81" s="324">
        <f t="shared" si="16"/>
        <v>56.254919671339678</v>
      </c>
      <c r="T81" s="324">
        <f t="shared" si="16"/>
        <v>56.061305827116101</v>
      </c>
      <c r="U81" s="324">
        <f t="shared" si="16"/>
        <v>55.610520508608687</v>
      </c>
      <c r="V81" s="324">
        <f t="shared" si="16"/>
        <v>58.373479610767831</v>
      </c>
      <c r="W81" s="324">
        <f t="shared" si="16"/>
        <v>55.716544641725655</v>
      </c>
      <c r="DA81" s="95"/>
    </row>
    <row r="82" spans="1:105" ht="12" customHeight="1" x14ac:dyDescent="0.25">
      <c r="A82" s="55" t="s">
        <v>92</v>
      </c>
      <c r="B82" s="336">
        <f>IF(B$6=0,0,B$6/TEL!B$5*1000)</f>
        <v>2.4870308581055949</v>
      </c>
      <c r="C82" s="336">
        <f>IF(C$6=0,0,C$6/TEL!C$5*1000)</f>
        <v>2.463991775525944</v>
      </c>
      <c r="D82" s="336">
        <f>IF(D$6=0,0,D$6/TEL!D$5*1000)</f>
        <v>2.4834139505251778</v>
      </c>
      <c r="E82" s="336">
        <f>IF(E$6=0,0,E$6/TEL!E$5*1000)</f>
        <v>2.6134528772693053</v>
      </c>
      <c r="F82" s="336">
        <f>IF(F$6=0,0,F$6/TEL!F$5*1000)</f>
        <v>2.4480640651245191</v>
      </c>
      <c r="G82" s="336">
        <f>IF(G$6=0,0,G$6/TEL!G$5*1000)</f>
        <v>1.863128641735059</v>
      </c>
      <c r="H82" s="336">
        <f>IF(H$6=0,0,H$6/TEL!H$5*1000)</f>
        <v>1.8722539150825621</v>
      </c>
      <c r="I82" s="336">
        <f>IF(I$6=0,0,I$6/TEL!I$5*1000)</f>
        <v>1.8443841838906598</v>
      </c>
      <c r="J82" s="336">
        <f>IF(J$6=0,0,J$6/TEL!J$5*1000)</f>
        <v>1.8312138785618148</v>
      </c>
      <c r="K82" s="336">
        <f>IF(K$6=0,0,K$6/TEL!K$5*1000)</f>
        <v>1.8063758905500251</v>
      </c>
      <c r="L82" s="336">
        <f>IF(L$6=0,0,L$6/TEL!L$5*1000)</f>
        <v>1.3525822806258954</v>
      </c>
      <c r="M82" s="336">
        <f>IF(M$6=0,0,M$6/TEL!M$5*1000)</f>
        <v>1.1906133808365973</v>
      </c>
      <c r="N82" s="336">
        <f>IF(N$6=0,0,N$6/TEL!N$5*1000)</f>
        <v>0.93618893297247863</v>
      </c>
      <c r="O82" s="336">
        <f>IF(O$6=0,0,O$6/TEL!O$5*1000)</f>
        <v>1.3204362599831128</v>
      </c>
      <c r="P82" s="336">
        <f>IF(P$6=0,0,P$6/TEL!P$5*1000)</f>
        <v>1.2957295536531142</v>
      </c>
      <c r="Q82" s="336">
        <f>IF(Q$6=0,0,Q$6/TEL!Q$5*1000)</f>
        <v>1.2469256763150378</v>
      </c>
      <c r="R82" s="336">
        <f>IF(R$6=0,0,R$6/TEL!R$5*1000)</f>
        <v>1.3052194947083866</v>
      </c>
      <c r="S82" s="336">
        <f>IF(S$6=0,0,S$6/TEL!S$5*1000)</f>
        <v>1.2156873236433325</v>
      </c>
      <c r="T82" s="336">
        <f>IF(T$6=0,0,T$6/TEL!T$5*1000)</f>
        <v>1.2358606344588086</v>
      </c>
      <c r="U82" s="336">
        <f>IF(U$6=0,0,U$6/TEL!U$5*1000)</f>
        <v>1.2602344387362319</v>
      </c>
      <c r="V82" s="336">
        <f>IF(V$6=0,0,V$6/TEL!V$5*1000)</f>
        <v>1.3019027607167408</v>
      </c>
      <c r="W82" s="336">
        <f>IF(W$6=0,0,W$6/TEL!W$5*1000)</f>
        <v>1.1345506846226121</v>
      </c>
      <c r="DA82" s="67"/>
    </row>
    <row r="83" spans="1:105" ht="12" customHeight="1" x14ac:dyDescent="0.25">
      <c r="A83" s="202" t="s">
        <v>93</v>
      </c>
      <c r="B83" s="337">
        <f>IF(B$7=0,0,B$7/TEL!B$5*1000)</f>
        <v>2.0406407040866421</v>
      </c>
      <c r="C83" s="337">
        <f>IF(C$7=0,0,C$7/TEL!C$5*1000)</f>
        <v>2.0217368414571841</v>
      </c>
      <c r="D83" s="337">
        <f>IF(D$7=0,0,D$7/TEL!D$5*1000)</f>
        <v>2.0376729850463007</v>
      </c>
      <c r="E83" s="337">
        <f>IF(E$7=0,0,E$7/TEL!E$5*1000)</f>
        <v>2.144371591605585</v>
      </c>
      <c r="F83" s="337">
        <f>IF(F$7=0,0,F$7/TEL!F$5*1000)</f>
        <v>2.0086679508714007</v>
      </c>
      <c r="G83" s="337">
        <f>IF(G$7=0,0,G$7/TEL!G$5*1000)</f>
        <v>1.5287209368082537</v>
      </c>
      <c r="H83" s="337">
        <f>IF(H$7=0,0,H$7/TEL!H$5*1000)</f>
        <v>1.536208340580564</v>
      </c>
      <c r="I83" s="337">
        <f>IF(I$7=0,0,I$7/TEL!I$5*1000)</f>
        <v>1.5133408688333618</v>
      </c>
      <c r="J83" s="337">
        <f>IF(J$7=0,0,J$7/TEL!J$5*1000)</f>
        <v>1.5025344644609762</v>
      </c>
      <c r="K83" s="337">
        <f>IF(K$7=0,0,K$7/TEL!K$5*1000)</f>
        <v>1.4821545768615589</v>
      </c>
      <c r="L83" s="337">
        <f>IF(L$7=0,0,L$7/TEL!L$5*1000)</f>
        <v>1.1098111020520165</v>
      </c>
      <c r="M83" s="337">
        <f>IF(M$7=0,0,M$7/TEL!M$5*1000)</f>
        <v>0.97691354325054092</v>
      </c>
      <c r="N83" s="337">
        <f>IF(N$7=0,0,N$7/TEL!N$5*1000)</f>
        <v>0.76815502192613627</v>
      </c>
      <c r="O83" s="337">
        <f>IF(O$7=0,0,O$7/TEL!O$5*1000)</f>
        <v>1.0834348799861442</v>
      </c>
      <c r="P83" s="337">
        <f>IF(P$7=0,0,P$7/TEL!P$5*1000)</f>
        <v>1.0631627106897348</v>
      </c>
      <c r="Q83" s="337">
        <f>IF(Q$7=0,0,Q$7/TEL!Q$5*1000)</f>
        <v>1.0231185036431076</v>
      </c>
      <c r="R83" s="337">
        <f>IF(R$7=0,0,R$7/TEL!R$5*1000)</f>
        <v>1.0709493289914962</v>
      </c>
      <c r="S83" s="337">
        <f>IF(S$7=0,0,S$7/TEL!S$5*1000)</f>
        <v>0.99748703478427336</v>
      </c>
      <c r="T83" s="337">
        <f>IF(T$7=0,0,T$7/TEL!T$5*1000)</f>
        <v>1.0140394949405607</v>
      </c>
      <c r="U83" s="337">
        <f>IF(U$7=0,0,U$7/TEL!U$5*1000)</f>
        <v>1.0340385138348569</v>
      </c>
      <c r="V83" s="337">
        <f>IF(V$7=0,0,V$7/TEL!V$5*1000)</f>
        <v>1.0682279062291202</v>
      </c>
      <c r="W83" s="337">
        <f>IF(W$7=0,0,W$7/TEL!W$5*1000)</f>
        <v>0.93091338225445053</v>
      </c>
      <c r="DA83" s="174"/>
    </row>
    <row r="84" spans="1:105" ht="12" customHeight="1" x14ac:dyDescent="0.25">
      <c r="A84" s="202" t="s">
        <v>94</v>
      </c>
      <c r="B84" s="337">
        <f>IF(B$8=0,0,B$8/TEL!B$5*1000)</f>
        <v>1.4667105060622738</v>
      </c>
      <c r="C84" s="337">
        <f>IF(C$8=0,0,C$8/TEL!C$5*1000)</f>
        <v>1.4531233547973512</v>
      </c>
      <c r="D84" s="337">
        <f>IF(D$8=0,0,D$8/TEL!D$5*1000)</f>
        <v>1.4645774580020288</v>
      </c>
      <c r="E84" s="337">
        <f>IF(E$8=0,0,E$8/TEL!E$5*1000)</f>
        <v>1.5412670814665135</v>
      </c>
      <c r="F84" s="337">
        <f>IF(F$8=0,0,F$8/TEL!F$5*1000)</f>
        <v>1.443730089688819</v>
      </c>
      <c r="G84" s="337">
        <f>IF(G$8=0,0,G$8/TEL!G$5*1000)</f>
        <v>1.098768173330932</v>
      </c>
      <c r="H84" s="337">
        <f>IF(H$8=0,0,H$8/TEL!H$5*1000)</f>
        <v>1.1041497447922801</v>
      </c>
      <c r="I84" s="337">
        <f>IF(I$8=0,0,I$8/TEL!I$5*1000)</f>
        <v>1.0877137494739786</v>
      </c>
      <c r="J84" s="337">
        <f>IF(J$8=0,0,J$8/TEL!J$5*1000)</f>
        <v>1.0799466463313268</v>
      </c>
      <c r="K84" s="337">
        <f>IF(K$8=0,0,K$8/TEL!K$5*1000)</f>
        <v>1.0652986021192457</v>
      </c>
      <c r="L84" s="337">
        <f>IF(L$8=0,0,L$8/TEL!L$5*1000)</f>
        <v>0.797676729599887</v>
      </c>
      <c r="M84" s="337">
        <f>IF(M$8=0,0,M$8/TEL!M$5*1000)</f>
        <v>0.70215660921132639</v>
      </c>
      <c r="N84" s="337">
        <f>IF(N$8=0,0,N$8/TEL!N$5*1000)</f>
        <v>0.55211142200941044</v>
      </c>
      <c r="O84" s="337">
        <f>IF(O$8=0,0,O$8/TEL!O$5*1000)</f>
        <v>0.77871881999004089</v>
      </c>
      <c r="P84" s="337">
        <f>IF(P$8=0,0,P$8/TEL!P$5*1000)</f>
        <v>0.76414819830824721</v>
      </c>
      <c r="Q84" s="337">
        <f>IF(Q$8=0,0,Q$8/TEL!Q$5*1000)</f>
        <v>0.73536642449348444</v>
      </c>
      <c r="R84" s="337">
        <f>IF(R$8=0,0,R$8/TEL!R$5*1000)</f>
        <v>0.76974483021263884</v>
      </c>
      <c r="S84" s="337">
        <f>IF(S$8=0,0,S$8/TEL!S$5*1000)</f>
        <v>0.71694380625119591</v>
      </c>
      <c r="T84" s="337">
        <f>IF(T$8=0,0,T$8/TEL!T$5*1000)</f>
        <v>0.72884088698852811</v>
      </c>
      <c r="U84" s="337">
        <f>IF(U$8=0,0,U$8/TEL!U$5*1000)</f>
        <v>0.74321518181880364</v>
      </c>
      <c r="V84" s="337">
        <f>IF(V$8=0,0,V$8/TEL!V$5*1000)</f>
        <v>0.76778880760218038</v>
      </c>
      <c r="W84" s="337">
        <f>IF(W$8=0,0,W$8/TEL!W$5*1000)</f>
        <v>0.66909399349538634</v>
      </c>
      <c r="DA84" s="174"/>
    </row>
    <row r="85" spans="1:105" ht="12" customHeight="1" x14ac:dyDescent="0.25">
      <c r="A85" s="202" t="s">
        <v>95</v>
      </c>
      <c r="B85" s="337">
        <f>IF(B$9=0,0,B$9/TEL!B$5*1000)</f>
        <v>2.8696509901218414</v>
      </c>
      <c r="C85" s="337">
        <f>IF(C$9=0,0,C$9/TEL!C$5*1000)</f>
        <v>2.843067433299165</v>
      </c>
      <c r="D85" s="337">
        <f>IF(D$9=0,0,D$9/TEL!D$5*1000)</f>
        <v>2.8654776352213598</v>
      </c>
      <c r="E85" s="337">
        <f>IF(E$9=0,0,E$9/TEL!E$5*1000)</f>
        <v>3.0155225506953522</v>
      </c>
      <c r="F85" s="337">
        <f>IF(F$9=0,0,F$9/TEL!F$5*1000)</f>
        <v>2.8246893059129063</v>
      </c>
      <c r="G85" s="337">
        <f>IF(G$9=0,0,G$9/TEL!G$5*1000)</f>
        <v>2.1497638173866065</v>
      </c>
      <c r="H85" s="337">
        <f>IF(H$9=0,0,H$9/TEL!H$5*1000)</f>
        <v>2.1602929789414183</v>
      </c>
      <c r="I85" s="337">
        <f>IF(I$9=0,0,I$9/TEL!I$5*1000)</f>
        <v>2.1281355967969149</v>
      </c>
      <c r="J85" s="337">
        <f>IF(J$9=0,0,J$9/TEL!J$5*1000)</f>
        <v>2.1129390906482488</v>
      </c>
      <c r="K85" s="337">
        <f>IF(K$9=0,0,K$9/TEL!K$5*1000)</f>
        <v>2.0842798737115675</v>
      </c>
      <c r="L85" s="337">
        <f>IF(L$9=0,0,L$9/TEL!L$5*1000)</f>
        <v>1.5606718622606479</v>
      </c>
      <c r="M85" s="337">
        <f>IF(M$9=0,0,M$9/TEL!M$5*1000)</f>
        <v>1.3737846701960739</v>
      </c>
      <c r="N85" s="337">
        <f>IF(N$9=0,0,N$9/TEL!N$5*1000)</f>
        <v>1.0802179995836294</v>
      </c>
      <c r="O85" s="337">
        <f>IF(O$9=0,0,O$9/TEL!O$5*1000)</f>
        <v>1.5235802999805148</v>
      </c>
      <c r="P85" s="337">
        <f>IF(P$9=0,0,P$9/TEL!P$5*1000)</f>
        <v>1.4950725619074394</v>
      </c>
      <c r="Q85" s="337">
        <f>IF(Q$9=0,0,Q$9/TEL!Q$5*1000)</f>
        <v>1.4387603957481203</v>
      </c>
      <c r="R85" s="337">
        <f>IF(R$9=0,0,R$9/TEL!R$5*1000)</f>
        <v>1.5060224938942923</v>
      </c>
      <c r="S85" s="337">
        <f>IF(S$9=0,0,S$9/TEL!S$5*1000)</f>
        <v>1.4027161426653836</v>
      </c>
      <c r="T85" s="337">
        <f>IF(T$9=0,0,T$9/TEL!T$5*1000)</f>
        <v>1.425993039760163</v>
      </c>
      <c r="U85" s="337">
        <f>IF(U$9=0,0,U$9/TEL!U$5*1000)</f>
        <v>1.4541166600802677</v>
      </c>
      <c r="V85" s="337">
        <f>IF(V$9=0,0,V$9/TEL!V$5*1000)</f>
        <v>1.5021954931347012</v>
      </c>
      <c r="W85" s="337">
        <f>IF(W$9=0,0,W$9/TEL!W$5*1000)</f>
        <v>1.309096943795321</v>
      </c>
      <c r="DA85" s="174"/>
    </row>
    <row r="86" spans="1:105" ht="12" customHeight="1" x14ac:dyDescent="0.25">
      <c r="A86" s="56" t="s">
        <v>96</v>
      </c>
      <c r="B86" s="338">
        <f>IF(B$10=0,0,B$10/TEL!B$5*1000)</f>
        <v>9.1318857531825177</v>
      </c>
      <c r="C86" s="338">
        <f>IF(C$10=0,0,C$10/TEL!C$5*1000)</f>
        <v>9.4187502306302626</v>
      </c>
      <c r="D86" s="338">
        <f>IF(D$10=0,0,D$10/TEL!D$5*1000)</f>
        <v>10.079452214212946</v>
      </c>
      <c r="E86" s="338">
        <f>IF(E$10=0,0,E$10/TEL!E$5*1000)</f>
        <v>10.423147176772266</v>
      </c>
      <c r="F86" s="338">
        <f>IF(F$10=0,0,F$10/TEL!F$5*1000)</f>
        <v>10.499058273046739</v>
      </c>
      <c r="G86" s="338">
        <f>IF(G$10=0,0,G$10/TEL!G$5*1000)</f>
        <v>9.5272233907677766</v>
      </c>
      <c r="H86" s="338">
        <f>IF(H$10=0,0,H$10/TEL!H$5*1000)</f>
        <v>8.0886012806613063</v>
      </c>
      <c r="I86" s="338">
        <f>IF(I$10=0,0,I$10/TEL!I$5*1000)</f>
        <v>7.001917340676715</v>
      </c>
      <c r="J86" s="338">
        <f>IF(J$10=0,0,J$10/TEL!J$5*1000)</f>
        <v>6.6069004373517224</v>
      </c>
      <c r="K86" s="338">
        <f>IF(K$10=0,0,K$10/TEL!K$5*1000)</f>
        <v>6.5809543426968489</v>
      </c>
      <c r="L86" s="338">
        <f>IF(L$10=0,0,L$10/TEL!L$5*1000)</f>
        <v>7.2479822545840227</v>
      </c>
      <c r="M86" s="338">
        <f>IF(M$10=0,0,M$10/TEL!M$5*1000)</f>
        <v>6.4796479184793014</v>
      </c>
      <c r="N86" s="338">
        <f>IF(N$10=0,0,N$10/TEL!N$5*1000)</f>
        <v>7.5825657361139251</v>
      </c>
      <c r="O86" s="338">
        <f>IF(O$10=0,0,O$10/TEL!O$5*1000)</f>
        <v>6.1348782808321998</v>
      </c>
      <c r="P86" s="338">
        <f>IF(P$10=0,0,P$10/TEL!P$5*1000)</f>
        <v>5.7091907065626009</v>
      </c>
      <c r="Q86" s="338">
        <f>IF(Q$10=0,0,Q$10/TEL!Q$5*1000)</f>
        <v>5.5803775655201244</v>
      </c>
      <c r="R86" s="338">
        <f>IF(R$10=0,0,R$10/TEL!R$5*1000)</f>
        <v>5.4396024129503662</v>
      </c>
      <c r="S86" s="338">
        <f>IF(S$10=0,0,S$10/TEL!S$5*1000)</f>
        <v>5.5276503080711832</v>
      </c>
      <c r="T86" s="338">
        <f>IF(T$10=0,0,T$10/TEL!T$5*1000)</f>
        <v>5.4385434975662497</v>
      </c>
      <c r="U86" s="338">
        <f>IF(U$10=0,0,U$10/TEL!U$5*1000)</f>
        <v>5.3773322795526717</v>
      </c>
      <c r="V86" s="338">
        <f>IF(V$10=0,0,V$10/TEL!V$5*1000)</f>
        <v>5.6992632299082855</v>
      </c>
      <c r="W86" s="338">
        <f>IF(W$10=0,0,W$10/TEL!W$5*1000)</f>
        <v>5.7109615188473688</v>
      </c>
      <c r="DA86" s="68"/>
    </row>
    <row r="87" spans="1:105" ht="12" customHeight="1" x14ac:dyDescent="0.25">
      <c r="A87" s="203" t="s">
        <v>2709</v>
      </c>
      <c r="B87" s="351">
        <f>IF(B$16=0,0,B$16/TEL!B$5*1000)</f>
        <v>4.8246185593655246</v>
      </c>
      <c r="C87" s="351">
        <f>IF(C$16=0,0,C$16/TEL!C$5*1000)</f>
        <v>4.7226014847059856</v>
      </c>
      <c r="D87" s="351">
        <f>IF(D$16=0,0,D$16/TEL!D$5*1000)</f>
        <v>4.9696413609576258</v>
      </c>
      <c r="E87" s="351">
        <f>IF(E$16=0,0,E$16/TEL!E$5*1000)</f>
        <v>5.1688205931979079</v>
      </c>
      <c r="F87" s="351">
        <f>IF(F$16=0,0,F$16/TEL!F$5*1000)</f>
        <v>5.1696221754929867</v>
      </c>
      <c r="G87" s="351">
        <f>IF(G$16=0,0,G$16/TEL!G$5*1000)</f>
        <v>4.7580549196902675</v>
      </c>
      <c r="H87" s="351">
        <f>IF(H$16=0,0,H$16/TEL!H$5*1000)</f>
        <v>4.3269670133657288</v>
      </c>
      <c r="I87" s="351">
        <f>IF(I$16=0,0,I$16/TEL!I$5*1000)</f>
        <v>3.7628077381381835</v>
      </c>
      <c r="J87" s="351">
        <f>IF(J$16=0,0,J$16/TEL!J$5*1000)</f>
        <v>3.3840096276632159</v>
      </c>
      <c r="K87" s="351">
        <f>IF(K$16=0,0,K$16/TEL!K$5*1000)</f>
        <v>3.3940719772036352</v>
      </c>
      <c r="L87" s="351">
        <f>IF(L$16=0,0,L$16/TEL!L$5*1000)</f>
        <v>3.5193996071472857</v>
      </c>
      <c r="M87" s="351">
        <f>IF(M$16=0,0,M$16/TEL!M$5*1000)</f>
        <v>3.1549076935458071</v>
      </c>
      <c r="N87" s="351">
        <f>IF(N$16=0,0,N$16/TEL!N$5*1000)</f>
        <v>3.4329725553571069</v>
      </c>
      <c r="O87" s="351">
        <f>IF(O$16=0,0,O$16/TEL!O$5*1000)</f>
        <v>2.9664126908211386</v>
      </c>
      <c r="P87" s="351">
        <f>IF(P$16=0,0,P$16/TEL!P$5*1000)</f>
        <v>2.7560536973622098</v>
      </c>
      <c r="Q87" s="351">
        <f>IF(Q$16=0,0,Q$16/TEL!Q$5*1000)</f>
        <v>2.7877164959669467</v>
      </c>
      <c r="R87" s="351">
        <f>IF(R$16=0,0,R$16/TEL!R$5*1000)</f>
        <v>2.6730731007054507</v>
      </c>
      <c r="S87" s="351">
        <f>IF(S$16=0,0,S$16/TEL!S$5*1000)</f>
        <v>2.749229733568983</v>
      </c>
      <c r="T87" s="351">
        <f>IF(T$16=0,0,T$16/TEL!T$5*1000)</f>
        <v>2.7172424096981467</v>
      </c>
      <c r="U87" s="351">
        <f>IF(U$16=0,0,U$16/TEL!U$5*1000)</f>
        <v>2.6537498979272938</v>
      </c>
      <c r="V87" s="351">
        <f>IF(V$16=0,0,V$16/TEL!V$5*1000)</f>
        <v>2.8059590124402742</v>
      </c>
      <c r="W87" s="351">
        <f>IF(W$16=0,0,W$16/TEL!W$5*1000)</f>
        <v>2.7842395823438539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41.009257754606956</v>
      </c>
      <c r="C88" s="351">
        <f>IF(C$27=0,0,C$27/TEL!C$5*1000)</f>
        <v>40.142112620000866</v>
      </c>
      <c r="D88" s="351">
        <f>IF(D$27=0,0,D$27/TEL!D$5*1000)</f>
        <v>42.241951568139825</v>
      </c>
      <c r="E88" s="351">
        <f>IF(E$27=0,0,E$27/TEL!E$5*1000)</f>
        <v>43.934975042182224</v>
      </c>
      <c r="F88" s="351">
        <f>IF(F$27=0,0,F$27/TEL!F$5*1000)</f>
        <v>43.941788491690396</v>
      </c>
      <c r="G88" s="351">
        <f>IF(G$27=0,0,G$27/TEL!G$5*1000)</f>
        <v>40.443466817367288</v>
      </c>
      <c r="H88" s="351">
        <f>IF(H$27=0,0,H$27/TEL!H$5*1000)</f>
        <v>36.77921961360871</v>
      </c>
      <c r="I88" s="351">
        <f>IF(I$27=0,0,I$27/TEL!I$5*1000)</f>
        <v>31.983865774174536</v>
      </c>
      <c r="J88" s="351">
        <f>IF(J$27=0,0,J$27/TEL!J$5*1000)</f>
        <v>28.764081835137347</v>
      </c>
      <c r="K88" s="351">
        <f>IF(K$27=0,0,K$27/TEL!K$5*1000)</f>
        <v>28.849611806230907</v>
      </c>
      <c r="L88" s="351">
        <f>IF(L$27=0,0,L$27/TEL!L$5*1000)</f>
        <v>29.914896660751932</v>
      </c>
      <c r="M88" s="351">
        <f>IF(M$27=0,0,M$27/TEL!M$5*1000)</f>
        <v>26.816715395139365</v>
      </c>
      <c r="N88" s="351">
        <f>IF(N$27=0,0,N$27/TEL!N$5*1000)</f>
        <v>29.18026672053541</v>
      </c>
      <c r="O88" s="351">
        <f>IF(O$27=0,0,O$27/TEL!O$5*1000)</f>
        <v>25.214507871979677</v>
      </c>
      <c r="P88" s="351">
        <f>IF(P$27=0,0,P$27/TEL!P$5*1000)</f>
        <v>23.426456427578792</v>
      </c>
      <c r="Q88" s="351">
        <f>IF(Q$27=0,0,Q$27/TEL!Q$5*1000)</f>
        <v>23.695590215719044</v>
      </c>
      <c r="R88" s="351">
        <f>IF(R$27=0,0,R$27/TEL!R$5*1000)</f>
        <v>22.721121355996331</v>
      </c>
      <c r="S88" s="351">
        <f>IF(S$27=0,0,S$27/TEL!S$5*1000)</f>
        <v>23.368452735336348</v>
      </c>
      <c r="T88" s="351">
        <f>IF(T$27=0,0,T$27/TEL!T$5*1000)</f>
        <v>23.096560482434249</v>
      </c>
      <c r="U88" s="351">
        <f>IF(U$27=0,0,U$27/TEL!U$5*1000)</f>
        <v>22.556874132382003</v>
      </c>
      <c r="V88" s="351">
        <f>IF(V$27=0,0,V$27/TEL!V$5*1000)</f>
        <v>23.850651605742335</v>
      </c>
      <c r="W88" s="351">
        <f>IF(W$27=0,0,W$27/TEL!W$5*1000)</f>
        <v>23.666036449922764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9.0553431243844766</v>
      </c>
      <c r="C89" s="351">
        <f>IF(C$38=0,0,C$38/TEL!C$5*1000)</f>
        <v>8.9714572339662535</v>
      </c>
      <c r="D89" s="351">
        <f>IF(D$38=0,0,D$38/TEL!D$5*1000)</f>
        <v>9.0421738711429587</v>
      </c>
      <c r="E89" s="351">
        <f>IF(E$38=0,0,E$38/TEL!E$5*1000)</f>
        <v>9.5156489377497806</v>
      </c>
      <c r="F89" s="351">
        <f>IF(F$38=0,0,F$38/TEL!F$5*1000)</f>
        <v>8.9134640319918397</v>
      </c>
      <c r="G89" s="351">
        <f>IF(G$38=0,0,G$38/TEL!G$5*1000)</f>
        <v>6.783699157086625</v>
      </c>
      <c r="H89" s="351">
        <f>IF(H$38=0,0,H$38/TEL!H$5*1000)</f>
        <v>6.81692451132625</v>
      </c>
      <c r="I89" s="351">
        <f>IF(I$38=0,0,I$38/TEL!I$5*1000)</f>
        <v>6.7154501054480447</v>
      </c>
      <c r="J89" s="351">
        <f>IF(J$38=0,0,J$38/TEL!J$5*1000)</f>
        <v>6.6674966860455811</v>
      </c>
      <c r="K89" s="351">
        <f>IF(K$38=0,0,K$38/TEL!K$5*1000)</f>
        <v>6.5770609348231668</v>
      </c>
      <c r="L89" s="351">
        <f>IF(L$38=0,0,L$38/TEL!L$5*1000)</f>
        <v>4.9247867653558242</v>
      </c>
      <c r="M89" s="351">
        <f>IF(M$38=0,0,M$38/TEL!M$5*1000)</f>
        <v>4.3350538481742769</v>
      </c>
      <c r="N89" s="351">
        <f>IF(N$38=0,0,N$38/TEL!N$5*1000)</f>
        <v>3.40868790979723</v>
      </c>
      <c r="O89" s="351">
        <f>IF(O$38=0,0,O$38/TEL!O$5*1000)</f>
        <v>4.8077422799385143</v>
      </c>
      <c r="P89" s="351">
        <f>IF(P$38=0,0,P$38/TEL!P$5*1000)</f>
        <v>4.7177845286856988</v>
      </c>
      <c r="Q89" s="351">
        <f>IF(Q$38=0,0,Q$38/TEL!Q$5*1000)</f>
        <v>4.5400883599162913</v>
      </c>
      <c r="R89" s="351">
        <f>IF(R$38=0,0,R$38/TEL!R$5*1000)</f>
        <v>4.7523376473997656</v>
      </c>
      <c r="S89" s="351">
        <f>IF(S$38=0,0,S$38/TEL!S$5*1000)</f>
        <v>4.4263487168552116</v>
      </c>
      <c r="T89" s="351">
        <f>IF(T$38=0,0,T$38/TEL!T$5*1000)</f>
        <v>4.4998002587987376</v>
      </c>
      <c r="U89" s="351">
        <f>IF(U$38=0,0,U$38/TEL!U$5*1000)</f>
        <v>4.5885459051421771</v>
      </c>
      <c r="V89" s="351">
        <f>IF(V$38=0,0,V$38/TEL!V$5*1000)</f>
        <v>4.7402613338917226</v>
      </c>
      <c r="W89" s="351">
        <f>IF(W$38=0,0,W$38/TEL!W$5*1000)</f>
        <v>4.1309281337541233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27.02181702054537</v>
      </c>
      <c r="C90" s="351">
        <f>IF(C$39=0,0,C$39/TEL!C$5*1000)</f>
        <v>26.631219343359621</v>
      </c>
      <c r="D90" s="351">
        <f>IF(D$39=0,0,D$39/TEL!D$5*1000)</f>
        <v>27.413293599643577</v>
      </c>
      <c r="E90" s="351">
        <f>IF(E$39=0,0,E$39/TEL!E$5*1000)</f>
        <v>28.666449791912036</v>
      </c>
      <c r="F90" s="351">
        <f>IF(F$39=0,0,F$39/TEL!F$5*1000)</f>
        <v>27.718999765142367</v>
      </c>
      <c r="G90" s="351">
        <f>IF(G$39=0,0,G$39/TEL!G$5*1000)</f>
        <v>23.149992806452701</v>
      </c>
      <c r="H90" s="351">
        <f>IF(H$39=0,0,H$39/TEL!H$5*1000)</f>
        <v>21.886249772129016</v>
      </c>
      <c r="I90" s="351">
        <f>IF(I$39=0,0,I$39/TEL!I$5*1000)</f>
        <v>20.259479001354791</v>
      </c>
      <c r="J90" s="351">
        <f>IF(J$39=0,0,J$39/TEL!J$5*1000)</f>
        <v>19.380458837889279</v>
      </c>
      <c r="K90" s="351">
        <f>IF(K$39=0,0,K$39/TEL!K$5*1000)</f>
        <v>19.319513678364363</v>
      </c>
      <c r="L90" s="351">
        <f>IF(L$39=0,0,L$39/TEL!L$5*1000)</f>
        <v>17.030199345902332</v>
      </c>
      <c r="M90" s="351">
        <f>IF(M$39=0,0,M$39/TEL!M$5*1000)</f>
        <v>15.182948981727456</v>
      </c>
      <c r="N90" s="351">
        <f>IF(N$39=0,0,N$39/TEL!N$5*1000)</f>
        <v>14.500649637885607</v>
      </c>
      <c r="O90" s="351">
        <f>IF(O$39=0,0,O$39/TEL!O$5*1000)</f>
        <v>15.502570991280376</v>
      </c>
      <c r="P90" s="351">
        <f>IF(P$39=0,0,P$39/TEL!P$5*1000)</f>
        <v>14.769892396929942</v>
      </c>
      <c r="Q90" s="351">
        <f>IF(Q$39=0,0,Q$39/TEL!Q$5*1000)</f>
        <v>14.555498969838547</v>
      </c>
      <c r="R90" s="351">
        <f>IF(R$39=0,0,R$39/TEL!R$5*1000)</f>
        <v>14.571625440044855</v>
      </c>
      <c r="S90" s="351">
        <f>IF(S$39=0,0,S$39/TEL!S$5*1000)</f>
        <v>14.226119881546236</v>
      </c>
      <c r="T90" s="351">
        <f>IF(T$39=0,0,T$39/TEL!T$5*1000)</f>
        <v>14.253187504315576</v>
      </c>
      <c r="U90" s="351">
        <f>IF(U$39=0,0,U$39/TEL!U$5*1000)</f>
        <v>14.258609957768984</v>
      </c>
      <c r="V90" s="351">
        <f>IF(V$39=0,0,V$39/TEL!V$5*1000)</f>
        <v>14.897752732307051</v>
      </c>
      <c r="W90" s="351">
        <f>IF(W$39=0,0,W$39/TEL!W$5*1000)</f>
        <v>13.864846904811435</v>
      </c>
      <c r="DA90" s="175"/>
    </row>
    <row r="91" spans="1:105" ht="12" customHeight="1" x14ac:dyDescent="0.25">
      <c r="A91" s="41" t="s">
        <v>2759</v>
      </c>
      <c r="B91" s="339">
        <f>IF(B$59=0,0,B$59/TEL!B$5*1000)</f>
        <v>3.3229304307559144</v>
      </c>
      <c r="C91" s="339">
        <f>IF(C$59=0,0,C$59/TEL!C$5*1000)</f>
        <v>3.2921478337683814</v>
      </c>
      <c r="D91" s="339">
        <f>IF(D$59=0,0,D$59/TEL!D$5*1000)</f>
        <v>3.3180978681743003</v>
      </c>
      <c r="E91" s="339">
        <f>IF(E$59=0,0,E$59/TEL!E$5*1000)</f>
        <v>3.4918433226999626</v>
      </c>
      <c r="F91" s="339">
        <f>IF(F$59=0,0,F$59/TEL!F$5*1000)</f>
        <v>3.2708667654564763</v>
      </c>
      <c r="G91" s="339">
        <f>IF(G$59=0,0,G$59/TEL!G$5*1000)</f>
        <v>2.4893325468225846</v>
      </c>
      <c r="H91" s="339">
        <f>IF(H$59=0,0,H$59/TEL!H$5*1000)</f>
        <v>2.5015248557344574</v>
      </c>
      <c r="I91" s="339">
        <f>IF(I$59=0,0,I$59/TEL!I$5*1000)</f>
        <v>2.4642880126238338</v>
      </c>
      <c r="J91" s="339">
        <f>IF(J$59=0,0,J$59/TEL!J$5*1000)</f>
        <v>2.446691122654844</v>
      </c>
      <c r="K91" s="339">
        <f>IF(K$59=0,0,K$59/TEL!K$5*1000)</f>
        <v>2.4135050019703606</v>
      </c>
      <c r="L91" s="339">
        <f>IF(L$59=0,0,L$59/TEL!L$5*1000)</f>
        <v>1.8071898085802485</v>
      </c>
      <c r="M91" s="339">
        <f>IF(M$59=0,0,M$59/TEL!M$5*1000)</f>
        <v>1.5907826079249763</v>
      </c>
      <c r="N91" s="339">
        <f>IF(N$59=0,0,N$59/TEL!N$5*1000)</f>
        <v>1.250845233452698</v>
      </c>
      <c r="O91" s="339">
        <f>IF(O$59=0,0,O$59/TEL!O$5*1000)</f>
        <v>1.7642394005169666</v>
      </c>
      <c r="P91" s="339">
        <f>IF(P$59=0,0,P$59/TEL!P$5*1000)</f>
        <v>1.731228685736276</v>
      </c>
      <c r="Q91" s="339">
        <f>IF(Q$59=0,0,Q$59/TEL!Q$5*1000)</f>
        <v>1.6660216584020424</v>
      </c>
      <c r="R91" s="339">
        <f>IF(R$59=0,0,R$59/TEL!R$5*1000)</f>
        <v>1.7439082284190166</v>
      </c>
      <c r="S91" s="339">
        <f>IF(S$59=0,0,S$59/TEL!S$5*1000)</f>
        <v>1.6242839886175333</v>
      </c>
      <c r="T91" s="339">
        <f>IF(T$59=0,0,T$59/TEL!T$5*1000)</f>
        <v>1.651237618155087</v>
      </c>
      <c r="U91" s="339">
        <f>IF(U$59=0,0,U$59/TEL!U$5*1000)</f>
        <v>1.6838035413653976</v>
      </c>
      <c r="V91" s="339">
        <f>IF(V$59=0,0,V$59/TEL!V$5*1000)</f>
        <v>1.7394767287954225</v>
      </c>
      <c r="W91" s="339">
        <f>IF(W$59=0,0,W$59/TEL!W$5*1000)</f>
        <v>1.515877047878335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LV: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25.854993761771151</v>
      </c>
      <c r="C5" s="225">
        <v>25.964763742551451</v>
      </c>
      <c r="D5" s="225">
        <v>26.029156023451669</v>
      </c>
      <c r="E5" s="225">
        <v>25.668166841669208</v>
      </c>
      <c r="F5" s="225">
        <v>24.12205050754941</v>
      </c>
      <c r="G5" s="225">
        <v>16.560055413676679</v>
      </c>
      <c r="H5" s="225">
        <v>13.190694801440371</v>
      </c>
      <c r="I5" s="225">
        <v>12.622752422645361</v>
      </c>
      <c r="J5" s="225">
        <v>8.0594775273767212</v>
      </c>
      <c r="K5" s="225">
        <v>5.8516804261300903</v>
      </c>
      <c r="L5" s="225">
        <v>5.9464308565879342</v>
      </c>
      <c r="M5" s="225">
        <v>6.2102615425571663</v>
      </c>
      <c r="N5" s="225">
        <v>7.0959919482197442</v>
      </c>
      <c r="O5" s="225">
        <v>5.4432612664484061</v>
      </c>
      <c r="P5" s="225">
        <v>4.2530023563564869</v>
      </c>
      <c r="Q5" s="225">
        <v>3.7907219313402871</v>
      </c>
      <c r="R5" s="225">
        <v>3.7318023273584271</v>
      </c>
      <c r="S5" s="225">
        <v>3.9901210826070428</v>
      </c>
      <c r="T5" s="225">
        <v>3.833249549372399</v>
      </c>
      <c r="U5" s="225">
        <v>3.5528800915826371</v>
      </c>
      <c r="V5" s="225">
        <v>3.188023435865579</v>
      </c>
      <c r="W5" s="225">
        <v>3.5969315359117568</v>
      </c>
      <c r="DA5" s="89" t="s">
        <v>2761</v>
      </c>
    </row>
    <row r="6" spans="1:105" ht="12" customHeight="1" x14ac:dyDescent="0.25">
      <c r="A6" s="55" t="s">
        <v>92</v>
      </c>
      <c r="B6" s="261">
        <v>0.62566481393377471</v>
      </c>
      <c r="C6" s="261">
        <v>0.62298501788059879</v>
      </c>
      <c r="D6" s="261">
        <v>0.60233935211387679</v>
      </c>
      <c r="E6" s="261">
        <v>0.59898585756081535</v>
      </c>
      <c r="F6" s="261">
        <v>0.53837875268869251</v>
      </c>
      <c r="G6" s="261">
        <v>0.32455785391579478</v>
      </c>
      <c r="H6" s="261">
        <v>0.27980918629819668</v>
      </c>
      <c r="I6" s="261">
        <v>0.28959284385638612</v>
      </c>
      <c r="J6" s="261">
        <v>0.1966828953616073</v>
      </c>
      <c r="K6" s="261">
        <v>0.14324917006296209</v>
      </c>
      <c r="L6" s="261">
        <v>0.1141091666872725</v>
      </c>
      <c r="M6" s="261">
        <v>0.11981980860596821</v>
      </c>
      <c r="N6" s="261">
        <v>0.10356187364305749</v>
      </c>
      <c r="O6" s="261">
        <v>0.1165041935338125</v>
      </c>
      <c r="P6" s="261">
        <v>9.3653955488827337E-2</v>
      </c>
      <c r="Q6" s="261">
        <v>8.2209648644988489E-2</v>
      </c>
      <c r="R6" s="261">
        <v>8.4928476170842135E-2</v>
      </c>
      <c r="S6" s="261">
        <v>8.5406141629652543E-2</v>
      </c>
      <c r="T6" s="261">
        <v>8.3278154348779873E-2</v>
      </c>
      <c r="U6" s="261">
        <v>7.9325708537560644E-2</v>
      </c>
      <c r="V6" s="261">
        <v>7.0077059042971998E-2</v>
      </c>
      <c r="W6" s="261">
        <v>7.223197074490105E-2</v>
      </c>
      <c r="DA6" s="67" t="s">
        <v>2762</v>
      </c>
    </row>
    <row r="7" spans="1:105" ht="12" customHeight="1" x14ac:dyDescent="0.25">
      <c r="A7" s="202" t="s">
        <v>93</v>
      </c>
      <c r="B7" s="226">
        <v>0.13187177675346501</v>
      </c>
      <c r="C7" s="226">
        <v>0.13130695440929749</v>
      </c>
      <c r="D7" s="226">
        <v>0.1269554541070862</v>
      </c>
      <c r="E7" s="226">
        <v>0.12624863589516719</v>
      </c>
      <c r="F7" s="226">
        <v>0.1134744372741523</v>
      </c>
      <c r="G7" s="226">
        <v>6.8407268399941865E-2</v>
      </c>
      <c r="H7" s="226">
        <v>5.8975562837053179E-2</v>
      </c>
      <c r="I7" s="226">
        <v>6.1037670656788223E-2</v>
      </c>
      <c r="J7" s="226">
        <v>4.1454980831152149E-2</v>
      </c>
      <c r="K7" s="226">
        <v>3.019272005387473E-2</v>
      </c>
      <c r="L7" s="226">
        <v>2.4050862729993169E-2</v>
      </c>
      <c r="M7" s="226">
        <v>2.5254498413908949E-2</v>
      </c>
      <c r="N7" s="226">
        <v>2.18278029658759E-2</v>
      </c>
      <c r="O7" s="226">
        <v>2.4555664084634971E-2</v>
      </c>
      <c r="P7" s="226">
        <v>1.9739504660092399E-2</v>
      </c>
      <c r="Q7" s="226">
        <v>1.732738071832857E-2</v>
      </c>
      <c r="R7" s="226">
        <v>1.7900429751190602E-2</v>
      </c>
      <c r="S7" s="226">
        <v>1.8001107608318349E-2</v>
      </c>
      <c r="T7" s="226">
        <v>1.755259035532936E-2</v>
      </c>
      <c r="U7" s="226">
        <v>1.6719530800053738E-2</v>
      </c>
      <c r="V7" s="226">
        <v>1.477018697527771E-2</v>
      </c>
      <c r="W7" s="226">
        <v>1.522437910587481E-2</v>
      </c>
      <c r="DA7" s="174" t="s">
        <v>2763</v>
      </c>
    </row>
    <row r="8" spans="1:105" ht="12" customHeight="1" x14ac:dyDescent="0.25">
      <c r="A8" s="202" t="s">
        <v>94</v>
      </c>
      <c r="B8" s="226">
        <v>0.51099330622951256</v>
      </c>
      <c r="C8" s="226">
        <v>0.50880466174330041</v>
      </c>
      <c r="D8" s="226">
        <v>0.49194292239900772</v>
      </c>
      <c r="E8" s="226">
        <v>0.48920405450851928</v>
      </c>
      <c r="F8" s="226">
        <v>0.43970498694087617</v>
      </c>
      <c r="G8" s="226">
        <v>0.26507306650736728</v>
      </c>
      <c r="H8" s="226">
        <v>0.2285259104166906</v>
      </c>
      <c r="I8" s="226">
        <v>0.23651642452478569</v>
      </c>
      <c r="J8" s="226">
        <v>0.16063496099088459</v>
      </c>
      <c r="K8" s="226">
        <v>0.1169945398797106</v>
      </c>
      <c r="L8" s="226">
        <v>9.3195300515646118E-2</v>
      </c>
      <c r="M8" s="226">
        <v>9.7859299081235973E-2</v>
      </c>
      <c r="N8" s="226">
        <v>8.4581109619168052E-2</v>
      </c>
      <c r="O8" s="226">
        <v>9.5151368140940898E-2</v>
      </c>
      <c r="P8" s="226">
        <v>7.6489109329668986E-2</v>
      </c>
      <c r="Q8" s="226">
        <v>6.7142308836174641E-2</v>
      </c>
      <c r="R8" s="226">
        <v>6.9362831127924962E-2</v>
      </c>
      <c r="S8" s="226">
        <v>6.9752950320555451E-2</v>
      </c>
      <c r="T8" s="226">
        <v>6.8014979394188865E-2</v>
      </c>
      <c r="U8" s="226">
        <v>6.4786935707235316E-2</v>
      </c>
      <c r="V8" s="226">
        <v>5.723337367506065E-2</v>
      </c>
      <c r="W8" s="226">
        <v>5.8993334329197657E-2</v>
      </c>
      <c r="DA8" s="174" t="s">
        <v>2764</v>
      </c>
    </row>
    <row r="9" spans="1:105" ht="12" customHeight="1" x14ac:dyDescent="0.25">
      <c r="A9" s="202" t="s">
        <v>95</v>
      </c>
      <c r="B9" s="226">
        <v>0.71869945947412217</v>
      </c>
      <c r="C9" s="226">
        <v>0.71562118508178552</v>
      </c>
      <c r="D9" s="226">
        <v>0.69190556531769065</v>
      </c>
      <c r="E9" s="226">
        <v>0.68805341530228392</v>
      </c>
      <c r="F9" s="226">
        <v>0.61843419980250214</v>
      </c>
      <c r="G9" s="226">
        <v>0.37281871855758991</v>
      </c>
      <c r="H9" s="226">
        <v>0.3214160465314162</v>
      </c>
      <c r="I9" s="226">
        <v>0.33265450719303002</v>
      </c>
      <c r="J9" s="226">
        <v>0.2259291036288878</v>
      </c>
      <c r="K9" s="226">
        <v>0.16454992961337411</v>
      </c>
      <c r="L9" s="226">
        <v>0.1310768874847833</v>
      </c>
      <c r="M9" s="226">
        <v>0.13763668622815861</v>
      </c>
      <c r="N9" s="226">
        <v>0.1189612408302556</v>
      </c>
      <c r="O9" s="226">
        <v>0.13382804826880099</v>
      </c>
      <c r="P9" s="226">
        <v>0.10758004236204061</v>
      </c>
      <c r="Q9" s="226">
        <v>9.4433998410792266E-2</v>
      </c>
      <c r="R9" s="226">
        <v>9.7557108148974239E-2</v>
      </c>
      <c r="S9" s="226">
        <v>9.8105801154256184E-2</v>
      </c>
      <c r="T9" s="226">
        <v>9.5661387988498631E-2</v>
      </c>
      <c r="U9" s="226">
        <v>9.1121224302028833E-2</v>
      </c>
      <c r="V9" s="226">
        <v>8.0497325938886963E-2</v>
      </c>
      <c r="W9" s="226">
        <v>8.2972667113426421E-2</v>
      </c>
      <c r="DA9" s="174" t="s">
        <v>2765</v>
      </c>
    </row>
    <row r="10" spans="1:105" ht="12" customHeight="1" x14ac:dyDescent="0.25">
      <c r="A10" s="56" t="s">
        <v>96</v>
      </c>
      <c r="B10" s="262">
        <v>3.234154882246365</v>
      </c>
      <c r="C10" s="262">
        <v>3.3330174525210929</v>
      </c>
      <c r="D10" s="262">
        <v>3.430811334804964</v>
      </c>
      <c r="E10" s="262">
        <v>3.3657107390403138</v>
      </c>
      <c r="F10" s="262">
        <v>3.238623073047131</v>
      </c>
      <c r="G10" s="262">
        <v>2.336167225501018</v>
      </c>
      <c r="H10" s="262">
        <v>1.7156351997143611</v>
      </c>
      <c r="I10" s="262">
        <v>1.5723273296120399</v>
      </c>
      <c r="J10" s="262">
        <v>1.01700089651383</v>
      </c>
      <c r="K10" s="262">
        <v>0.74797228184100106</v>
      </c>
      <c r="L10" s="262">
        <v>0.85909427547579198</v>
      </c>
      <c r="M10" s="262">
        <v>0.90431488952503469</v>
      </c>
      <c r="N10" s="262">
        <v>1.170029030787259</v>
      </c>
      <c r="O10" s="262">
        <v>0.76398709029131728</v>
      </c>
      <c r="P10" s="262">
        <v>0.58348947830569164</v>
      </c>
      <c r="Q10" s="262">
        <v>0.52055451204511149</v>
      </c>
      <c r="R10" s="262">
        <v>0.50201378436378952</v>
      </c>
      <c r="S10" s="262">
        <v>0.54824932039172891</v>
      </c>
      <c r="T10" s="262">
        <v>0.51881853059703775</v>
      </c>
      <c r="U10" s="262">
        <v>0.47971422508927081</v>
      </c>
      <c r="V10" s="262">
        <v>0.43416593049732732</v>
      </c>
      <c r="W10" s="262">
        <v>0.51181931263081804</v>
      </c>
      <c r="DA10" s="68" t="s">
        <v>2766</v>
      </c>
    </row>
    <row r="11" spans="1:105" ht="12" customHeight="1" x14ac:dyDescent="0.25">
      <c r="A11" s="37" t="s">
        <v>160</v>
      </c>
      <c r="B11" s="228">
        <v>0.55909363386261024</v>
      </c>
      <c r="C11" s="228">
        <v>0.58430166138633599</v>
      </c>
      <c r="D11" s="228">
        <v>0.38137386660970057</v>
      </c>
      <c r="E11" s="228">
        <v>0.28763899325212983</v>
      </c>
      <c r="F11" s="228">
        <v>0.2917515980849083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0.106775772278022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9.7940991563600574E-3</v>
      </c>
      <c r="T11" s="228">
        <v>2.8702499221289869E-3</v>
      </c>
      <c r="U11" s="228">
        <v>2.5570664388542929E-3</v>
      </c>
      <c r="V11" s="228">
        <v>2.8607251214313881E-3</v>
      </c>
      <c r="W11" s="228">
        <v>3.1698725934652902E-3</v>
      </c>
      <c r="DA11" s="69" t="s">
        <v>2767</v>
      </c>
    </row>
    <row r="12" spans="1:105" ht="12" customHeight="1" x14ac:dyDescent="0.25">
      <c r="A12" s="37" t="s">
        <v>162</v>
      </c>
      <c r="B12" s="228">
        <v>2.1625417065796109</v>
      </c>
      <c r="C12" s="228">
        <v>2.313587417913074</v>
      </c>
      <c r="D12" s="228">
        <v>2.6773848257621728</v>
      </c>
      <c r="E12" s="228">
        <v>2.6947141635415299</v>
      </c>
      <c r="F12" s="228">
        <v>2.6418298504442279</v>
      </c>
      <c r="G12" s="228">
        <v>2.1911493271745921</v>
      </c>
      <c r="H12" s="228">
        <v>1.5389508933242011</v>
      </c>
      <c r="I12" s="228">
        <v>1.3507166521310829</v>
      </c>
      <c r="J12" s="228">
        <v>0.86321885382762842</v>
      </c>
      <c r="K12" s="228">
        <v>0.63473003200735179</v>
      </c>
      <c r="L12" s="228">
        <v>0.81390261636276162</v>
      </c>
      <c r="M12" s="228">
        <v>0.75021659108738392</v>
      </c>
      <c r="N12" s="228">
        <v>1.1508015655855739</v>
      </c>
      <c r="O12" s="228">
        <v>0.70630022658736658</v>
      </c>
      <c r="P12" s="228">
        <v>0.5341356164211043</v>
      </c>
      <c r="Q12" s="228">
        <v>0.47489068956189462</v>
      </c>
      <c r="R12" s="228">
        <v>0.45189519798741429</v>
      </c>
      <c r="S12" s="228">
        <v>0.49162423325238858</v>
      </c>
      <c r="T12" s="228">
        <v>0.46795796774245202</v>
      </c>
      <c r="U12" s="228">
        <v>0.43022248649766998</v>
      </c>
      <c r="V12" s="228">
        <v>0.39155779618624759</v>
      </c>
      <c r="W12" s="228">
        <v>0.47563066556978678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1.4487759997383531E-3</v>
      </c>
      <c r="T14" s="228">
        <v>1.223634214280042E-3</v>
      </c>
      <c r="U14" s="228">
        <v>1.193824677675084E-3</v>
      </c>
      <c r="V14" s="228">
        <v>1.049282694380963E-3</v>
      </c>
      <c r="W14" s="228">
        <v>1.1954896159547021E-3</v>
      </c>
      <c r="DA14" s="69" t="s">
        <v>2770</v>
      </c>
    </row>
    <row r="15" spans="1:105" ht="12" customHeight="1" x14ac:dyDescent="0.25">
      <c r="A15" s="37" t="s">
        <v>38</v>
      </c>
      <c r="B15" s="228">
        <v>0.51251954180414372</v>
      </c>
      <c r="C15" s="228">
        <v>0.43512837322168268</v>
      </c>
      <c r="D15" s="228">
        <v>0.37205264243309061</v>
      </c>
      <c r="E15" s="228">
        <v>0.38335758224665462</v>
      </c>
      <c r="F15" s="228">
        <v>0.30504162451799471</v>
      </c>
      <c r="G15" s="228">
        <v>0.1450178983264262</v>
      </c>
      <c r="H15" s="228">
        <v>0.17668430639016069</v>
      </c>
      <c r="I15" s="228">
        <v>0.221610677480957</v>
      </c>
      <c r="J15" s="228">
        <v>0.15378204268620191</v>
      </c>
      <c r="K15" s="228">
        <v>0.11324224983364931</v>
      </c>
      <c r="L15" s="228">
        <v>4.5191659113030379E-2</v>
      </c>
      <c r="M15" s="228">
        <v>4.7322526159628821E-2</v>
      </c>
      <c r="N15" s="228">
        <v>1.922746520168438E-2</v>
      </c>
      <c r="O15" s="228">
        <v>5.7686863703950729E-2</v>
      </c>
      <c r="P15" s="228">
        <v>4.9353861884587402E-2</v>
      </c>
      <c r="Q15" s="228">
        <v>4.5663822483216918E-2</v>
      </c>
      <c r="R15" s="228">
        <v>5.0118586376375278E-2</v>
      </c>
      <c r="S15" s="228">
        <v>4.5382211983241889E-2</v>
      </c>
      <c r="T15" s="228">
        <v>4.6766678718176719E-2</v>
      </c>
      <c r="U15" s="228">
        <v>4.5740847475071317E-2</v>
      </c>
      <c r="V15" s="228">
        <v>3.8698126495267271E-2</v>
      </c>
      <c r="W15" s="228">
        <v>3.1823284851611233E-2</v>
      </c>
      <c r="DA15" s="69" t="s">
        <v>2771</v>
      </c>
    </row>
    <row r="16" spans="1:105" ht="12" customHeight="1" x14ac:dyDescent="0.25">
      <c r="A16" s="57" t="s">
        <v>2709</v>
      </c>
      <c r="B16" s="263">
        <v>1.3328734993629829</v>
      </c>
      <c r="C16" s="263">
        <v>1.3364834145541979</v>
      </c>
      <c r="D16" s="263">
        <v>1.3603208710963579</v>
      </c>
      <c r="E16" s="263">
        <v>1.3363773658027831</v>
      </c>
      <c r="F16" s="263">
        <v>1.2815527894794221</v>
      </c>
      <c r="G16" s="263">
        <v>0.93066476149033361</v>
      </c>
      <c r="H16" s="263">
        <v>0.72937056492972263</v>
      </c>
      <c r="I16" s="263">
        <v>0.67558367828789612</v>
      </c>
      <c r="J16" s="263">
        <v>0.41238995067046408</v>
      </c>
      <c r="K16" s="263">
        <v>0.2973413997985222</v>
      </c>
      <c r="L16" s="263">
        <v>0.33512186436894731</v>
      </c>
      <c r="M16" s="263">
        <v>0.34794548643975992</v>
      </c>
      <c r="N16" s="263">
        <v>0.42916502564913772</v>
      </c>
      <c r="O16" s="263">
        <v>0.2920820063373531</v>
      </c>
      <c r="P16" s="263">
        <v>0.22617698325023791</v>
      </c>
      <c r="Q16" s="263">
        <v>0.20329064041241449</v>
      </c>
      <c r="R16" s="263">
        <v>0.195683640467085</v>
      </c>
      <c r="S16" s="263">
        <v>0.21556826299410911</v>
      </c>
      <c r="T16" s="263">
        <v>0.20635515197629481</v>
      </c>
      <c r="U16" s="263">
        <v>0.1882747268518016</v>
      </c>
      <c r="V16" s="263">
        <v>0.1700580950260519</v>
      </c>
      <c r="W16" s="263">
        <v>0.19895093798587879</v>
      </c>
      <c r="DA16" s="70" t="s">
        <v>2772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2.2250938513625071E-2</v>
      </c>
      <c r="H17" s="231">
        <v>2.1565138831738249E-2</v>
      </c>
      <c r="I17" s="231">
        <v>0</v>
      </c>
      <c r="J17" s="231">
        <v>0</v>
      </c>
      <c r="K17" s="231">
        <v>2.2373290680865209E-2</v>
      </c>
      <c r="L17" s="231">
        <v>0</v>
      </c>
      <c r="M17" s="231">
        <v>2.2652407670800508E-2</v>
      </c>
      <c r="N17" s="231">
        <v>0</v>
      </c>
      <c r="O17" s="231">
        <v>2.1041358829513499E-2</v>
      </c>
      <c r="P17" s="231">
        <v>0</v>
      </c>
      <c r="Q17" s="231">
        <v>2.06940189167623E-2</v>
      </c>
      <c r="R17" s="231">
        <v>0</v>
      </c>
      <c r="S17" s="231">
        <v>5.2673721869814973E-3</v>
      </c>
      <c r="T17" s="231">
        <v>2.589601741098966E-3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1.876215623496905E-3</v>
      </c>
      <c r="T19" s="231">
        <v>3.9271286464371202E-3</v>
      </c>
      <c r="U19" s="231">
        <v>4.5977673268227711E-3</v>
      </c>
      <c r="V19" s="231">
        <v>3.586660326380566E-3</v>
      </c>
      <c r="W19" s="231">
        <v>4.3164181065954536E-3</v>
      </c>
      <c r="DA19" s="73" t="s">
        <v>2775</v>
      </c>
    </row>
    <row r="20" spans="1:105" ht="12" customHeight="1" x14ac:dyDescent="0.25">
      <c r="A20" s="46" t="s">
        <v>160</v>
      </c>
      <c r="B20" s="231">
        <v>0.1698652966088178</v>
      </c>
      <c r="C20" s="231">
        <v>0.21019090497089629</v>
      </c>
      <c r="D20" s="231">
        <v>0.14114302326321129</v>
      </c>
      <c r="E20" s="231">
        <v>0.1054571565770782</v>
      </c>
      <c r="F20" s="231">
        <v>0.105316490787715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3.4634698783145422E-2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3.2850423104140349E-3</v>
      </c>
      <c r="T20" s="231">
        <v>9.6643565362070549E-4</v>
      </c>
      <c r="U20" s="231">
        <v>9.1302526616230631E-4</v>
      </c>
      <c r="V20" s="231">
        <v>1.0160956835493569E-3</v>
      </c>
      <c r="W20" s="231">
        <v>1.0789582440336081E-3</v>
      </c>
      <c r="DA20" s="73" t="s">
        <v>2776</v>
      </c>
    </row>
    <row r="21" spans="1:105" ht="12" customHeight="1" x14ac:dyDescent="0.25">
      <c r="A21" s="46" t="s">
        <v>70</v>
      </c>
      <c r="B21" s="231">
        <v>0.2151797949521416</v>
      </c>
      <c r="C21" s="231">
        <v>3.5949010829506967E-2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4.6118675829967247E-5</v>
      </c>
      <c r="T22" s="231">
        <v>0</v>
      </c>
      <c r="U22" s="231">
        <v>0</v>
      </c>
      <c r="V22" s="231">
        <v>4.6118675825338469E-5</v>
      </c>
      <c r="W22" s="231">
        <v>4.6118675829123792E-5</v>
      </c>
      <c r="DA22" s="73" t="s">
        <v>2778</v>
      </c>
    </row>
    <row r="23" spans="1:105" ht="12" customHeight="1" x14ac:dyDescent="0.25">
      <c r="A23" s="46" t="s">
        <v>162</v>
      </c>
      <c r="B23" s="231">
        <v>0.62781674367735396</v>
      </c>
      <c r="C23" s="231">
        <v>0.7952634081655453</v>
      </c>
      <c r="D23" s="231">
        <v>0.94682032204707156</v>
      </c>
      <c r="E23" s="231">
        <v>0.94403759488534189</v>
      </c>
      <c r="F23" s="231">
        <v>0.9112473252577411</v>
      </c>
      <c r="G23" s="231">
        <v>0.65204572784767356</v>
      </c>
      <c r="H23" s="231">
        <v>0.40539604277050623</v>
      </c>
      <c r="I23" s="231">
        <v>0.38079459435540652</v>
      </c>
      <c r="J23" s="231">
        <v>0.28814137556496522</v>
      </c>
      <c r="K23" s="231">
        <v>0.2027005571521136</v>
      </c>
      <c r="L23" s="231">
        <v>0.26110069543001102</v>
      </c>
      <c r="M23" s="231">
        <v>0.23252713760303231</v>
      </c>
      <c r="N23" s="231">
        <v>0.38662543327221699</v>
      </c>
      <c r="O23" s="231">
        <v>0.2439958344221706</v>
      </c>
      <c r="P23" s="231">
        <v>0.1939809979822178</v>
      </c>
      <c r="Q23" s="231">
        <v>0.1490750578288052</v>
      </c>
      <c r="R23" s="231">
        <v>0.15930153723725721</v>
      </c>
      <c r="S23" s="231">
        <v>0.15756437840004861</v>
      </c>
      <c r="T23" s="231">
        <v>0.15055956916894819</v>
      </c>
      <c r="U23" s="231">
        <v>0.14678516897572649</v>
      </c>
      <c r="V23" s="231">
        <v>0.1328931634281823</v>
      </c>
      <c r="W23" s="231">
        <v>0.1546966700992165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1.3486781889680831E-2</v>
      </c>
      <c r="C25" s="231">
        <v>2.075119362472784E-2</v>
      </c>
      <c r="D25" s="231">
        <v>1.348678188961222E-2</v>
      </c>
      <c r="E25" s="231">
        <v>2.801187044369231E-2</v>
      </c>
      <c r="F25" s="231">
        <v>2.8011870443603721E-2</v>
      </c>
      <c r="G25" s="231">
        <v>4.7724757403451272E-2</v>
      </c>
      <c r="H25" s="231">
        <v>3.838746725504652E-2</v>
      </c>
      <c r="I25" s="231">
        <v>1.659796696663967E-2</v>
      </c>
      <c r="J25" s="231">
        <v>1.348678188899011E-2</v>
      </c>
      <c r="K25" s="231">
        <v>2.075119362370555E-2</v>
      </c>
      <c r="L25" s="231">
        <v>1.348678188900097E-2</v>
      </c>
      <c r="M25" s="231">
        <v>2.5935257113591278E-2</v>
      </c>
      <c r="N25" s="231">
        <v>5.1877984060347366E-3</v>
      </c>
      <c r="O25" s="231">
        <v>0</v>
      </c>
      <c r="P25" s="231">
        <v>0</v>
      </c>
      <c r="Q25" s="231">
        <v>5.1877984057469486E-3</v>
      </c>
      <c r="R25" s="231">
        <v>9.3372901463076325E-3</v>
      </c>
      <c r="S25" s="231">
        <v>1.323280759646476E-2</v>
      </c>
      <c r="T25" s="231">
        <v>6.9917628621853937E-3</v>
      </c>
      <c r="U25" s="231">
        <v>6.7826075622316696E-3</v>
      </c>
      <c r="V25" s="231">
        <v>6.8946550439238589E-3</v>
      </c>
      <c r="W25" s="231">
        <v>1.0984388128843109E-2</v>
      </c>
      <c r="DA25" s="73" t="s">
        <v>2781</v>
      </c>
    </row>
    <row r="26" spans="1:105" ht="12" customHeight="1" x14ac:dyDescent="0.25">
      <c r="A26" s="46" t="s">
        <v>79</v>
      </c>
      <c r="B26" s="231">
        <v>0.30652488223498853</v>
      </c>
      <c r="C26" s="231">
        <v>0.27432889696352108</v>
      </c>
      <c r="D26" s="231">
        <v>0.2588707438964627</v>
      </c>
      <c r="E26" s="231">
        <v>0.25887074389667092</v>
      </c>
      <c r="F26" s="231">
        <v>0.23697710299036209</v>
      </c>
      <c r="G26" s="231">
        <v>0.20864333772558369</v>
      </c>
      <c r="H26" s="231">
        <v>0.26402191607243158</v>
      </c>
      <c r="I26" s="231">
        <v>0.27819111696585003</v>
      </c>
      <c r="J26" s="231">
        <v>0.11076179321650879</v>
      </c>
      <c r="K26" s="231">
        <v>5.1516358341837862E-2</v>
      </c>
      <c r="L26" s="231">
        <v>6.0534387049935273E-2</v>
      </c>
      <c r="M26" s="231">
        <v>3.2195985269190437E-2</v>
      </c>
      <c r="N26" s="231">
        <v>3.7351793970885942E-2</v>
      </c>
      <c r="O26" s="231">
        <v>2.7044813085669049E-2</v>
      </c>
      <c r="P26" s="231">
        <v>3.219598526802013E-2</v>
      </c>
      <c r="Q26" s="231">
        <v>2.83337652611E-2</v>
      </c>
      <c r="R26" s="231">
        <v>2.7044813083520209E-2</v>
      </c>
      <c r="S26" s="231">
        <v>3.4296328200873367E-2</v>
      </c>
      <c r="T26" s="231">
        <v>4.132065390400444E-2</v>
      </c>
      <c r="U26" s="231">
        <v>2.919615772085837E-2</v>
      </c>
      <c r="V26" s="231">
        <v>2.5621401868190442E-2</v>
      </c>
      <c r="W26" s="231">
        <v>2.782838473136099E-2</v>
      </c>
      <c r="DA26" s="73" t="s">
        <v>2782</v>
      </c>
    </row>
    <row r="27" spans="1:105" ht="12" customHeight="1" x14ac:dyDescent="0.25">
      <c r="A27" s="57" t="s">
        <v>2721</v>
      </c>
      <c r="B27" s="263">
        <v>10.022183427902419</v>
      </c>
      <c r="C27" s="263">
        <v>10.04932721328252</v>
      </c>
      <c r="D27" s="263">
        <v>10.228566549974531</v>
      </c>
      <c r="E27" s="263">
        <v>10.048529808247849</v>
      </c>
      <c r="F27" s="263">
        <v>9.636291167047192</v>
      </c>
      <c r="G27" s="263">
        <v>6.9978831104369306</v>
      </c>
      <c r="H27" s="263">
        <v>5.4843055939907979</v>
      </c>
      <c r="I27" s="263">
        <v>5.0798695809724492</v>
      </c>
      <c r="J27" s="263">
        <v>3.100855206002914</v>
      </c>
      <c r="K27" s="263">
        <v>2.2357786023311959</v>
      </c>
      <c r="L27" s="263">
        <v>2.5198586340049678</v>
      </c>
      <c r="M27" s="263">
        <v>2.6162824076528102</v>
      </c>
      <c r="N27" s="263">
        <v>3.226990865938709</v>
      </c>
      <c r="O27" s="263">
        <v>2.196232009190481</v>
      </c>
      <c r="P27" s="263">
        <v>1.7006769317469821</v>
      </c>
      <c r="Q27" s="263">
        <v>1.528589238485655</v>
      </c>
      <c r="R27" s="263">
        <v>1.4713904504351969</v>
      </c>
      <c r="S27" s="263">
        <v>1.620907515974936</v>
      </c>
      <c r="T27" s="263">
        <v>1.5516320081294479</v>
      </c>
      <c r="U27" s="263">
        <v>1.4156811192125851</v>
      </c>
      <c r="V27" s="263">
        <v>1.2787060606766589</v>
      </c>
      <c r="W27" s="263">
        <v>1.4959580144707421</v>
      </c>
      <c r="DA27" s="70" t="s">
        <v>2783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0.16730994151591161</v>
      </c>
      <c r="H28" s="231">
        <v>0.16215325544633949</v>
      </c>
      <c r="I28" s="231">
        <v>0</v>
      </c>
      <c r="J28" s="231">
        <v>0</v>
      </c>
      <c r="K28" s="231">
        <v>0.16822993569650571</v>
      </c>
      <c r="L28" s="231">
        <v>0</v>
      </c>
      <c r="M28" s="231">
        <v>0.1703286807554423</v>
      </c>
      <c r="N28" s="231">
        <v>0</v>
      </c>
      <c r="O28" s="231">
        <v>0.15821483273730341</v>
      </c>
      <c r="P28" s="231">
        <v>0</v>
      </c>
      <c r="Q28" s="231">
        <v>0.15560310377796269</v>
      </c>
      <c r="R28" s="231">
        <v>0</v>
      </c>
      <c r="S28" s="231">
        <v>3.9606587021341642E-2</v>
      </c>
      <c r="T28" s="231">
        <v>1.947181309172492E-2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1.410769824590942E-2</v>
      </c>
      <c r="T30" s="231">
        <v>2.952898655301758E-2</v>
      </c>
      <c r="U30" s="231">
        <v>3.457167355360969E-2</v>
      </c>
      <c r="V30" s="231">
        <v>2.696892668490003E-2</v>
      </c>
      <c r="W30" s="231">
        <v>3.2456143839977351E-2</v>
      </c>
      <c r="DA30" s="73" t="s">
        <v>2786</v>
      </c>
    </row>
    <row r="31" spans="1:105" ht="12" customHeight="1" x14ac:dyDescent="0.25">
      <c r="A31" s="46" t="s">
        <v>160</v>
      </c>
      <c r="B31" s="231">
        <v>1.277256364885534</v>
      </c>
      <c r="C31" s="231">
        <v>1.5804739200696241</v>
      </c>
      <c r="D31" s="231">
        <v>1.0612869633829931</v>
      </c>
      <c r="E31" s="231">
        <v>0.79295669656995316</v>
      </c>
      <c r="F31" s="231">
        <v>0.79189899803839547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0.26042629277326651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2.4700991218690141E-2</v>
      </c>
      <c r="T31" s="231">
        <v>7.2668527031864586E-3</v>
      </c>
      <c r="U31" s="231">
        <v>6.8652476744127267E-3</v>
      </c>
      <c r="V31" s="231">
        <v>7.6402579282268974E-3</v>
      </c>
      <c r="W31" s="231">
        <v>8.1129360272527047E-3</v>
      </c>
      <c r="DA31" s="73" t="s">
        <v>2787</v>
      </c>
    </row>
    <row r="32" spans="1:105" ht="12" customHeight="1" x14ac:dyDescent="0.25">
      <c r="A32" s="46" t="s">
        <v>70</v>
      </c>
      <c r="B32" s="231">
        <v>1.6179865351209111</v>
      </c>
      <c r="C32" s="231">
        <v>0.27030890835263899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3.4677696633686922E-4</v>
      </c>
      <c r="T33" s="231">
        <v>0</v>
      </c>
      <c r="U33" s="231">
        <v>0</v>
      </c>
      <c r="V33" s="231">
        <v>3.4677696630206433E-4</v>
      </c>
      <c r="W33" s="231">
        <v>3.4677696633052702E-4</v>
      </c>
      <c r="DA33" s="73" t="s">
        <v>2789</v>
      </c>
    </row>
    <row r="34" spans="1:105" ht="12" customHeight="1" x14ac:dyDescent="0.25">
      <c r="A34" s="46" t="s">
        <v>162</v>
      </c>
      <c r="B34" s="231">
        <v>4.720698976497026</v>
      </c>
      <c r="C34" s="231">
        <v>5.9797690883216958</v>
      </c>
      <c r="D34" s="231">
        <v>7.119360498469324</v>
      </c>
      <c r="E34" s="231">
        <v>7.0984365307724726</v>
      </c>
      <c r="F34" s="231">
        <v>6.8518789264572444</v>
      </c>
      <c r="G34" s="231">
        <v>4.9028822997776986</v>
      </c>
      <c r="H34" s="231">
        <v>3.0482663985243832</v>
      </c>
      <c r="I34" s="231">
        <v>2.8632824306339208</v>
      </c>
      <c r="J34" s="231">
        <v>2.1666014970365648</v>
      </c>
      <c r="K34" s="231">
        <v>1.5241522662783931</v>
      </c>
      <c r="L34" s="231">
        <v>1.96327638294489</v>
      </c>
      <c r="M34" s="231">
        <v>1.7484252077458771</v>
      </c>
      <c r="N34" s="231">
        <v>2.9071258540276319</v>
      </c>
      <c r="O34" s="231">
        <v>1.834660985751321</v>
      </c>
      <c r="P34" s="231">
        <v>1.458587888673984</v>
      </c>
      <c r="Q34" s="231">
        <v>1.120929761751208</v>
      </c>
      <c r="R34" s="231">
        <v>1.197825020380145</v>
      </c>
      <c r="S34" s="231">
        <v>1.1847629222003651</v>
      </c>
      <c r="T34" s="231">
        <v>1.1320921450972841</v>
      </c>
      <c r="U34" s="231">
        <v>1.103711559029021</v>
      </c>
      <c r="V34" s="231">
        <v>0.99925436346960161</v>
      </c>
      <c r="W34" s="231">
        <v>1.1631999617075699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0.1014102253627924</v>
      </c>
      <c r="C36" s="231">
        <v>0.15603301360131891</v>
      </c>
      <c r="D36" s="231">
        <v>0.10141022536227649</v>
      </c>
      <c r="E36" s="231">
        <v>0.2106277181439172</v>
      </c>
      <c r="F36" s="231">
        <v>0.21062771814325101</v>
      </c>
      <c r="G36" s="231">
        <v>0.35885346432210469</v>
      </c>
      <c r="H36" s="231">
        <v>0.28864422493698438</v>
      </c>
      <c r="I36" s="231">
        <v>0.1248039439222329</v>
      </c>
      <c r="J36" s="231">
        <v>0.10141022535759869</v>
      </c>
      <c r="K36" s="231">
        <v>0.15603301359363211</v>
      </c>
      <c r="L36" s="231">
        <v>0.10141022535768041</v>
      </c>
      <c r="M36" s="231">
        <v>0.19501318329642681</v>
      </c>
      <c r="N36" s="231">
        <v>3.9008253399222731E-2</v>
      </c>
      <c r="O36" s="231">
        <v>0</v>
      </c>
      <c r="P36" s="231">
        <v>0</v>
      </c>
      <c r="Q36" s="231">
        <v>3.9008253397058788E-2</v>
      </c>
      <c r="R36" s="231">
        <v>7.0209239369351584E-2</v>
      </c>
      <c r="S36" s="231">
        <v>9.9500534042648497E-2</v>
      </c>
      <c r="T36" s="231">
        <v>5.257267844450942E-2</v>
      </c>
      <c r="U36" s="231">
        <v>5.0999991477549689E-2</v>
      </c>
      <c r="V36" s="231">
        <v>5.184250234950441E-2</v>
      </c>
      <c r="W36" s="231">
        <v>8.2594149199570283E-2</v>
      </c>
      <c r="DA36" s="73" t="s">
        <v>2792</v>
      </c>
    </row>
    <row r="37" spans="1:105" ht="12" customHeight="1" x14ac:dyDescent="0.25">
      <c r="A37" s="46" t="s">
        <v>79</v>
      </c>
      <c r="B37" s="231">
        <v>2.304831326036163</v>
      </c>
      <c r="C37" s="231">
        <v>2.0627422829372439</v>
      </c>
      <c r="D37" s="231">
        <v>1.9465088627599401</v>
      </c>
      <c r="E37" s="231">
        <v>1.946508862761505</v>
      </c>
      <c r="F37" s="231">
        <v>1.7818855244083001</v>
      </c>
      <c r="G37" s="231">
        <v>1.5688374048212159</v>
      </c>
      <c r="H37" s="231">
        <v>1.985241715083091</v>
      </c>
      <c r="I37" s="231">
        <v>2.0917832064162951</v>
      </c>
      <c r="J37" s="231">
        <v>0.83284348360874927</v>
      </c>
      <c r="K37" s="231">
        <v>0.38736338676266568</v>
      </c>
      <c r="L37" s="231">
        <v>0.45517202570239779</v>
      </c>
      <c r="M37" s="231">
        <v>0.24208904308179741</v>
      </c>
      <c r="N37" s="231">
        <v>0.28085675851185382</v>
      </c>
      <c r="O37" s="231">
        <v>0.20335619070185759</v>
      </c>
      <c r="P37" s="231">
        <v>0.2420890430729975</v>
      </c>
      <c r="Q37" s="231">
        <v>0.21304811955942499</v>
      </c>
      <c r="R37" s="231">
        <v>0.20335619068569991</v>
      </c>
      <c r="S37" s="231">
        <v>0.25788200627964392</v>
      </c>
      <c r="T37" s="231">
        <v>0.31069953223972557</v>
      </c>
      <c r="U37" s="231">
        <v>0.21953264747799281</v>
      </c>
      <c r="V37" s="231">
        <v>0.19265323327812409</v>
      </c>
      <c r="W37" s="231">
        <v>0.20924804673004141</v>
      </c>
      <c r="DA37" s="73" t="s">
        <v>2793</v>
      </c>
    </row>
    <row r="38" spans="1:105" ht="12" customHeight="1" x14ac:dyDescent="0.25">
      <c r="A38" s="57" t="s">
        <v>2733</v>
      </c>
      <c r="B38" s="263">
        <v>2.7839669255280479</v>
      </c>
      <c r="C38" s="263">
        <v>2.7720428674492559</v>
      </c>
      <c r="D38" s="263">
        <v>2.680177623679699</v>
      </c>
      <c r="E38" s="263">
        <v>2.6652558673131188</v>
      </c>
      <c r="F38" s="263">
        <v>2.3955776439923189</v>
      </c>
      <c r="G38" s="263">
        <v>1.444157175854188</v>
      </c>
      <c r="H38" s="263">
        <v>1.24504287721628</v>
      </c>
      <c r="I38" s="263">
        <v>1.2885763770169809</v>
      </c>
      <c r="J38" s="263">
        <v>0.87516296794942749</v>
      </c>
      <c r="K38" s="263">
        <v>0.63740351492235447</v>
      </c>
      <c r="L38" s="263">
        <v>0.50774174746953071</v>
      </c>
      <c r="M38" s="263">
        <v>0.53315189979250543</v>
      </c>
      <c r="N38" s="263">
        <v>0.46081036450693602</v>
      </c>
      <c r="O38" s="263">
        <v>0.5183986924950903</v>
      </c>
      <c r="P38" s="263">
        <v>0.41672395301642923</v>
      </c>
      <c r="Q38" s="263">
        <v>0.36580120487829582</v>
      </c>
      <c r="R38" s="263">
        <v>0.37789893794498702</v>
      </c>
      <c r="S38" s="263">
        <v>0.38002436486556851</v>
      </c>
      <c r="T38" s="263">
        <v>0.37055564283428449</v>
      </c>
      <c r="U38" s="263">
        <v>0.35296878455437991</v>
      </c>
      <c r="V38" s="263">
        <v>0.31181586413226092</v>
      </c>
      <c r="W38" s="263">
        <v>0.3214043894448555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5.6863726585111722</v>
      </c>
      <c r="C39" s="263">
        <f t="shared" si="0"/>
        <v>5.6904236352750033</v>
      </c>
      <c r="D39" s="263">
        <f t="shared" si="0"/>
        <v>5.6380543944550743</v>
      </c>
      <c r="E39" s="263">
        <f t="shared" si="0"/>
        <v>5.5760510753007289</v>
      </c>
      <c r="F39" s="263">
        <f t="shared" si="0"/>
        <v>5.1645536782947783</v>
      </c>
      <c r="G39" s="263">
        <f t="shared" si="0"/>
        <v>3.4010731844412576</v>
      </c>
      <c r="H39" s="263">
        <f t="shared" si="0"/>
        <v>2.7661656524799403</v>
      </c>
      <c r="I39" s="263">
        <f t="shared" si="0"/>
        <v>2.7125075998384176</v>
      </c>
      <c r="J39" s="263">
        <f t="shared" si="0"/>
        <v>1.7752981382196076</v>
      </c>
      <c r="K39" s="263">
        <f t="shared" si="0"/>
        <v>1.2931537508183153</v>
      </c>
      <c r="L39" s="263">
        <f t="shared" si="0"/>
        <v>1.2147796888957882</v>
      </c>
      <c r="M39" s="263">
        <f t="shared" si="0"/>
        <v>1.2732173204328552</v>
      </c>
      <c r="N39" s="263">
        <f t="shared" si="0"/>
        <v>1.3462868479252026</v>
      </c>
      <c r="O39" s="263">
        <f t="shared" si="0"/>
        <v>1.1520259490723355</v>
      </c>
      <c r="P39" s="263">
        <f t="shared" si="0"/>
        <v>0.90749333121104026</v>
      </c>
      <c r="Q39" s="263">
        <f t="shared" si="0"/>
        <v>0.80517730713701274</v>
      </c>
      <c r="R39" s="263">
        <f t="shared" si="0"/>
        <v>0.80535888614291018</v>
      </c>
      <c r="S39" s="263">
        <f t="shared" si="0"/>
        <v>0.84378080249855225</v>
      </c>
      <c r="T39" s="263">
        <f t="shared" si="0"/>
        <v>0.8138051518220879</v>
      </c>
      <c r="U39" s="263">
        <f t="shared" si="0"/>
        <v>0.76181752273535974</v>
      </c>
      <c r="V39" s="263">
        <f t="shared" si="0"/>
        <v>0.68017632413454421</v>
      </c>
      <c r="W39" s="263">
        <f t="shared" si="0"/>
        <v>0.74606967100435662</v>
      </c>
      <c r="DA39" s="70"/>
    </row>
    <row r="40" spans="1:105" ht="12" customHeight="1" x14ac:dyDescent="0.25">
      <c r="A40" s="60" t="s">
        <v>2736</v>
      </c>
      <c r="B40" s="331">
        <v>1.447615190503724</v>
      </c>
      <c r="C40" s="331">
        <v>1.46263386500182</v>
      </c>
      <c r="D40" s="331">
        <v>1.497826978670133</v>
      </c>
      <c r="E40" s="331">
        <v>1.4715000473652431</v>
      </c>
      <c r="F40" s="331">
        <v>1.413306498305902</v>
      </c>
      <c r="G40" s="331">
        <v>1.0177284276922269</v>
      </c>
      <c r="H40" s="331">
        <v>0.7677130878380154</v>
      </c>
      <c r="I40" s="331">
        <v>0.70533291332586034</v>
      </c>
      <c r="J40" s="331">
        <v>0.44790780493951782</v>
      </c>
      <c r="K40" s="331">
        <v>0.32870516730899041</v>
      </c>
      <c r="L40" s="331">
        <v>0.3707300223939734</v>
      </c>
      <c r="M40" s="331">
        <v>0.38997161432070199</v>
      </c>
      <c r="N40" s="331">
        <v>0.4838291240052931</v>
      </c>
      <c r="O40" s="331">
        <v>0.32888154760228328</v>
      </c>
      <c r="P40" s="331">
        <v>0.25244129362128781</v>
      </c>
      <c r="Q40" s="331">
        <v>0.22650606274834431</v>
      </c>
      <c r="R40" s="331">
        <v>0.21860252519534401</v>
      </c>
      <c r="S40" s="331">
        <v>0.23923654415208831</v>
      </c>
      <c r="T40" s="331">
        <v>0.2272870335644826</v>
      </c>
      <c r="U40" s="331">
        <v>0.20952735342510539</v>
      </c>
      <c r="V40" s="331">
        <v>0.1893977870319194</v>
      </c>
      <c r="W40" s="331">
        <v>0.22194820122679121</v>
      </c>
      <c r="DA40" s="72" t="s">
        <v>2795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3.3828599536725311E-2</v>
      </c>
      <c r="H41" s="232">
        <v>3.9053528143564942E-2</v>
      </c>
      <c r="I41" s="232">
        <v>0</v>
      </c>
      <c r="J41" s="232">
        <v>0</v>
      </c>
      <c r="K41" s="232">
        <v>3.2896430331684497E-2</v>
      </c>
      <c r="L41" s="232">
        <v>0</v>
      </c>
      <c r="M41" s="232">
        <v>3.0769910905264389E-2</v>
      </c>
      <c r="N41" s="232">
        <v>0</v>
      </c>
      <c r="O41" s="232">
        <v>2.6291137972655271E-2</v>
      </c>
      <c r="P41" s="232">
        <v>0</v>
      </c>
      <c r="Q41" s="232">
        <v>2.7792646260767051E-2</v>
      </c>
      <c r="R41" s="232">
        <v>0</v>
      </c>
      <c r="S41" s="232">
        <v>7.5592838020057994E-3</v>
      </c>
      <c r="T41" s="232">
        <v>3.75252884651319E-3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2.6660110531894002E-3</v>
      </c>
      <c r="T42" s="297">
        <v>5.634543584158473E-3</v>
      </c>
      <c r="U42" s="297">
        <v>6.3116218481885974E-3</v>
      </c>
      <c r="V42" s="297">
        <v>4.9297561151815418E-3</v>
      </c>
      <c r="W42" s="297">
        <v>5.9710464548188248E-3</v>
      </c>
      <c r="DA42" s="122" t="s">
        <v>2797</v>
      </c>
    </row>
    <row r="43" spans="1:105" ht="12" customHeight="1" x14ac:dyDescent="0.25">
      <c r="A43" s="59" t="s">
        <v>160</v>
      </c>
      <c r="B43" s="297">
        <v>0.23801732094777209</v>
      </c>
      <c r="C43" s="297">
        <v>0.2901372286812281</v>
      </c>
      <c r="D43" s="297">
        <v>0.190750961398234</v>
      </c>
      <c r="E43" s="297">
        <v>0.14506023014567079</v>
      </c>
      <c r="F43" s="297">
        <v>0.14365438805570729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4.571244753567584E-2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4.5807733286607113E-3</v>
      </c>
      <c r="T43" s="297">
        <v>1.3607401357377329E-3</v>
      </c>
      <c r="U43" s="297">
        <v>1.2299725353847289E-3</v>
      </c>
      <c r="V43" s="297">
        <v>1.3705296291413539E-3</v>
      </c>
      <c r="W43" s="297">
        <v>1.4647051850899711E-3</v>
      </c>
      <c r="DA43" s="122" t="s">
        <v>2798</v>
      </c>
    </row>
    <row r="44" spans="1:105" ht="12" customHeight="1" x14ac:dyDescent="0.25">
      <c r="A44" s="59" t="s">
        <v>70</v>
      </c>
      <c r="B44" s="297">
        <v>0.31100545054848378</v>
      </c>
      <c r="C44" s="297">
        <v>5.1184574050494133E-2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2799</v>
      </c>
    </row>
    <row r="45" spans="1:105" ht="12" customHeight="1" x14ac:dyDescent="0.25">
      <c r="A45" s="59" t="s">
        <v>162</v>
      </c>
      <c r="B45" s="297">
        <v>0.89859241900746789</v>
      </c>
      <c r="C45" s="297">
        <v>1.1213120622700981</v>
      </c>
      <c r="D45" s="297">
        <v>1.3070760172718989</v>
      </c>
      <c r="E45" s="297">
        <v>1.3264398172195719</v>
      </c>
      <c r="F45" s="297">
        <v>1.269652110250195</v>
      </c>
      <c r="G45" s="297">
        <v>0.98389982815550203</v>
      </c>
      <c r="H45" s="297">
        <v>0.72865955969445051</v>
      </c>
      <c r="I45" s="297">
        <v>0.70533291332586034</v>
      </c>
      <c r="J45" s="297">
        <v>0.44790780493951782</v>
      </c>
      <c r="K45" s="297">
        <v>0.29580873697730592</v>
      </c>
      <c r="L45" s="297">
        <v>0.3707300223939734</v>
      </c>
      <c r="M45" s="297">
        <v>0.31348925587976179</v>
      </c>
      <c r="N45" s="297">
        <v>0.4838291240052931</v>
      </c>
      <c r="O45" s="297">
        <v>0.30259040962962808</v>
      </c>
      <c r="P45" s="297">
        <v>0.25244129362128781</v>
      </c>
      <c r="Q45" s="297">
        <v>0.1987134164875772</v>
      </c>
      <c r="R45" s="297">
        <v>0.21860252519534401</v>
      </c>
      <c r="S45" s="297">
        <v>0.2244304759682324</v>
      </c>
      <c r="T45" s="297">
        <v>0.21653922099807321</v>
      </c>
      <c r="U45" s="297">
        <v>0.20198575904153199</v>
      </c>
      <c r="V45" s="297">
        <v>0.1830975012875965</v>
      </c>
      <c r="W45" s="297">
        <v>0.2145124495868824</v>
      </c>
      <c r="DA45" s="122" t="s">
        <v>2800</v>
      </c>
    </row>
    <row r="46" spans="1:105" ht="12" customHeight="1" x14ac:dyDescent="0.25">
      <c r="A46" s="60" t="s">
        <v>2743</v>
      </c>
      <c r="B46" s="331">
        <v>1.028021406688167</v>
      </c>
      <c r="C46" s="331">
        <v>1.030805669481802</v>
      </c>
      <c r="D46" s="331">
        <v>1.049191071860986</v>
      </c>
      <c r="E46" s="331">
        <v>1.0307238759832751</v>
      </c>
      <c r="F46" s="331">
        <v>0.98843866429592353</v>
      </c>
      <c r="G46" s="331">
        <v>0.71780502629818566</v>
      </c>
      <c r="H46" s="331">
        <v>0.56255042546374501</v>
      </c>
      <c r="I46" s="331">
        <v>0.52106556520256198</v>
      </c>
      <c r="J46" s="331">
        <v>0.31806896708121962</v>
      </c>
      <c r="K46" s="331">
        <v>0.2293340847676808</v>
      </c>
      <c r="L46" s="331">
        <v>0.25847347897994699</v>
      </c>
      <c r="M46" s="331">
        <v>0.26836410851558917</v>
      </c>
      <c r="N46" s="331">
        <v>0.33100728132118112</v>
      </c>
      <c r="O46" s="331">
        <v>0.2252776089904508</v>
      </c>
      <c r="P46" s="331">
        <v>0.17444624759402971</v>
      </c>
      <c r="Q46" s="331">
        <v>0.15679442214372891</v>
      </c>
      <c r="R46" s="331">
        <v>0.1509272796217927</v>
      </c>
      <c r="S46" s="331">
        <v>0.16626393207340531</v>
      </c>
      <c r="T46" s="331">
        <v>0.15915802490889611</v>
      </c>
      <c r="U46" s="331">
        <v>0.14521291753082549</v>
      </c>
      <c r="V46" s="331">
        <v>0.13116275636881131</v>
      </c>
      <c r="W46" s="331">
        <v>0.15344728755423681</v>
      </c>
      <c r="DA46" s="72" t="s">
        <v>2801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1.7161749499739549E-2</v>
      </c>
      <c r="H47" s="231">
        <v>1.6632804514325299E-2</v>
      </c>
      <c r="I47" s="231">
        <v>0</v>
      </c>
      <c r="J47" s="231">
        <v>0</v>
      </c>
      <c r="K47" s="231">
        <v>1.7256117530267331E-2</v>
      </c>
      <c r="L47" s="231">
        <v>0</v>
      </c>
      <c r="M47" s="231">
        <v>1.7471395454812289E-2</v>
      </c>
      <c r="N47" s="231">
        <v>0</v>
      </c>
      <c r="O47" s="231">
        <v>1.6228822399788869E-2</v>
      </c>
      <c r="P47" s="231">
        <v>0</v>
      </c>
      <c r="Q47" s="231">
        <v>1.5960925359389991E-2</v>
      </c>
      <c r="R47" s="231">
        <v>0</v>
      </c>
      <c r="S47" s="231">
        <v>4.0626296252411149E-3</v>
      </c>
      <c r="T47" s="231">
        <v>1.9973133428783821E-3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1.4470914347381261E-3</v>
      </c>
      <c r="T49" s="231">
        <v>3.0289238380725278E-3</v>
      </c>
      <c r="U49" s="231">
        <v>3.5461754151494621E-3</v>
      </c>
      <c r="V49" s="231">
        <v>2.7663267337827559E-3</v>
      </c>
      <c r="W49" s="231">
        <v>3.3291758114459289E-3</v>
      </c>
      <c r="DA49" s="73" t="s">
        <v>2804</v>
      </c>
    </row>
    <row r="50" spans="1:105" ht="12" customHeight="1" x14ac:dyDescent="0.25">
      <c r="A50" s="64" t="s">
        <v>160</v>
      </c>
      <c r="B50" s="231">
        <v>0.1310140544100831</v>
      </c>
      <c r="C50" s="231">
        <v>0.16211647234678361</v>
      </c>
      <c r="D50" s="231">
        <v>0.1088610805065999</v>
      </c>
      <c r="E50" s="231">
        <v>8.1337212047141366E-2</v>
      </c>
      <c r="F50" s="231">
        <v>8.1228719048576092E-2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2.6713121523000361E-2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2.5336941717244671E-3</v>
      </c>
      <c r="T50" s="231">
        <v>7.4539447335668797E-4</v>
      </c>
      <c r="U50" s="231">
        <v>7.0420000015800467E-4</v>
      </c>
      <c r="V50" s="231">
        <v>7.8369636310678635E-4</v>
      </c>
      <c r="W50" s="231">
        <v>8.3218112770592101E-4</v>
      </c>
      <c r="DA50" s="73" t="s">
        <v>2805</v>
      </c>
    </row>
    <row r="51" spans="1:105" ht="12" customHeight="1" x14ac:dyDescent="0.25">
      <c r="A51" s="64" t="s">
        <v>70</v>
      </c>
      <c r="B51" s="231">
        <v>0.165964313645139</v>
      </c>
      <c r="C51" s="231">
        <v>2.7726826814142829E-2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3.5570506896549122E-5</v>
      </c>
      <c r="T52" s="231">
        <v>0</v>
      </c>
      <c r="U52" s="231">
        <v>0</v>
      </c>
      <c r="V52" s="231">
        <v>3.557050689297902E-5</v>
      </c>
      <c r="W52" s="231">
        <v>3.5570506895898567E-5</v>
      </c>
      <c r="DA52" s="73" t="s">
        <v>2807</v>
      </c>
    </row>
    <row r="53" spans="1:105" ht="12" customHeight="1" x14ac:dyDescent="0.25">
      <c r="A53" s="64" t="s">
        <v>162</v>
      </c>
      <c r="B53" s="231">
        <v>0.48422378589268739</v>
      </c>
      <c r="C53" s="231">
        <v>0.6133723927594773</v>
      </c>
      <c r="D53" s="231">
        <v>0.7302655201839976</v>
      </c>
      <c r="E53" s="231">
        <v>0.72811925267054067</v>
      </c>
      <c r="F53" s="231">
        <v>0.70282870625007321</v>
      </c>
      <c r="G53" s="231">
        <v>0.50291116650405188</v>
      </c>
      <c r="H53" s="231">
        <v>0.31267469144966231</v>
      </c>
      <c r="I53" s="231">
        <v>0.29370003585155452</v>
      </c>
      <c r="J53" s="231">
        <v>0.2222382712049783</v>
      </c>
      <c r="K53" s="231">
        <v>0.15633930151629691</v>
      </c>
      <c r="L53" s="231">
        <v>0.20138227996242899</v>
      </c>
      <c r="M53" s="231">
        <v>0.17934400766921049</v>
      </c>
      <c r="N53" s="231">
        <v>0.29819725725200752</v>
      </c>
      <c r="O53" s="231">
        <v>0.18818960767740739</v>
      </c>
      <c r="P53" s="231">
        <v>0.14961406203346439</v>
      </c>
      <c r="Q53" s="231">
        <v>0.11497891639719129</v>
      </c>
      <c r="R53" s="231">
        <v>0.1228664164127357</v>
      </c>
      <c r="S53" s="231">
        <v>0.1215265769813709</v>
      </c>
      <c r="T53" s="231">
        <v>0.1161238933487683</v>
      </c>
      <c r="U53" s="231">
        <v>0.1132127662253808</v>
      </c>
      <c r="V53" s="231">
        <v>0.10249811169024931</v>
      </c>
      <c r="W53" s="231">
        <v>0.11931476504062651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1.040211280106665E-2</v>
      </c>
      <c r="C55" s="231">
        <v>1.6005023185431119E-2</v>
      </c>
      <c r="D55" s="231">
        <v>1.0402112801013731E-2</v>
      </c>
      <c r="E55" s="231">
        <v>2.1605052896058071E-2</v>
      </c>
      <c r="F55" s="231">
        <v>2.160505289598974E-2</v>
      </c>
      <c r="G55" s="231">
        <v>3.6809248787072167E-2</v>
      </c>
      <c r="H55" s="231">
        <v>2.9607564487994859E-2</v>
      </c>
      <c r="I55" s="231">
        <v>1.280171400914157E-2</v>
      </c>
      <c r="J55" s="231">
        <v>1.040211280053392E-2</v>
      </c>
      <c r="K55" s="231">
        <v>1.6005023184642649E-2</v>
      </c>
      <c r="L55" s="231">
        <v>1.040211280054229E-2</v>
      </c>
      <c r="M55" s="231">
        <v>2.0003398307098099E-2</v>
      </c>
      <c r="N55" s="231">
        <v>4.0012557962442298E-3</v>
      </c>
      <c r="O55" s="231">
        <v>0</v>
      </c>
      <c r="P55" s="231">
        <v>0</v>
      </c>
      <c r="Q55" s="231">
        <v>4.0012557960222624E-3</v>
      </c>
      <c r="R55" s="231">
        <v>7.2016842974598353E-3</v>
      </c>
      <c r="S55" s="231">
        <v>1.020622698722206E-2</v>
      </c>
      <c r="T55" s="231">
        <v>5.3926212024240196E-3</v>
      </c>
      <c r="U55" s="231">
        <v>5.231303473639197E-3</v>
      </c>
      <c r="V55" s="231">
        <v>5.3177236851597361E-3</v>
      </c>
      <c r="W55" s="231">
        <v>8.472061408092325E-3</v>
      </c>
      <c r="DA55" s="73" t="s">
        <v>2810</v>
      </c>
    </row>
    <row r="56" spans="1:105" ht="12" customHeight="1" x14ac:dyDescent="0.25">
      <c r="A56" s="64" t="s">
        <v>79</v>
      </c>
      <c r="B56" s="231">
        <v>0.23641713993919111</v>
      </c>
      <c r="C56" s="231">
        <v>0.21158495437596711</v>
      </c>
      <c r="D56" s="231">
        <v>0.19966235836937421</v>
      </c>
      <c r="E56" s="231">
        <v>0.1996623583695348</v>
      </c>
      <c r="F56" s="231">
        <v>0.18277618610128449</v>
      </c>
      <c r="G56" s="231">
        <v>0.1609228615073221</v>
      </c>
      <c r="H56" s="231">
        <v>0.20363536501176269</v>
      </c>
      <c r="I56" s="231">
        <v>0.21456381534186589</v>
      </c>
      <c r="J56" s="231">
        <v>8.5428583075707359E-2</v>
      </c>
      <c r="K56" s="231">
        <v>3.9733642536473941E-2</v>
      </c>
      <c r="L56" s="231">
        <v>4.6689086216975713E-2</v>
      </c>
      <c r="M56" s="231">
        <v>2.483218556146791E-2</v>
      </c>
      <c r="N56" s="231">
        <v>2.8808768272929469E-2</v>
      </c>
      <c r="O56" s="231">
        <v>2.0859178913254482E-2</v>
      </c>
      <c r="P56" s="231">
        <v>2.4832185560565261E-2</v>
      </c>
      <c r="Q56" s="231">
        <v>2.185332459112533E-2</v>
      </c>
      <c r="R56" s="231">
        <v>2.085917891159712E-2</v>
      </c>
      <c r="S56" s="231">
        <v>2.6452142366212079E-2</v>
      </c>
      <c r="T56" s="231">
        <v>3.1869878703396262E-2</v>
      </c>
      <c r="U56" s="231">
        <v>2.2518472416497948E-2</v>
      </c>
      <c r="V56" s="231">
        <v>1.97613273896197E-2</v>
      </c>
      <c r="W56" s="231">
        <v>2.1463533659470221E-2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3.210736061319281</v>
      </c>
      <c r="C58" s="331">
        <v>3.1969841007913811</v>
      </c>
      <c r="D58" s="331">
        <v>3.091036343923955</v>
      </c>
      <c r="E58" s="331">
        <v>3.07382715195221</v>
      </c>
      <c r="F58" s="331">
        <v>2.7628085156929529</v>
      </c>
      <c r="G58" s="331">
        <v>1.665539730450845</v>
      </c>
      <c r="H58" s="331">
        <v>1.4359021391781801</v>
      </c>
      <c r="I58" s="331">
        <v>1.4861091213099951</v>
      </c>
      <c r="J58" s="331">
        <v>1.00932136619887</v>
      </c>
      <c r="K58" s="331">
        <v>0.73511449874164392</v>
      </c>
      <c r="L58" s="331">
        <v>0.58557618752186791</v>
      </c>
      <c r="M58" s="331">
        <v>0.61488159759656402</v>
      </c>
      <c r="N58" s="331">
        <v>0.53145044259872831</v>
      </c>
      <c r="O58" s="331">
        <v>0.59786679247960139</v>
      </c>
      <c r="P58" s="331">
        <v>0.48060578999572279</v>
      </c>
      <c r="Q58" s="331">
        <v>0.4218768222449395</v>
      </c>
      <c r="R58" s="331">
        <v>0.43582908132577353</v>
      </c>
      <c r="S58" s="331">
        <v>0.43828032627305857</v>
      </c>
      <c r="T58" s="331">
        <v>0.42736009334870911</v>
      </c>
      <c r="U58" s="331">
        <v>0.40707725177942888</v>
      </c>
      <c r="V58" s="331">
        <v>0.35961578073381351</v>
      </c>
      <c r="W58" s="331">
        <v>0.3706741822233286</v>
      </c>
      <c r="DA58" s="72" t="s">
        <v>2813</v>
      </c>
    </row>
    <row r="59" spans="1:105" ht="12" customHeight="1" x14ac:dyDescent="0.25">
      <c r="A59" s="132" t="s">
        <v>2759</v>
      </c>
      <c r="B59" s="318">
        <v>0.80821301182927363</v>
      </c>
      <c r="C59" s="318">
        <v>0.80475134035440199</v>
      </c>
      <c r="D59" s="318">
        <v>0.77808195550338</v>
      </c>
      <c r="E59" s="318">
        <v>0.77375002269763105</v>
      </c>
      <c r="F59" s="318">
        <v>0.69545977898234967</v>
      </c>
      <c r="G59" s="318">
        <v>0.41925304857225842</v>
      </c>
      <c r="H59" s="318">
        <v>0.36144820702591229</v>
      </c>
      <c r="I59" s="318">
        <v>0.37408641068658272</v>
      </c>
      <c r="J59" s="318">
        <v>0.25406842720794642</v>
      </c>
      <c r="K59" s="318">
        <v>0.18504451680877981</v>
      </c>
      <c r="L59" s="318">
        <v>0.14740242895521199</v>
      </c>
      <c r="M59" s="318">
        <v>0.1547792463849294</v>
      </c>
      <c r="N59" s="318">
        <v>0.1337777863541447</v>
      </c>
      <c r="O59" s="318">
        <v>0.15049624503363851</v>
      </c>
      <c r="P59" s="318">
        <v>0.1209790669854766</v>
      </c>
      <c r="Q59" s="318">
        <v>0.1061956917715135</v>
      </c>
      <c r="R59" s="318">
        <v>0.109707782805527</v>
      </c>
      <c r="S59" s="318">
        <v>0.1103248151693652</v>
      </c>
      <c r="T59" s="318">
        <v>0.1075759519264492</v>
      </c>
      <c r="U59" s="318">
        <v>0.102470313792361</v>
      </c>
      <c r="V59" s="318">
        <v>9.0523215766538476E-2</v>
      </c>
      <c r="W59" s="318">
        <v>9.3306859081705912E-2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0.99999999999999911</v>
      </c>
      <c r="C63" s="234">
        <f t="shared" si="1"/>
        <v>1.0000000000000002</v>
      </c>
      <c r="D63" s="234">
        <f t="shared" si="1"/>
        <v>0.99999999999999989</v>
      </c>
      <c r="E63" s="234">
        <f t="shared" si="1"/>
        <v>1.0000000000000002</v>
      </c>
      <c r="F63" s="234">
        <f t="shared" si="1"/>
        <v>1.0000000000000002</v>
      </c>
      <c r="G63" s="234">
        <f t="shared" si="1"/>
        <v>1</v>
      </c>
      <c r="H63" s="234">
        <f t="shared" si="1"/>
        <v>1</v>
      </c>
      <c r="I63" s="234">
        <f t="shared" si="1"/>
        <v>0.99999999999999967</v>
      </c>
      <c r="J63" s="234">
        <f t="shared" si="1"/>
        <v>1</v>
      </c>
      <c r="K63" s="234">
        <f t="shared" si="1"/>
        <v>1</v>
      </c>
      <c r="L63" s="234">
        <f t="shared" si="1"/>
        <v>0.99999999999999989</v>
      </c>
      <c r="M63" s="234">
        <f t="shared" si="1"/>
        <v>1</v>
      </c>
      <c r="N63" s="234">
        <f t="shared" si="1"/>
        <v>1.0000000000000002</v>
      </c>
      <c r="O63" s="234">
        <f t="shared" si="1"/>
        <v>0.99999999999999978</v>
      </c>
      <c r="P63" s="234">
        <f t="shared" si="1"/>
        <v>1</v>
      </c>
      <c r="Q63" s="234">
        <f t="shared" si="1"/>
        <v>0.99999999999999989</v>
      </c>
      <c r="R63" s="234">
        <f t="shared" si="1"/>
        <v>1.0000000000000002</v>
      </c>
      <c r="S63" s="234">
        <f t="shared" si="1"/>
        <v>1</v>
      </c>
      <c r="T63" s="234">
        <f t="shared" si="1"/>
        <v>0.99999999999999989</v>
      </c>
      <c r="U63" s="234">
        <f t="shared" si="1"/>
        <v>0.99999999999999989</v>
      </c>
      <c r="V63" s="234">
        <f t="shared" si="1"/>
        <v>1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2.4198993033944349E-2</v>
      </c>
      <c r="C64" s="301">
        <f t="shared" si="2"/>
        <v>2.3993479164982404E-2</v>
      </c>
      <c r="D64" s="301">
        <f t="shared" si="2"/>
        <v>2.314094823401815E-2</v>
      </c>
      <c r="E64" s="301">
        <f t="shared" si="2"/>
        <v>2.3335747396983304E-2</v>
      </c>
      <c r="F64" s="301">
        <f t="shared" si="2"/>
        <v>2.2318946414617513E-2</v>
      </c>
      <c r="G64" s="301">
        <f t="shared" si="2"/>
        <v>1.9598838639618789E-2</v>
      </c>
      <c r="H64" s="301">
        <f t="shared" si="2"/>
        <v>2.1212619237285565E-2</v>
      </c>
      <c r="I64" s="301">
        <f t="shared" si="2"/>
        <v>2.2942131332375122E-2</v>
      </c>
      <c r="J64" s="301">
        <f t="shared" si="2"/>
        <v>2.4403926271089883E-2</v>
      </c>
      <c r="K64" s="301">
        <f t="shared" si="2"/>
        <v>2.4480005678932385E-2</v>
      </c>
      <c r="L64" s="301">
        <f t="shared" si="2"/>
        <v>1.9189522158632885E-2</v>
      </c>
      <c r="M64" s="301">
        <f t="shared" si="2"/>
        <v>1.929384258374256E-2</v>
      </c>
      <c r="N64" s="301">
        <f t="shared" si="2"/>
        <v>1.4594418144603348E-2</v>
      </c>
      <c r="O64" s="301">
        <f t="shared" si="2"/>
        <v>2.1403380773201176E-2</v>
      </c>
      <c r="P64" s="301">
        <f t="shared" si="2"/>
        <v>2.2020668610458972E-2</v>
      </c>
      <c r="Q64" s="301">
        <f t="shared" si="2"/>
        <v>2.168706914778146E-2</v>
      </c>
      <c r="R64" s="301">
        <f t="shared" si="2"/>
        <v>2.2758031835774951E-2</v>
      </c>
      <c r="S64" s="301">
        <f t="shared" si="2"/>
        <v>2.1404398478516939E-2</v>
      </c>
      <c r="T64" s="301">
        <f t="shared" si="2"/>
        <v>2.1725210758171128E-2</v>
      </c>
      <c r="U64" s="301">
        <f t="shared" si="2"/>
        <v>2.2327156136087007E-2</v>
      </c>
      <c r="V64" s="301">
        <f t="shared" si="2"/>
        <v>2.1981350028546891E-2</v>
      </c>
      <c r="W64" s="301">
        <f t="shared" si="2"/>
        <v>2.0081552852406894E-2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5.1004373843032543E-3</v>
      </c>
      <c r="C65" s="235">
        <f t="shared" si="3"/>
        <v>5.0571210934652047E-3</v>
      </c>
      <c r="D65" s="235">
        <f t="shared" si="3"/>
        <v>4.8774325987635658E-3</v>
      </c>
      <c r="E65" s="235">
        <f t="shared" si="3"/>
        <v>4.9184905441014039E-3</v>
      </c>
      <c r="F65" s="235">
        <f t="shared" si="3"/>
        <v>4.7041787446153683E-3</v>
      </c>
      <c r="G65" s="235">
        <f t="shared" si="3"/>
        <v>4.1308598728145209E-3</v>
      </c>
      <c r="H65" s="235">
        <f t="shared" si="3"/>
        <v>4.4709974512194221E-3</v>
      </c>
      <c r="I65" s="235">
        <f t="shared" si="3"/>
        <v>4.8355278320507938E-3</v>
      </c>
      <c r="J65" s="235">
        <f t="shared" si="3"/>
        <v>5.1436312949985144E-3</v>
      </c>
      <c r="K65" s="235">
        <f t="shared" si="3"/>
        <v>5.1596666009053015E-3</v>
      </c>
      <c r="L65" s="235">
        <f t="shared" si="3"/>
        <v>4.0445879738680033E-3</v>
      </c>
      <c r="M65" s="235">
        <f t="shared" si="3"/>
        <v>4.0665756572162079E-3</v>
      </c>
      <c r="N65" s="235">
        <f t="shared" si="3"/>
        <v>3.0760749342947182E-3</v>
      </c>
      <c r="O65" s="235">
        <f t="shared" si="3"/>
        <v>4.5112043832973934E-3</v>
      </c>
      <c r="P65" s="235">
        <f t="shared" si="3"/>
        <v>4.6413105392687989E-3</v>
      </c>
      <c r="Q65" s="235">
        <f t="shared" si="3"/>
        <v>4.5709975651530106E-3</v>
      </c>
      <c r="R65" s="235">
        <f t="shared" si="3"/>
        <v>4.7967250623002586E-3</v>
      </c>
      <c r="S65" s="235">
        <f t="shared" si="3"/>
        <v>4.5114188857038112E-3</v>
      </c>
      <c r="T65" s="235">
        <f t="shared" si="3"/>
        <v>4.5790366969985473E-3</v>
      </c>
      <c r="U65" s="235">
        <f t="shared" si="3"/>
        <v>4.7059091129095752E-3</v>
      </c>
      <c r="V65" s="235">
        <f t="shared" si="3"/>
        <v>4.6330233363756504E-3</v>
      </c>
      <c r="W65" s="235">
        <f t="shared" si="3"/>
        <v>4.2326018590775616E-3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1.9763814717490301E-2</v>
      </c>
      <c r="C66" s="235">
        <f t="shared" si="4"/>
        <v>1.9595967318950164E-2</v>
      </c>
      <c r="D66" s="235">
        <f t="shared" si="4"/>
        <v>1.8899687794555402E-2</v>
      </c>
      <c r="E66" s="235">
        <f t="shared" si="4"/>
        <v>1.905878427260161E-2</v>
      </c>
      <c r="F66" s="235">
        <f t="shared" si="4"/>
        <v>1.8228342022717468E-2</v>
      </c>
      <c r="G66" s="235">
        <f t="shared" si="4"/>
        <v>1.6006774125190897E-2</v>
      </c>
      <c r="H66" s="235">
        <f t="shared" si="4"/>
        <v>1.7324781890316839E-2</v>
      </c>
      <c r="I66" s="235">
        <f t="shared" si="4"/>
        <v>1.8737309946796749E-2</v>
      </c>
      <c r="J66" s="235">
        <f t="shared" si="4"/>
        <v>1.9931187902098371E-2</v>
      </c>
      <c r="K66" s="235">
        <f t="shared" si="4"/>
        <v>1.9993323517340976E-2</v>
      </c>
      <c r="L66" s="235">
        <f t="shared" si="4"/>
        <v>1.5672476946805305E-2</v>
      </c>
      <c r="M66" s="235">
        <f t="shared" si="4"/>
        <v>1.5757677580989764E-2</v>
      </c>
      <c r="N66" s="235">
        <f t="shared" si="4"/>
        <v>1.1919561103840869E-2</v>
      </c>
      <c r="O66" s="235">
        <f t="shared" si="4"/>
        <v>1.7480580755408939E-2</v>
      </c>
      <c r="P66" s="235">
        <f t="shared" si="4"/>
        <v>1.7984732412703527E-2</v>
      </c>
      <c r="Q66" s="235">
        <f t="shared" si="4"/>
        <v>1.7712274878583643E-2</v>
      </c>
      <c r="R66" s="235">
        <f t="shared" si="4"/>
        <v>1.858695210606821E-2</v>
      </c>
      <c r="S66" s="235">
        <f t="shared" si="4"/>
        <v>1.7481411936246471E-2</v>
      </c>
      <c r="T66" s="235">
        <f t="shared" si="4"/>
        <v>1.7743425915311112E-2</v>
      </c>
      <c r="U66" s="235">
        <f t="shared" si="4"/>
        <v>1.8235047070889424E-2</v>
      </c>
      <c r="V66" s="235">
        <f t="shared" si="4"/>
        <v>1.7952620119155816E-2</v>
      </c>
      <c r="W66" s="235">
        <f t="shared" si="4"/>
        <v>1.64010167389088E-2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2.7797317071365207E-2</v>
      </c>
      <c r="C67" s="235">
        <f t="shared" si="5"/>
        <v>2.7561243852529827E-2</v>
      </c>
      <c r="D67" s="235">
        <f t="shared" si="5"/>
        <v>2.6581943905299877E-2</v>
      </c>
      <c r="E67" s="235">
        <f t="shared" si="5"/>
        <v>2.6805709170680286E-2</v>
      </c>
      <c r="F67" s="235">
        <f t="shared" si="5"/>
        <v>2.5637712664972348E-2</v>
      </c>
      <c r="G67" s="235">
        <f t="shared" si="5"/>
        <v>2.2513132308101157E-2</v>
      </c>
      <c r="H67" s="235">
        <f t="shared" si="5"/>
        <v>2.4366877664118106E-2</v>
      </c>
      <c r="I67" s="235">
        <f t="shared" si="5"/>
        <v>2.635356347449579E-2</v>
      </c>
      <c r="J67" s="235">
        <f t="shared" si="5"/>
        <v>2.803272332002214E-2</v>
      </c>
      <c r="K67" s="235">
        <f t="shared" si="5"/>
        <v>2.8120115527600065E-2</v>
      </c>
      <c r="L67" s="235">
        <f t="shared" si="5"/>
        <v>2.2042951586591777E-2</v>
      </c>
      <c r="M67" s="235">
        <f t="shared" si="5"/>
        <v>2.2162784173415776E-2</v>
      </c>
      <c r="N67" s="235">
        <f t="shared" si="5"/>
        <v>1.6764568181352125E-2</v>
      </c>
      <c r="O67" s="235">
        <f t="shared" si="5"/>
        <v>2.4586004918356691E-2</v>
      </c>
      <c r="P67" s="235">
        <f t="shared" si="5"/>
        <v>2.5295081767648858E-2</v>
      </c>
      <c r="Q67" s="235">
        <f t="shared" si="5"/>
        <v>2.4911876977851341E-2</v>
      </c>
      <c r="R67" s="235">
        <f t="shared" si="5"/>
        <v>2.6142088886586465E-2</v>
      </c>
      <c r="S67" s="235">
        <f t="shared" si="5"/>
        <v>2.4587173953667683E-2</v>
      </c>
      <c r="T67" s="235">
        <f t="shared" si="5"/>
        <v>2.49556901413217E-2</v>
      </c>
      <c r="U67" s="235">
        <f t="shared" si="5"/>
        <v>2.5647143149556368E-2</v>
      </c>
      <c r="V67" s="235">
        <f t="shared" si="5"/>
        <v>2.5249916620211785E-2</v>
      </c>
      <c r="W67" s="235">
        <f t="shared" si="5"/>
        <v>2.3067624803260082E-2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0.12508820973023568</v>
      </c>
      <c r="C68" s="302">
        <f t="shared" si="6"/>
        <v>0.1283669470505866</v>
      </c>
      <c r="D68" s="302">
        <f t="shared" si="6"/>
        <v>0.13180647623433822</v>
      </c>
      <c r="E68" s="302">
        <f t="shared" si="6"/>
        <v>0.13112392325487318</v>
      </c>
      <c r="F68" s="302">
        <f t="shared" si="6"/>
        <v>0.13425985788536296</v>
      </c>
      <c r="G68" s="302">
        <f t="shared" si="6"/>
        <v>0.14107242802893133</v>
      </c>
      <c r="H68" s="302">
        <f t="shared" si="6"/>
        <v>0.1300640508737281</v>
      </c>
      <c r="I68" s="302">
        <f t="shared" si="6"/>
        <v>0.12456295401875006</v>
      </c>
      <c r="J68" s="302">
        <f t="shared" si="6"/>
        <v>0.12618695108451447</v>
      </c>
      <c r="K68" s="302">
        <f t="shared" si="6"/>
        <v>0.12782179260866777</v>
      </c>
      <c r="L68" s="302">
        <f t="shared" si="6"/>
        <v>0.14447225507112696</v>
      </c>
      <c r="M68" s="302">
        <f t="shared" si="6"/>
        <v>0.14561623263819412</v>
      </c>
      <c r="N68" s="302">
        <f t="shared" si="6"/>
        <v>0.16488590169282788</v>
      </c>
      <c r="O68" s="302">
        <f t="shared" si="6"/>
        <v>0.14035466109268718</v>
      </c>
      <c r="P68" s="302">
        <f t="shared" si="6"/>
        <v>0.13719472255490647</v>
      </c>
      <c r="Q68" s="302">
        <f t="shared" si="6"/>
        <v>0.13732331768821113</v>
      </c>
      <c r="R68" s="302">
        <f t="shared" si="6"/>
        <v>0.13452314467019003</v>
      </c>
      <c r="S68" s="302">
        <f t="shared" si="6"/>
        <v>0.13740167504729378</v>
      </c>
      <c r="T68" s="302">
        <f t="shared" si="6"/>
        <v>0.1353469227386935</v>
      </c>
      <c r="U68" s="302">
        <f t="shared" si="6"/>
        <v>0.13502122580094766</v>
      </c>
      <c r="V68" s="302">
        <f t="shared" si="6"/>
        <v>0.13618655547287314</v>
      </c>
      <c r="W68" s="302">
        <f t="shared" si="6"/>
        <v>0.14229331515510238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5.1551878590423483E-2</v>
      </c>
      <c r="C69" s="303">
        <f t="shared" si="7"/>
        <v>5.1472966509760631E-2</v>
      </c>
      <c r="D69" s="303">
        <f t="shared" si="7"/>
        <v>5.2261428294899007E-2</v>
      </c>
      <c r="E69" s="303">
        <f t="shared" si="7"/>
        <v>5.2063607582343345E-2</v>
      </c>
      <c r="F69" s="303">
        <f t="shared" si="7"/>
        <v>5.3127854494722085E-2</v>
      </c>
      <c r="G69" s="303">
        <f t="shared" si="7"/>
        <v>5.6199374835528199E-2</v>
      </c>
      <c r="H69" s="303">
        <f t="shared" si="7"/>
        <v>5.5294324969908201E-2</v>
      </c>
      <c r="I69" s="303">
        <f t="shared" si="7"/>
        <v>5.3521106622981159E-2</v>
      </c>
      <c r="J69" s="303">
        <f t="shared" si="7"/>
        <v>5.1168323166066676E-2</v>
      </c>
      <c r="K69" s="303">
        <f t="shared" si="7"/>
        <v>5.0812993558358742E-2</v>
      </c>
      <c r="L69" s="303">
        <f t="shared" si="7"/>
        <v>5.6356808386609315E-2</v>
      </c>
      <c r="M69" s="303">
        <f t="shared" si="7"/>
        <v>5.6027509317504248E-2</v>
      </c>
      <c r="N69" s="303">
        <f t="shared" si="7"/>
        <v>6.047992004230042E-2</v>
      </c>
      <c r="O69" s="303">
        <f t="shared" si="7"/>
        <v>5.3659376619988958E-2</v>
      </c>
      <c r="P69" s="303">
        <f t="shared" si="7"/>
        <v>5.3180545012441967E-2</v>
      </c>
      <c r="Q69" s="303">
        <f t="shared" si="7"/>
        <v>5.3628476077784197E-2</v>
      </c>
      <c r="R69" s="303">
        <f t="shared" si="7"/>
        <v>5.2436764678690934E-2</v>
      </c>
      <c r="S69" s="303">
        <f t="shared" si="7"/>
        <v>5.4025494096851402E-2</v>
      </c>
      <c r="T69" s="303">
        <f t="shared" si="7"/>
        <v>5.3832955386398054E-2</v>
      </c>
      <c r="U69" s="303">
        <f t="shared" si="7"/>
        <v>5.2992142149085104E-2</v>
      </c>
      <c r="V69" s="303">
        <f t="shared" si="7"/>
        <v>5.3342799526779353E-2</v>
      </c>
      <c r="W69" s="303">
        <f t="shared" si="7"/>
        <v>5.531129408484789E-2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0.3876304717087608</v>
      </c>
      <c r="C70" s="303">
        <f t="shared" si="8"/>
        <v>0.38703711356377679</v>
      </c>
      <c r="D70" s="303">
        <f t="shared" si="8"/>
        <v>0.39296573967895188</v>
      </c>
      <c r="E70" s="303">
        <f t="shared" si="8"/>
        <v>0.39147828009031244</v>
      </c>
      <c r="F70" s="303">
        <f t="shared" si="8"/>
        <v>0.39948059821992948</v>
      </c>
      <c r="G70" s="303">
        <f t="shared" si="8"/>
        <v>0.42257606847483697</v>
      </c>
      <c r="H70" s="303">
        <f t="shared" si="8"/>
        <v>0.41577078967757891</v>
      </c>
      <c r="I70" s="303">
        <f t="shared" si="8"/>
        <v>0.4024375517228006</v>
      </c>
      <c r="J70" s="303">
        <f t="shared" si="8"/>
        <v>0.38474642996023234</v>
      </c>
      <c r="K70" s="303">
        <f t="shared" si="8"/>
        <v>0.38207462464073594</v>
      </c>
      <c r="L70" s="303">
        <f t="shared" si="8"/>
        <v>0.4237598476762352</v>
      </c>
      <c r="M70" s="303">
        <f t="shared" si="8"/>
        <v>0.42128377198354156</v>
      </c>
      <c r="N70" s="303">
        <f t="shared" si="8"/>
        <v>0.45476247570268208</v>
      </c>
      <c r="O70" s="303">
        <f t="shared" si="8"/>
        <v>0.40347723573876298</v>
      </c>
      <c r="P70" s="303">
        <f t="shared" si="8"/>
        <v>0.39987679038201579</v>
      </c>
      <c r="Q70" s="303">
        <f t="shared" si="8"/>
        <v>0.40324488743103115</v>
      </c>
      <c r="R70" s="303">
        <f t="shared" si="8"/>
        <v>0.39428413441092608</v>
      </c>
      <c r="S70" s="303">
        <f t="shared" si="8"/>
        <v>0.40623015753594038</v>
      </c>
      <c r="T70" s="303">
        <f t="shared" si="8"/>
        <v>0.40478241454003167</v>
      </c>
      <c r="U70" s="303">
        <f t="shared" si="8"/>
        <v>0.39846014577485145</v>
      </c>
      <c r="V70" s="303">
        <f t="shared" si="8"/>
        <v>0.40109681951866766</v>
      </c>
      <c r="W70" s="303">
        <f t="shared" si="8"/>
        <v>0.41589838436875998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0.10767617858196447</v>
      </c>
      <c r="C71" s="303">
        <f t="shared" si="9"/>
        <v>0.10676172119010618</v>
      </c>
      <c r="D71" s="303">
        <f t="shared" si="9"/>
        <v>0.10296828761043657</v>
      </c>
      <c r="E71" s="303">
        <f t="shared" si="9"/>
        <v>0.10383506869631196</v>
      </c>
      <c r="F71" s="303">
        <f t="shared" si="9"/>
        <v>9.9310696793482867E-2</v>
      </c>
      <c r="G71" s="303">
        <f t="shared" si="9"/>
        <v>8.7207267112251463E-2</v>
      </c>
      <c r="H71" s="303">
        <f t="shared" si="9"/>
        <v>9.4387967878714493E-2</v>
      </c>
      <c r="I71" s="303">
        <f t="shared" si="9"/>
        <v>0.10208362913822665</v>
      </c>
      <c r="J71" s="303">
        <f t="shared" si="9"/>
        <v>0.10858805238635416</v>
      </c>
      <c r="K71" s="303">
        <f t="shared" si="9"/>
        <v>0.10892657638583494</v>
      </c>
      <c r="L71" s="303">
        <f t="shared" si="9"/>
        <v>8.5385966761391596E-2</v>
      </c>
      <c r="M71" s="303">
        <f t="shared" si="9"/>
        <v>8.5850152387136391E-2</v>
      </c>
      <c r="N71" s="303">
        <f t="shared" si="9"/>
        <v>6.4939527534631003E-2</v>
      </c>
      <c r="O71" s="303">
        <f t="shared" si="9"/>
        <v>9.523678308267805E-2</v>
      </c>
      <c r="P71" s="303">
        <f t="shared" si="9"/>
        <v>9.7983475695375188E-2</v>
      </c>
      <c r="Q71" s="303">
        <f t="shared" si="9"/>
        <v>9.6499086850445753E-2</v>
      </c>
      <c r="R71" s="303">
        <f t="shared" si="9"/>
        <v>0.10126445743777765</v>
      </c>
      <c r="S71" s="303">
        <f t="shared" si="9"/>
        <v>9.5241311478515417E-2</v>
      </c>
      <c r="T71" s="303">
        <f t="shared" si="9"/>
        <v>9.6668802294636397E-2</v>
      </c>
      <c r="U71" s="303">
        <f t="shared" si="9"/>
        <v>9.9347226885202672E-2</v>
      </c>
      <c r="V71" s="303">
        <f t="shared" si="9"/>
        <v>9.7808523182201734E-2</v>
      </c>
      <c r="W71" s="303">
        <f t="shared" si="9"/>
        <v>8.9355159039296347E-2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0.21993324426629593</v>
      </c>
      <c r="C72" s="303">
        <f t="shared" si="10"/>
        <v>0.21915946132602201</v>
      </c>
      <c r="D72" s="303">
        <f t="shared" si="10"/>
        <v>0.21660534784052612</v>
      </c>
      <c r="E72" s="303">
        <f t="shared" si="10"/>
        <v>0.2172360460992748</v>
      </c>
      <c r="F72" s="303">
        <f t="shared" si="10"/>
        <v>0.21410093958133627</v>
      </c>
      <c r="G72" s="303">
        <f t="shared" si="10"/>
        <v>0.20537812824179119</v>
      </c>
      <c r="H72" s="303">
        <f t="shared" si="10"/>
        <v>0.20970583385629438</v>
      </c>
      <c r="I72" s="303">
        <f t="shared" si="10"/>
        <v>0.21489034316890732</v>
      </c>
      <c r="J72" s="303">
        <f t="shared" si="10"/>
        <v>0.22027459375489433</v>
      </c>
      <c r="K72" s="303">
        <f t="shared" si="10"/>
        <v>0.22098844377144508</v>
      </c>
      <c r="L72" s="303">
        <f t="shared" si="10"/>
        <v>0.20428719650375782</v>
      </c>
      <c r="M72" s="303">
        <f t="shared" si="10"/>
        <v>0.20501830908535121</v>
      </c>
      <c r="N72" s="303">
        <f t="shared" si="10"/>
        <v>0.18972496836935696</v>
      </c>
      <c r="O72" s="303">
        <f t="shared" si="10"/>
        <v>0.21164259672290248</v>
      </c>
      <c r="P72" s="303">
        <f t="shared" si="10"/>
        <v>0.21337710520068523</v>
      </c>
      <c r="Q72" s="303">
        <f t="shared" si="10"/>
        <v>0.21240737825692371</v>
      </c>
      <c r="R72" s="303">
        <f t="shared" si="10"/>
        <v>0.21580963177998419</v>
      </c>
      <c r="S72" s="303">
        <f t="shared" si="10"/>
        <v>0.21146746803664601</v>
      </c>
      <c r="T72" s="303">
        <f t="shared" si="10"/>
        <v>0.2123016363375895</v>
      </c>
      <c r="U72" s="303">
        <f t="shared" si="10"/>
        <v>0.21442252569689363</v>
      </c>
      <c r="V72" s="303">
        <f t="shared" si="10"/>
        <v>0.21335361480800086</v>
      </c>
      <c r="W72" s="303">
        <f t="shared" si="10"/>
        <v>0.20741836856097998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5.598977140904008E-2</v>
      </c>
      <c r="C73" s="304">
        <f t="shared" si="11"/>
        <v>5.6331491382100786E-2</v>
      </c>
      <c r="D73" s="304">
        <f t="shared" si="11"/>
        <v>5.7544200715560101E-2</v>
      </c>
      <c r="E73" s="304">
        <f t="shared" si="11"/>
        <v>5.7327819958550304E-2</v>
      </c>
      <c r="F73" s="304">
        <f t="shared" si="11"/>
        <v>5.8589815897433076E-2</v>
      </c>
      <c r="G73" s="304">
        <f t="shared" si="11"/>
        <v>6.1456825008671265E-2</v>
      </c>
      <c r="H73" s="304">
        <f t="shared" si="11"/>
        <v>5.8201110661296192E-2</v>
      </c>
      <c r="I73" s="304">
        <f t="shared" si="11"/>
        <v>5.5877901246045601E-2</v>
      </c>
      <c r="J73" s="304">
        <f t="shared" si="11"/>
        <v>5.5575290509595518E-2</v>
      </c>
      <c r="K73" s="304">
        <f t="shared" si="11"/>
        <v>5.6172781726286786E-2</v>
      </c>
      <c r="L73" s="304">
        <f t="shared" si="11"/>
        <v>6.2344964792325611E-2</v>
      </c>
      <c r="M73" s="304">
        <f t="shared" si="11"/>
        <v>6.2794716719793003E-2</v>
      </c>
      <c r="N73" s="304">
        <f t="shared" si="11"/>
        <v>6.8183437570934258E-2</v>
      </c>
      <c r="O73" s="304">
        <f t="shared" si="11"/>
        <v>6.0419945232000664E-2</v>
      </c>
      <c r="P73" s="304">
        <f t="shared" si="11"/>
        <v>5.9356020163965358E-2</v>
      </c>
      <c r="Q73" s="304">
        <f t="shared" si="11"/>
        <v>5.9752750755911674E-2</v>
      </c>
      <c r="R73" s="304">
        <f t="shared" si="11"/>
        <v>5.8578270234930362E-2</v>
      </c>
      <c r="S73" s="304">
        <f t="shared" si="11"/>
        <v>5.9957214129396114E-2</v>
      </c>
      <c r="T73" s="304">
        <f t="shared" si="11"/>
        <v>5.9293565586330088E-2</v>
      </c>
      <c r="U73" s="304">
        <f t="shared" si="11"/>
        <v>5.8973944525037729E-2</v>
      </c>
      <c r="V73" s="304">
        <f t="shared" si="11"/>
        <v>5.9409157693502364E-2</v>
      </c>
      <c r="W73" s="304">
        <f t="shared" si="11"/>
        <v>6.1704872336562661E-2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3.9761038666665076E-2</v>
      </c>
      <c r="C74" s="304">
        <f t="shared" si="12"/>
        <v>3.9700175195220511E-2</v>
      </c>
      <c r="D74" s="304">
        <f t="shared" si="12"/>
        <v>4.030830161821955E-2</v>
      </c>
      <c r="E74" s="304">
        <f t="shared" si="12"/>
        <v>4.015572605325355E-2</v>
      </c>
      <c r="F74" s="304">
        <f t="shared" si="12"/>
        <v>4.0976560594903601E-2</v>
      </c>
      <c r="G74" s="304">
        <f t="shared" si="12"/>
        <v>4.3345569103915085E-2</v>
      </c>
      <c r="H74" s="304">
        <f t="shared" si="12"/>
        <v>4.2647520387047146E-2</v>
      </c>
      <c r="I74" s="304">
        <f t="shared" si="12"/>
        <v>4.1279868903058292E-2</v>
      </c>
      <c r="J74" s="304">
        <f t="shared" si="12"/>
        <v>3.9465209252186828E-2</v>
      </c>
      <c r="K74" s="304">
        <f t="shared" si="12"/>
        <v>3.9191149903472604E-2</v>
      </c>
      <c r="L74" s="304">
        <f t="shared" si="12"/>
        <v>4.3466994776133534E-2</v>
      </c>
      <c r="M74" s="304">
        <f t="shared" si="12"/>
        <v>4.3213012314628915E-2</v>
      </c>
      <c r="N74" s="304">
        <f t="shared" si="12"/>
        <v>4.664707679159992E-2</v>
      </c>
      <c r="O74" s="304">
        <f t="shared" si="12"/>
        <v>4.1386514069981228E-2</v>
      </c>
      <c r="P74" s="304">
        <f t="shared" si="12"/>
        <v>4.1017199845493721E-2</v>
      </c>
      <c r="Q74" s="304">
        <f t="shared" si="12"/>
        <v>4.1362681036403809E-2</v>
      </c>
      <c r="R74" s="304">
        <f t="shared" si="12"/>
        <v>4.0443535423974948E-2</v>
      </c>
      <c r="S74" s="304">
        <f t="shared" si="12"/>
        <v>4.1668893908545931E-2</v>
      </c>
      <c r="T74" s="304">
        <f t="shared" si="12"/>
        <v>4.1520392256996247E-2</v>
      </c>
      <c r="U74" s="304">
        <f t="shared" si="12"/>
        <v>4.087188809857642E-2</v>
      </c>
      <c r="V74" s="304">
        <f t="shared" si="12"/>
        <v>4.1142343840141614E-2</v>
      </c>
      <c r="W74" s="304">
        <f t="shared" si="12"/>
        <v>4.2660608360826281E-2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0.12418243419059077</v>
      </c>
      <c r="C76" s="304">
        <f t="shared" si="14"/>
        <v>0.12312779474870071</v>
      </c>
      <c r="D76" s="304">
        <f t="shared" si="14"/>
        <v>0.11875284550674646</v>
      </c>
      <c r="E76" s="304">
        <f t="shared" si="14"/>
        <v>0.11975250008747092</v>
      </c>
      <c r="F76" s="304">
        <f t="shared" si="14"/>
        <v>0.11453456308899961</v>
      </c>
      <c r="G76" s="304">
        <f t="shared" si="14"/>
        <v>0.10057573412920484</v>
      </c>
      <c r="H76" s="304">
        <f t="shared" si="14"/>
        <v>0.10885720280795105</v>
      </c>
      <c r="I76" s="304">
        <f t="shared" si="14"/>
        <v>0.11773257301980339</v>
      </c>
      <c r="J76" s="304">
        <f t="shared" si="14"/>
        <v>0.12523409399311197</v>
      </c>
      <c r="K76" s="304">
        <f t="shared" si="14"/>
        <v>0.12562451214168568</v>
      </c>
      <c r="L76" s="304">
        <f t="shared" si="14"/>
        <v>9.8475236935298679E-2</v>
      </c>
      <c r="M76" s="304">
        <f t="shared" si="14"/>
        <v>9.9010580050929303E-2</v>
      </c>
      <c r="N76" s="304">
        <f t="shared" si="14"/>
        <v>7.4894454006822764E-2</v>
      </c>
      <c r="O76" s="304">
        <f t="shared" si="14"/>
        <v>0.10983613742092059</v>
      </c>
      <c r="P76" s="304">
        <f t="shared" si="14"/>
        <v>0.11300388519122616</v>
      </c>
      <c r="Q76" s="304">
        <f t="shared" si="14"/>
        <v>0.11129194646460822</v>
      </c>
      <c r="R76" s="304">
        <f t="shared" si="14"/>
        <v>0.11678782612107889</v>
      </c>
      <c r="S76" s="304">
        <f t="shared" si="14"/>
        <v>0.10984135999870397</v>
      </c>
      <c r="T76" s="304">
        <f t="shared" si="14"/>
        <v>0.11148767849426315</v>
      </c>
      <c r="U76" s="304">
        <f t="shared" si="14"/>
        <v>0.11457669307327947</v>
      </c>
      <c r="V76" s="304">
        <f t="shared" si="14"/>
        <v>0.11280211327435689</v>
      </c>
      <c r="W76" s="304">
        <f t="shared" si="14"/>
        <v>0.10305288786359104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3.1259454915215902E-2</v>
      </c>
      <c r="C77" s="237">
        <f t="shared" si="15"/>
        <v>3.0993978929820309E-2</v>
      </c>
      <c r="D77" s="237">
        <f t="shared" si="15"/>
        <v>2.9892707808211148E-2</v>
      </c>
      <c r="E77" s="237">
        <f t="shared" si="15"/>
        <v>3.0144342892517752E-2</v>
      </c>
      <c r="F77" s="237">
        <f t="shared" si="15"/>
        <v>2.8830873178243847E-2</v>
      </c>
      <c r="G77" s="237">
        <f t="shared" si="15"/>
        <v>2.5317128360935567E-2</v>
      </c>
      <c r="H77" s="237">
        <f t="shared" si="15"/>
        <v>2.7401756500836E-2</v>
      </c>
      <c r="I77" s="237">
        <f t="shared" si="15"/>
        <v>2.9635882742615426E-2</v>
      </c>
      <c r="J77" s="237">
        <f t="shared" si="15"/>
        <v>3.1524180859729148E-2</v>
      </c>
      <c r="K77" s="237">
        <f t="shared" si="15"/>
        <v>3.1622457710178797E-2</v>
      </c>
      <c r="L77" s="237">
        <f t="shared" si="15"/>
        <v>2.478838693498096E-2</v>
      </c>
      <c r="M77" s="237">
        <f t="shared" si="15"/>
        <v>2.4923144592908203E-2</v>
      </c>
      <c r="N77" s="237">
        <f t="shared" si="15"/>
        <v>1.8852584294110863E-2</v>
      </c>
      <c r="O77" s="237">
        <f t="shared" si="15"/>
        <v>2.7648175912715945E-2</v>
      </c>
      <c r="P77" s="237">
        <f t="shared" si="15"/>
        <v>2.8445567824495258E-2</v>
      </c>
      <c r="Q77" s="237">
        <f t="shared" si="15"/>
        <v>2.8014635126234609E-2</v>
      </c>
      <c r="R77" s="237">
        <f t="shared" si="15"/>
        <v>2.939806913170134E-2</v>
      </c>
      <c r="S77" s="237">
        <f t="shared" si="15"/>
        <v>2.7649490550618026E-2</v>
      </c>
      <c r="T77" s="237">
        <f t="shared" si="15"/>
        <v>2.8063905190848358E-2</v>
      </c>
      <c r="U77" s="237">
        <f t="shared" si="15"/>
        <v>2.8841478223577032E-2</v>
      </c>
      <c r="V77" s="237">
        <f t="shared" si="15"/>
        <v>2.8394777387187101E-2</v>
      </c>
      <c r="W77" s="237">
        <f t="shared" si="15"/>
        <v>2.5940682537360087E-2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0.48099197708304769</v>
      </c>
      <c r="C81" s="324">
        <f>IF(C$5=0,0,C$5/TEL_fec!C$5)</f>
        <v>0.48660292236446839</v>
      </c>
      <c r="D81" s="324">
        <f>IF(D$5=0,0,D$5/TEL_fec!D$5)</f>
        <v>0.48951590713649312</v>
      </c>
      <c r="E81" s="324">
        <f>IF(E$5=0,0,E$5/TEL_fec!E$5)</f>
        <v>0.48958620195888575</v>
      </c>
      <c r="F81" s="324">
        <f>IF(F$5=0,0,F$5/TEL_fec!F$5)</f>
        <v>0.48958140550801926</v>
      </c>
      <c r="G81" s="324">
        <f>IF(G$5=0,0,G$5/TEL_fec!G$5)</f>
        <v>0.48967215374362749</v>
      </c>
      <c r="H81" s="324">
        <f>IF(H$5=0,0,H$5/TEL_fec!H$5)</f>
        <v>0.48972173003065089</v>
      </c>
      <c r="I81" s="324">
        <f>IF(I$5=0,0,I$5/TEL_fec!I$5)</f>
        <v>0.49313258135993876</v>
      </c>
      <c r="J81" s="324">
        <f>IF(J$5=0,0,J$5/TEL_fec!J$5)</f>
        <v>0.49138518292734595</v>
      </c>
      <c r="K81" s="324">
        <f>IF(K$5=0,0,K$5/TEL_fec!K$5)</f>
        <v>0.48454997049407583</v>
      </c>
      <c r="L81" s="324">
        <f>IF(L$5=0,0,L$5/TEL_fec!L$5)</f>
        <v>0.49163621078232755</v>
      </c>
      <c r="M81" s="324">
        <f>IF(M$5=0,0,M$5/TEL_fec!M$5)</f>
        <v>0.48238987563743863</v>
      </c>
      <c r="N81" s="324">
        <f>IF(N$5=0,0,N$5/TEL_fec!N$5)</f>
        <v>0.49433278240016587</v>
      </c>
      <c r="O81" s="324">
        <f>IF(O$5=0,0,O$5/TEL_fec!O$5)</f>
        <v>0.48784064029711138</v>
      </c>
      <c r="P81" s="324">
        <f>IF(P$5=0,0,P$5/TEL_fec!P$5)</f>
        <v>0.49243775043233978</v>
      </c>
      <c r="Q81" s="324">
        <f>IF(Q$5=0,0,Q$5/TEL_fec!Q$5)</f>
        <v>0.48503824386620997</v>
      </c>
      <c r="R81" s="324">
        <f>IF(R$5=0,0,R$5/TEL_fec!R$5)</f>
        <v>0.48994571268955123</v>
      </c>
      <c r="S81" s="324">
        <f>IF(S$5=0,0,S$5/TEL_fec!S$5)</f>
        <v>0.48777299386874939</v>
      </c>
      <c r="T81" s="324">
        <f>IF(T$5=0,0,T$5/TEL_fec!T$5)</f>
        <v>0.49023203872326226</v>
      </c>
      <c r="U81" s="324">
        <f>IF(U$5=0,0,U$5/TEL_fec!U$5)</f>
        <v>0.49036602627592141</v>
      </c>
      <c r="V81" s="324">
        <f>IF(V$5=0,0,V$5/TEL_fec!V$5)</f>
        <v>0.49019401382981104</v>
      </c>
      <c r="W81" s="324">
        <f>IF(W$5=0,0,W$5/TEL_fec!W$5)</f>
        <v>0.48989367704517645</v>
      </c>
      <c r="DA81" s="95"/>
    </row>
    <row r="82" spans="1:105" ht="12" customHeight="1" x14ac:dyDescent="0.25">
      <c r="A82" s="55" t="s">
        <v>92</v>
      </c>
      <c r="B82" s="336">
        <f>IF(B$6=0,0,B$6/TEL_fec!B$6)</f>
        <v>0.4831248757676323</v>
      </c>
      <c r="C82" s="336">
        <f>IF(C$6=0,0,C$6/TEL_fec!C$6)</f>
        <v>0.48312487576763202</v>
      </c>
      <c r="D82" s="336">
        <f>IF(D$6=0,0,D$6/TEL_fec!D$6)</f>
        <v>0.4831248757676323</v>
      </c>
      <c r="E82" s="336">
        <f>IF(E$6=0,0,E$6/TEL_fec!E$6)</f>
        <v>0.48312487576763224</v>
      </c>
      <c r="F82" s="336">
        <f>IF(F$6=0,0,F$6/TEL_fec!F$6)</f>
        <v>0.48312487576763208</v>
      </c>
      <c r="G82" s="336">
        <f>IF(G$6=0,0,G$6/TEL_fec!G$6)</f>
        <v>0.4831248757676323</v>
      </c>
      <c r="H82" s="336">
        <f>IF(H$6=0,0,H$6/TEL_fec!H$6)</f>
        <v>0.48312487576763202</v>
      </c>
      <c r="I82" s="336">
        <f>IF(I$6=0,0,I$6/TEL_fec!I$6)</f>
        <v>0.48312487576763213</v>
      </c>
      <c r="J82" s="336">
        <f>IF(J$6=0,0,J$6/TEL_fec!J$6)</f>
        <v>0.48312487576763213</v>
      </c>
      <c r="K82" s="336">
        <f>IF(K$6=0,0,K$6/TEL_fec!K$6)</f>
        <v>0.48312487576763219</v>
      </c>
      <c r="L82" s="336">
        <f>IF(L$6=0,0,L$6/TEL_fec!L$6)</f>
        <v>0.48312487576763208</v>
      </c>
      <c r="M82" s="336">
        <f>IF(M$6=0,0,M$6/TEL_fec!M$6)</f>
        <v>0.48312487576763202</v>
      </c>
      <c r="N82" s="336">
        <f>IF(N$6=0,0,N$6/TEL_fec!N$6)</f>
        <v>0.48312487576763197</v>
      </c>
      <c r="O82" s="336">
        <f>IF(O$6=0,0,O$6/TEL_fec!O$6)</f>
        <v>0.48312487576763202</v>
      </c>
      <c r="P82" s="336">
        <f>IF(P$6=0,0,P$6/TEL_fec!P$6)</f>
        <v>0.48312487576763224</v>
      </c>
      <c r="Q82" s="336">
        <f>IF(Q$6=0,0,Q$6/TEL_fec!Q$6)</f>
        <v>0.48312487576763224</v>
      </c>
      <c r="R82" s="336">
        <f>IF(R$6=0,0,R$6/TEL_fec!R$6)</f>
        <v>0.48312487576763213</v>
      </c>
      <c r="S82" s="336">
        <f>IF(S$6=0,0,S$6/TEL_fec!S$6)</f>
        <v>0.48312487576763224</v>
      </c>
      <c r="T82" s="336">
        <f>IF(T$6=0,0,T$6/TEL_fec!T$6)</f>
        <v>0.48312487576763197</v>
      </c>
      <c r="U82" s="336">
        <f>IF(U$6=0,0,U$6/TEL_fec!U$6)</f>
        <v>0.48312487576763208</v>
      </c>
      <c r="V82" s="336">
        <f>IF(V$6=0,0,V$6/TEL_fec!V$6)</f>
        <v>0.48312487576763213</v>
      </c>
      <c r="W82" s="336">
        <f>IF(W$6=0,0,W$6/TEL_fec!W$6)</f>
        <v>0.48312487576763202</v>
      </c>
      <c r="DA82" s="67"/>
    </row>
    <row r="83" spans="1:105" ht="12" customHeight="1" x14ac:dyDescent="0.25">
      <c r="A83" s="202" t="s">
        <v>93</v>
      </c>
      <c r="B83" s="337">
        <f>IF(B$7=0,0,B$7/TEL_fec!B$7)</f>
        <v>0.12410353551905565</v>
      </c>
      <c r="C83" s="337">
        <f>IF(C$7=0,0,C$7/TEL_fec!C$7)</f>
        <v>0.1241035355190557</v>
      </c>
      <c r="D83" s="337">
        <f>IF(D$7=0,0,D$7/TEL_fec!D$7)</f>
        <v>0.1241035355190557</v>
      </c>
      <c r="E83" s="337">
        <f>IF(E$7=0,0,E$7/TEL_fec!E$7)</f>
        <v>0.12410353551905562</v>
      </c>
      <c r="F83" s="337">
        <f>IF(F$7=0,0,F$7/TEL_fec!F$7)</f>
        <v>0.12410353551905574</v>
      </c>
      <c r="G83" s="337">
        <f>IF(G$7=0,0,G$7/TEL_fec!G$7)</f>
        <v>0.12410353551905567</v>
      </c>
      <c r="H83" s="337">
        <f>IF(H$7=0,0,H$7/TEL_fec!H$7)</f>
        <v>0.12410353551905567</v>
      </c>
      <c r="I83" s="337">
        <f>IF(I$7=0,0,I$7/TEL_fec!I$7)</f>
        <v>0.12410353551905572</v>
      </c>
      <c r="J83" s="337">
        <f>IF(J$7=0,0,J$7/TEL_fec!J$7)</f>
        <v>0.1241035355190557</v>
      </c>
      <c r="K83" s="337">
        <f>IF(K$7=0,0,K$7/TEL_fec!K$7)</f>
        <v>0.12410353551905566</v>
      </c>
      <c r="L83" s="337">
        <f>IF(L$7=0,0,L$7/TEL_fec!L$7)</f>
        <v>0.1241035355190557</v>
      </c>
      <c r="M83" s="337">
        <f>IF(M$7=0,0,M$7/TEL_fec!M$7)</f>
        <v>0.12410353551905572</v>
      </c>
      <c r="N83" s="337">
        <f>IF(N$7=0,0,N$7/TEL_fec!N$7)</f>
        <v>0.1241035355190557</v>
      </c>
      <c r="O83" s="337">
        <f>IF(O$7=0,0,O$7/TEL_fec!O$7)</f>
        <v>0.12410353551905566</v>
      </c>
      <c r="P83" s="337">
        <f>IF(P$7=0,0,P$7/TEL_fec!P$7)</f>
        <v>0.12410353551905567</v>
      </c>
      <c r="Q83" s="337">
        <f>IF(Q$7=0,0,Q$7/TEL_fec!Q$7)</f>
        <v>0.12410353551905572</v>
      </c>
      <c r="R83" s="337">
        <f>IF(R$7=0,0,R$7/TEL_fec!R$7)</f>
        <v>0.12410353551905574</v>
      </c>
      <c r="S83" s="337">
        <f>IF(S$7=0,0,S$7/TEL_fec!S$7)</f>
        <v>0.12410353551905562</v>
      </c>
      <c r="T83" s="337">
        <f>IF(T$7=0,0,T$7/TEL_fec!T$7)</f>
        <v>0.12410353551905573</v>
      </c>
      <c r="U83" s="337">
        <f>IF(U$7=0,0,U$7/TEL_fec!U$7)</f>
        <v>0.12410353551905569</v>
      </c>
      <c r="V83" s="337">
        <f>IF(V$7=0,0,V$7/TEL_fec!V$7)</f>
        <v>0.12410353551905569</v>
      </c>
      <c r="W83" s="337">
        <f>IF(W$7=0,0,W$7/TEL_fec!W$7)</f>
        <v>0.1241035355190557</v>
      </c>
      <c r="DA83" s="174"/>
    </row>
    <row r="84" spans="1:105" ht="12" customHeight="1" x14ac:dyDescent="0.25">
      <c r="A84" s="202" t="s">
        <v>94</v>
      </c>
      <c r="B84" s="337">
        <f>IF(B$8=0,0,B$8/TEL_fec!B$8)</f>
        <v>0.66906706146793871</v>
      </c>
      <c r="C84" s="337">
        <f>IF(C$8=0,0,C$8/TEL_fec!C$8)</f>
        <v>0.66906706146793871</v>
      </c>
      <c r="D84" s="337">
        <f>IF(D$8=0,0,D$8/TEL_fec!D$8)</f>
        <v>0.66906706146793871</v>
      </c>
      <c r="E84" s="337">
        <f>IF(E$8=0,0,E$8/TEL_fec!E$8)</f>
        <v>0.6690670614679386</v>
      </c>
      <c r="F84" s="337">
        <f>IF(F$8=0,0,F$8/TEL_fec!F$8)</f>
        <v>0.66906706146793871</v>
      </c>
      <c r="G84" s="337">
        <f>IF(G$8=0,0,G$8/TEL_fec!G$8)</f>
        <v>0.6690670614679386</v>
      </c>
      <c r="H84" s="337">
        <f>IF(H$8=0,0,H$8/TEL_fec!H$8)</f>
        <v>0.66906706146793871</v>
      </c>
      <c r="I84" s="337">
        <f>IF(I$8=0,0,I$8/TEL_fec!I$8)</f>
        <v>0.66906706146793848</v>
      </c>
      <c r="J84" s="337">
        <f>IF(J$8=0,0,J$8/TEL_fec!J$8)</f>
        <v>0.66906706146793848</v>
      </c>
      <c r="K84" s="337">
        <f>IF(K$8=0,0,K$8/TEL_fec!K$8)</f>
        <v>0.66906706146793871</v>
      </c>
      <c r="L84" s="337">
        <f>IF(L$8=0,0,L$8/TEL_fec!L$8)</f>
        <v>0.66906706146793871</v>
      </c>
      <c r="M84" s="337">
        <f>IF(M$8=0,0,M$8/TEL_fec!M$8)</f>
        <v>0.66906706146793893</v>
      </c>
      <c r="N84" s="337">
        <f>IF(N$8=0,0,N$8/TEL_fec!N$8)</f>
        <v>0.66906706146793848</v>
      </c>
      <c r="O84" s="337">
        <f>IF(O$8=0,0,O$8/TEL_fec!O$8)</f>
        <v>0.66906706146793882</v>
      </c>
      <c r="P84" s="337">
        <f>IF(P$8=0,0,P$8/TEL_fec!P$8)</f>
        <v>0.66906706146793848</v>
      </c>
      <c r="Q84" s="337">
        <f>IF(Q$8=0,0,Q$8/TEL_fec!Q$8)</f>
        <v>0.66906706146793837</v>
      </c>
      <c r="R84" s="337">
        <f>IF(R$8=0,0,R$8/TEL_fec!R$8)</f>
        <v>0.66906706146793837</v>
      </c>
      <c r="S84" s="337">
        <f>IF(S$8=0,0,S$8/TEL_fec!S$8)</f>
        <v>0.66906706146793882</v>
      </c>
      <c r="T84" s="337">
        <f>IF(T$8=0,0,T$8/TEL_fec!T$8)</f>
        <v>0.6690670614679386</v>
      </c>
      <c r="U84" s="337">
        <f>IF(U$8=0,0,U$8/TEL_fec!U$8)</f>
        <v>0.66906706146793871</v>
      </c>
      <c r="V84" s="337">
        <f>IF(V$8=0,0,V$8/TEL_fec!V$8)</f>
        <v>0.66906706146793871</v>
      </c>
      <c r="W84" s="337">
        <f>IF(W$8=0,0,W$8/TEL_fec!W$8)</f>
        <v>0.66906706146793871</v>
      </c>
      <c r="DA84" s="174"/>
    </row>
    <row r="85" spans="1:105" ht="12" customHeight="1" x14ac:dyDescent="0.25">
      <c r="A85" s="202" t="s">
        <v>95</v>
      </c>
      <c r="B85" s="337">
        <f>IF(B$9=0,0,B$9/TEL_fec!B$9)</f>
        <v>0.48096899291967954</v>
      </c>
      <c r="C85" s="337">
        <f>IF(C$9=0,0,C$9/TEL_fec!C$9)</f>
        <v>0.48096899291967971</v>
      </c>
      <c r="D85" s="337">
        <f>IF(D$9=0,0,D$9/TEL_fec!D$9)</f>
        <v>0.48096899291967959</v>
      </c>
      <c r="E85" s="337">
        <f>IF(E$9=0,0,E$9/TEL_fec!E$9)</f>
        <v>0.48096899291967987</v>
      </c>
      <c r="F85" s="337">
        <f>IF(F$9=0,0,F$9/TEL_fec!F$9)</f>
        <v>0.48096899291967959</v>
      </c>
      <c r="G85" s="337">
        <f>IF(G$9=0,0,G$9/TEL_fec!G$9)</f>
        <v>0.48096899291967965</v>
      </c>
      <c r="H85" s="337">
        <f>IF(H$9=0,0,H$9/TEL_fec!H$9)</f>
        <v>0.48096899291967971</v>
      </c>
      <c r="I85" s="337">
        <f>IF(I$9=0,0,I$9/TEL_fec!I$9)</f>
        <v>0.48096899291967982</v>
      </c>
      <c r="J85" s="337">
        <f>IF(J$9=0,0,J$9/TEL_fec!J$9)</f>
        <v>0.48096899291967976</v>
      </c>
      <c r="K85" s="337">
        <f>IF(K$9=0,0,K$9/TEL_fec!K$9)</f>
        <v>0.48096899291967959</v>
      </c>
      <c r="L85" s="337">
        <f>IF(L$9=0,0,L$9/TEL_fec!L$9)</f>
        <v>0.48096899291967982</v>
      </c>
      <c r="M85" s="337">
        <f>IF(M$9=0,0,M$9/TEL_fec!M$9)</f>
        <v>0.48096899291967987</v>
      </c>
      <c r="N85" s="337">
        <f>IF(N$9=0,0,N$9/TEL_fec!N$9)</f>
        <v>0.48096899291967976</v>
      </c>
      <c r="O85" s="337">
        <f>IF(O$9=0,0,O$9/TEL_fec!O$9)</f>
        <v>0.48096899291967965</v>
      </c>
      <c r="P85" s="337">
        <f>IF(P$9=0,0,P$9/TEL_fec!P$9)</f>
        <v>0.48096899291967993</v>
      </c>
      <c r="Q85" s="337">
        <f>IF(Q$9=0,0,Q$9/TEL_fec!Q$9)</f>
        <v>0.48096899291967976</v>
      </c>
      <c r="R85" s="337">
        <f>IF(R$9=0,0,R$9/TEL_fec!R$9)</f>
        <v>0.48096899291967959</v>
      </c>
      <c r="S85" s="337">
        <f>IF(S$9=0,0,S$9/TEL_fec!S$9)</f>
        <v>0.48096899291967971</v>
      </c>
      <c r="T85" s="337">
        <f>IF(T$9=0,0,T$9/TEL_fec!T$9)</f>
        <v>0.48096899291967982</v>
      </c>
      <c r="U85" s="337">
        <f>IF(U$9=0,0,U$9/TEL_fec!U$9)</f>
        <v>0.48096899291967971</v>
      </c>
      <c r="V85" s="337">
        <f>IF(V$9=0,0,V$9/TEL_fec!V$9)</f>
        <v>0.48096899291967959</v>
      </c>
      <c r="W85" s="337">
        <f>IF(W$9=0,0,W$9/TEL_fec!W$9)</f>
        <v>0.48096899291967954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0.68014136131996095</v>
      </c>
      <c r="C86" s="338">
        <f>IF(C$10=0,0,C$10/TEL_fec!C$10)</f>
        <v>0.67618472905962435</v>
      </c>
      <c r="D86" s="338">
        <f>IF(D$10=0,0,D$10/TEL_fec!D$10)</f>
        <v>0.6779960825592708</v>
      </c>
      <c r="E86" s="338">
        <f>IF(E$10=0,0,E$10/TEL_fec!E$10)</f>
        <v>0.68066814016855903</v>
      </c>
      <c r="F86" s="338">
        <f>IF(F$10=0,0,F$10/TEL_fec!F$10)</f>
        <v>0.67764825765025771</v>
      </c>
      <c r="G86" s="338">
        <f>IF(G$10=0,0,G$10/TEL_fec!G$10)</f>
        <v>0.68006072980294352</v>
      </c>
      <c r="H86" s="338">
        <f>IF(H$10=0,0,H$10/TEL_fec!H$10)</f>
        <v>0.68566771142804617</v>
      </c>
      <c r="I86" s="338">
        <f>IF(I$10=0,0,I$10/TEL_fec!I$10)</f>
        <v>0.69095370017683677</v>
      </c>
      <c r="J86" s="338">
        <f>IF(J$10=0,0,J$10/TEL_fec!J$10)</f>
        <v>0.69239743657483577</v>
      </c>
      <c r="K86" s="338">
        <f>IF(K$10=0,0,K$10/TEL_fec!K$10)</f>
        <v>0.69242388392344389</v>
      </c>
      <c r="L86" s="338">
        <f>IF(L$10=0,0,L$10/TEL_fec!L$10)</f>
        <v>0.67877566394903655</v>
      </c>
      <c r="M86" s="338">
        <f>IF(M$10=0,0,M$10/TEL_fec!M$10)</f>
        <v>0.66999229802794391</v>
      </c>
      <c r="N86" s="338">
        <f>IF(N$10=0,0,N$10/TEL_fec!N$10)</f>
        <v>0.67391241463562435</v>
      </c>
      <c r="O86" s="338">
        <f>IF(O$10=0,0,O$10/TEL_fec!O$10)</f>
        <v>0.68189161947063792</v>
      </c>
      <c r="P86" s="338">
        <f>IF(P$10=0,0,P$10/TEL_fec!P$10)</f>
        <v>0.68313434200785228</v>
      </c>
      <c r="Q86" s="338">
        <f>IF(Q$10=0,0,Q$10/TEL_fec!Q$10)</f>
        <v>0.68356498222370521</v>
      </c>
      <c r="R86" s="338">
        <f>IF(R$10=0,0,R$10/TEL_fec!R$10)</f>
        <v>0.68523273824709829</v>
      </c>
      <c r="S86" s="338">
        <f>IF(S$10=0,0,S$10/TEL_fec!S$10)</f>
        <v>0.68207122291295363</v>
      </c>
      <c r="T86" s="338">
        <f>IF(T$10=0,0,T$10/TEL_fec!T$10)</f>
        <v>0.68395996274763615</v>
      </c>
      <c r="U86" s="338">
        <f>IF(U$10=0,0,U$10/TEL_fec!U$10)</f>
        <v>0.68471920099083872</v>
      </c>
      <c r="V86" s="338">
        <f>IF(V$10=0,0,V$10/TEL_fec!V$10)</f>
        <v>0.68375277990399275</v>
      </c>
      <c r="W86" s="338">
        <f>IF(W$10=0,0,W$10/TEL_fec!W$10)</f>
        <v>0.68008198857577185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0.53054813434881498</v>
      </c>
      <c r="C87" s="351">
        <f>IF(C$16=0,0,C$16/TEL_fec!C$16)</f>
        <v>0.54075846341834555</v>
      </c>
      <c r="D87" s="351">
        <f>IF(D$16=0,0,D$16/TEL_fec!D$16)</f>
        <v>0.54523483031787923</v>
      </c>
      <c r="E87" s="351">
        <f>IF(E$16=0,0,E$16/TEL_fec!E$16)</f>
        <v>0.54499831297587908</v>
      </c>
      <c r="F87" s="351">
        <f>IF(F$16=0,0,F$16/TEL_fec!F$16)</f>
        <v>0.54459288522843907</v>
      </c>
      <c r="G87" s="351">
        <f>IF(G$16=0,0,G$16/TEL_fec!G$16)</f>
        <v>0.54246776776159544</v>
      </c>
      <c r="H87" s="351">
        <f>IF(H$16=0,0,H$16/TEL_fec!H$16)</f>
        <v>0.54491257050848785</v>
      </c>
      <c r="I87" s="351">
        <f>IF(I$16=0,0,I$16/TEL_fec!I$16)</f>
        <v>0.55244631803579791</v>
      </c>
      <c r="J87" s="351">
        <f>IF(J$16=0,0,J$16/TEL_fec!J$16)</f>
        <v>0.54816128771283468</v>
      </c>
      <c r="K87" s="351">
        <f>IF(K$16=0,0,K$16/TEL_fec!K$16)</f>
        <v>0.53371541544322409</v>
      </c>
      <c r="L87" s="351">
        <f>IF(L$16=0,0,L$16/TEL_fec!L$16)</f>
        <v>0.54530156196046731</v>
      </c>
      <c r="M87" s="351">
        <f>IF(M$16=0,0,M$16/TEL_fec!M$16)</f>
        <v>0.52945138313428741</v>
      </c>
      <c r="N87" s="351">
        <f>IF(N$16=0,0,N$16/TEL_fec!N$16)</f>
        <v>0.5459803269005995</v>
      </c>
      <c r="O87" s="351">
        <f>IF(O$16=0,0,O$16/TEL_fec!O$16)</f>
        <v>0.53914864263056472</v>
      </c>
      <c r="P87" s="351">
        <f>IF(P$16=0,0,P$16/TEL_fec!P$16)</f>
        <v>0.54854008789098929</v>
      </c>
      <c r="Q87" s="351">
        <f>IF(Q$16=0,0,Q$16/TEL_fec!Q$16)</f>
        <v>0.5343747814069495</v>
      </c>
      <c r="R87" s="351">
        <f>IF(R$16=0,0,R$16/TEL_fec!R$16)</f>
        <v>0.54354224428210174</v>
      </c>
      <c r="S87" s="351">
        <f>IF(S$16=0,0,S$16/TEL_fec!S$16)</f>
        <v>0.53921997941722311</v>
      </c>
      <c r="T87" s="351">
        <f>IF(T$16=0,0,T$16/TEL_fec!T$16)</f>
        <v>0.54448351939318151</v>
      </c>
      <c r="U87" s="351">
        <f>IF(U$16=0,0,U$16/TEL_fec!U$16)</f>
        <v>0.5445387861587121</v>
      </c>
      <c r="V87" s="351">
        <f>IF(V$16=0,0,V$16/TEL_fec!V$16)</f>
        <v>0.54397390571445414</v>
      </c>
      <c r="W87" s="351">
        <f>IF(W$16=0,0,W$16/TEL_fec!W$16)</f>
        <v>0.54224208991823963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0.46933104192395136</v>
      </c>
      <c r="C88" s="351">
        <f>IF(C$27=0,0,C$27/TEL_fec!C$27)</f>
        <v>0.4783632561008439</v>
      </c>
      <c r="D88" s="351">
        <f>IF(D$27=0,0,D$27/TEL_fec!D$27)</f>
        <v>0.48232311912735437</v>
      </c>
      <c r="E88" s="351">
        <f>IF(E$27=0,0,E$27/TEL_fec!E$27)</f>
        <v>0.48211389224789292</v>
      </c>
      <c r="F88" s="351">
        <f>IF(F$27=0,0,F$27/TEL_fec!F$27)</f>
        <v>0.48175524462515745</v>
      </c>
      <c r="G88" s="351">
        <f>IF(G$27=0,0,G$27/TEL_fec!G$27)</f>
        <v>0.47987533301987256</v>
      </c>
      <c r="H88" s="351">
        <f>IF(H$27=0,0,H$27/TEL_fec!H$27)</f>
        <v>0.48203804314212367</v>
      </c>
      <c r="I88" s="351">
        <f>IF(I$27=0,0,I$27/TEL_fec!I$27)</f>
        <v>0.48870251210859078</v>
      </c>
      <c r="J88" s="351">
        <f>IF(J$27=0,0,J$27/TEL_fec!J$27)</f>
        <v>0.48491190836135378</v>
      </c>
      <c r="K88" s="351">
        <f>IF(K$27=0,0,K$27/TEL_fec!K$27)</f>
        <v>0.47213286750746736</v>
      </c>
      <c r="L88" s="351">
        <f>IF(L$27=0,0,L$27/TEL_fec!L$27)</f>
        <v>0.48238215096502851</v>
      </c>
      <c r="M88" s="351">
        <f>IF(M$27=0,0,M$27/TEL_fec!M$27)</f>
        <v>0.46836083892648483</v>
      </c>
      <c r="N88" s="351">
        <f>IF(N$27=0,0,N$27/TEL_fec!N$27)</f>
        <v>0.48298259687360723</v>
      </c>
      <c r="O88" s="351">
        <f>IF(O$27=0,0,O$27/TEL_fec!O$27)</f>
        <v>0.47693918386549938</v>
      </c>
      <c r="P88" s="351">
        <f>IF(P$27=0,0,P$27/TEL_fec!P$27)</f>
        <v>0.48524700082664446</v>
      </c>
      <c r="Q88" s="351">
        <f>IF(Q$27=0,0,Q$27/TEL_fec!Q$27)</f>
        <v>0.47271615278307072</v>
      </c>
      <c r="R88" s="351">
        <f>IF(R$27=0,0,R$27/TEL_fec!R$27)</f>
        <v>0.48082583148032088</v>
      </c>
      <c r="S88" s="351">
        <f>IF(S$27=0,0,S$27/TEL_fec!S$27)</f>
        <v>0.47700228948446677</v>
      </c>
      <c r="T88" s="351">
        <f>IF(T$27=0,0,T$27/TEL_fec!T$27)</f>
        <v>0.48165849792473758</v>
      </c>
      <c r="U88" s="351">
        <f>IF(U$27=0,0,U$27/TEL_fec!U$27)</f>
        <v>0.48170738775578359</v>
      </c>
      <c r="V88" s="351">
        <f>IF(V$27=0,0,V$27/TEL_fec!V$27)</f>
        <v>0.48120768582432449</v>
      </c>
      <c r="W88" s="351">
        <f>IF(W$27=0,0,W$27/TEL_fec!W$27)</f>
        <v>0.47967569492767331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0.59041584178159434</v>
      </c>
      <c r="C89" s="351">
        <f>IF(C$38=0,0,C$38/TEL_fec!C$38)</f>
        <v>0.59041584178159445</v>
      </c>
      <c r="D89" s="351">
        <f>IF(D$38=0,0,D$38/TEL_fec!D$38)</f>
        <v>0.59041584178159434</v>
      </c>
      <c r="E89" s="351">
        <f>IF(E$38=0,0,E$38/TEL_fec!E$38)</f>
        <v>0.59041584178159423</v>
      </c>
      <c r="F89" s="351">
        <f>IF(F$38=0,0,F$38/TEL_fec!F$38)</f>
        <v>0.59041584178159434</v>
      </c>
      <c r="G89" s="351">
        <f>IF(G$38=0,0,G$38/TEL_fec!G$38)</f>
        <v>0.59041584178159434</v>
      </c>
      <c r="H89" s="351">
        <f>IF(H$38=0,0,H$38/TEL_fec!H$38)</f>
        <v>0.59041584178159445</v>
      </c>
      <c r="I89" s="351">
        <f>IF(I$38=0,0,I$38/TEL_fec!I$38)</f>
        <v>0.59041584178159401</v>
      </c>
      <c r="J89" s="351">
        <f>IF(J$38=0,0,J$38/TEL_fec!J$38)</f>
        <v>0.59041584178159445</v>
      </c>
      <c r="K89" s="351">
        <f>IF(K$38=0,0,K$38/TEL_fec!K$38)</f>
        <v>0.59041584178159445</v>
      </c>
      <c r="L89" s="351">
        <f>IF(L$38=0,0,L$38/TEL_fec!L$38)</f>
        <v>0.59041584178159434</v>
      </c>
      <c r="M89" s="351">
        <f>IF(M$38=0,0,M$38/TEL_fec!M$38)</f>
        <v>0.59041584178159434</v>
      </c>
      <c r="N89" s="351">
        <f>IF(N$38=0,0,N$38/TEL_fec!N$38)</f>
        <v>0.59041584178159434</v>
      </c>
      <c r="O89" s="351">
        <f>IF(O$38=0,0,O$38/TEL_fec!O$38)</f>
        <v>0.59041584178159434</v>
      </c>
      <c r="P89" s="351">
        <f>IF(P$38=0,0,P$38/TEL_fec!P$38)</f>
        <v>0.59041584178159434</v>
      </c>
      <c r="Q89" s="351">
        <f>IF(Q$38=0,0,Q$38/TEL_fec!Q$38)</f>
        <v>0.59041584178159434</v>
      </c>
      <c r="R89" s="351">
        <f>IF(R$38=0,0,R$38/TEL_fec!R$38)</f>
        <v>0.59041584178159445</v>
      </c>
      <c r="S89" s="351">
        <f>IF(S$38=0,0,S$38/TEL_fec!S$38)</f>
        <v>0.59041584178159456</v>
      </c>
      <c r="T89" s="351">
        <f>IF(T$38=0,0,T$38/TEL_fec!T$38)</f>
        <v>0.59041584178159423</v>
      </c>
      <c r="U89" s="351">
        <f>IF(U$38=0,0,U$38/TEL_fec!U$38)</f>
        <v>0.59041584178159434</v>
      </c>
      <c r="V89" s="351">
        <f>IF(V$38=0,0,V$38/TEL_fec!V$38)</f>
        <v>0.59041584178159445</v>
      </c>
      <c r="W89" s="351">
        <f>IF(W$38=0,0,W$38/TEL_fec!W$38)</f>
        <v>0.59041584178159434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0.40412862266070437</v>
      </c>
      <c r="C90" s="351">
        <f>IF(C$39=0,0,C$39/TEL_fec!C$39)</f>
        <v>0.40829550519877689</v>
      </c>
      <c r="D90" s="351">
        <f>IF(D$39=0,0,D$39/TEL_fec!D$39)</f>
        <v>0.40967109491167425</v>
      </c>
      <c r="E90" s="351">
        <f>IF(E$39=0,0,E$39/TEL_fec!E$39)</f>
        <v>0.410024999828415</v>
      </c>
      <c r="F90" s="351">
        <f>IF(F$39=0,0,F$39/TEL_fec!F$39)</f>
        <v>0.40930731613465954</v>
      </c>
      <c r="G90" s="351">
        <f>IF(G$39=0,0,G$39/TEL_fec!G$39)</f>
        <v>0.4074508570380464</v>
      </c>
      <c r="H90" s="351">
        <f>IF(H$39=0,0,H$39/TEL_fec!H$39)</f>
        <v>0.40857238677488561</v>
      </c>
      <c r="I90" s="351">
        <f>IF(I$39=0,0,I$39/TEL_fec!I$39)</f>
        <v>0.41197005938303988</v>
      </c>
      <c r="J90" s="351">
        <f>IF(J$39=0,0,J$39/TEL_fec!J$39)</f>
        <v>0.41203975529370002</v>
      </c>
      <c r="K90" s="351">
        <f>IF(K$39=0,0,K$39/TEL_fec!K$39)</f>
        <v>0.40778325405922672</v>
      </c>
      <c r="L90" s="351">
        <f>IF(L$39=0,0,L$39/TEL_fec!L$39)</f>
        <v>0.40848898460940353</v>
      </c>
      <c r="M90" s="351">
        <f>IF(M$39=0,0,M$39/TEL_fec!M$39)</f>
        <v>0.40257605752447928</v>
      </c>
      <c r="N90" s="351">
        <f>IF(N$39=0,0,N$39/TEL_fec!N$39)</f>
        <v>0.40548346324521589</v>
      </c>
      <c r="O90" s="351">
        <f>IF(O$39=0,0,O$39/TEL_fec!O$39)</f>
        <v>0.40690573996716239</v>
      </c>
      <c r="P90" s="351">
        <f>IF(P$39=0,0,P$39/TEL_fec!P$39)</f>
        <v>0.41068964270116209</v>
      </c>
      <c r="Q90" s="351">
        <f>IF(Q$39=0,0,Q$39/TEL_fec!Q$39)</f>
        <v>0.40536066514202285</v>
      </c>
      <c r="R90" s="351">
        <f>IF(R$39=0,0,R$39/TEL_fec!R$39)</f>
        <v>0.41036572044687086</v>
      </c>
      <c r="S90" s="351">
        <f>IF(S$39=0,0,S$39/TEL_fec!S$39)</f>
        <v>0.40788277145186774</v>
      </c>
      <c r="T90" s="351">
        <f>IF(T$39=0,0,T$39/TEL_fec!T$39)</f>
        <v>0.4093607912661994</v>
      </c>
      <c r="U90" s="351">
        <f>IF(U$39=0,0,U$39/TEL_fec!U$39)</f>
        <v>0.41008185353691357</v>
      </c>
      <c r="V90" s="351">
        <f>IF(V$39=0,0,V$39/TEL_fec!V$39)</f>
        <v>0.40979138991345304</v>
      </c>
      <c r="W90" s="351">
        <f>IF(W$39=0,0,W$39/TEL_fec!W$39)</f>
        <v>0.40833644620215226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0.46709307730066868</v>
      </c>
      <c r="C91" s="339">
        <f>IF(C$59=0,0,C$59/TEL_fec!C$59)</f>
        <v>0.46709307730066879</v>
      </c>
      <c r="D91" s="339">
        <f>IF(D$59=0,0,D$59/TEL_fec!D$59)</f>
        <v>0.46709307730066896</v>
      </c>
      <c r="E91" s="339">
        <f>IF(E$59=0,0,E$59/TEL_fec!E$59)</f>
        <v>0.46709307730066896</v>
      </c>
      <c r="F91" s="339">
        <f>IF(F$59=0,0,F$59/TEL_fec!F$59)</f>
        <v>0.46709307730066879</v>
      </c>
      <c r="G91" s="339">
        <f>IF(G$59=0,0,G$59/TEL_fec!G$59)</f>
        <v>0.46709307730066885</v>
      </c>
      <c r="H91" s="339">
        <f>IF(H$59=0,0,H$59/TEL_fec!H$59)</f>
        <v>0.46709307730066885</v>
      </c>
      <c r="I91" s="339">
        <f>IF(I$59=0,0,I$59/TEL_fec!I$59)</f>
        <v>0.46709307730066879</v>
      </c>
      <c r="J91" s="339">
        <f>IF(J$59=0,0,J$59/TEL_fec!J$59)</f>
        <v>0.46709307730066896</v>
      </c>
      <c r="K91" s="339">
        <f>IF(K$59=0,0,K$59/TEL_fec!K$59)</f>
        <v>0.46709307730066901</v>
      </c>
      <c r="L91" s="339">
        <f>IF(L$59=0,0,L$59/TEL_fec!L$59)</f>
        <v>0.46709307730066901</v>
      </c>
      <c r="M91" s="339">
        <f>IF(M$59=0,0,M$59/TEL_fec!M$59)</f>
        <v>0.46709307730066879</v>
      </c>
      <c r="N91" s="339">
        <f>IF(N$59=0,0,N$59/TEL_fec!N$59)</f>
        <v>0.4670930773006689</v>
      </c>
      <c r="O91" s="339">
        <f>IF(O$59=0,0,O$59/TEL_fec!O$59)</f>
        <v>0.46709307730066885</v>
      </c>
      <c r="P91" s="339">
        <f>IF(P$59=0,0,P$59/TEL_fec!P$59)</f>
        <v>0.46709307730066874</v>
      </c>
      <c r="Q91" s="339">
        <f>IF(Q$59=0,0,Q$59/TEL_fec!Q$59)</f>
        <v>0.46709307730066857</v>
      </c>
      <c r="R91" s="339">
        <f>IF(R$59=0,0,R$59/TEL_fec!R$59)</f>
        <v>0.46709307730066879</v>
      </c>
      <c r="S91" s="339">
        <f>IF(S$59=0,0,S$59/TEL_fec!S$59)</f>
        <v>0.46709307730066874</v>
      </c>
      <c r="T91" s="339">
        <f>IF(T$59=0,0,T$59/TEL_fec!T$59)</f>
        <v>0.46709307730066885</v>
      </c>
      <c r="U91" s="339">
        <f>IF(U$59=0,0,U$59/TEL_fec!U$59)</f>
        <v>0.4670930773006689</v>
      </c>
      <c r="V91" s="339">
        <f>IF(V$59=0,0,V$59/TEL_fec!V$59)</f>
        <v>0.46709307730066879</v>
      </c>
      <c r="W91" s="339">
        <f>IF(W$59=0,0,W$59/TEL_fec!W$59)</f>
        <v>0.4670930773006689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LV: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76.150577518901841</v>
      </c>
      <c r="C5" s="225">
        <v>73.07903483877665</v>
      </c>
      <c r="D5" s="225">
        <v>72.929556358578438</v>
      </c>
      <c r="E5" s="225">
        <v>69.831478078695824</v>
      </c>
      <c r="F5" s="225">
        <v>67.81187807852001</v>
      </c>
      <c r="G5" s="225">
        <v>45.738217028436033</v>
      </c>
      <c r="H5" s="225">
        <v>30.692197028433579</v>
      </c>
      <c r="I5" s="225">
        <v>26.30528999913475</v>
      </c>
      <c r="J5" s="225">
        <v>18.832769998822979</v>
      </c>
      <c r="K5" s="225">
        <v>15.696667028754909</v>
      </c>
      <c r="L5" s="225">
        <v>16.964639998916009</v>
      </c>
      <c r="M5" s="225">
        <v>20.713365308411749</v>
      </c>
      <c r="N5" s="225">
        <v>24.538139998883839</v>
      </c>
      <c r="O5" s="225">
        <v>17.723802944157441</v>
      </c>
      <c r="P5" s="225">
        <v>12.21857999878948</v>
      </c>
      <c r="Q5" s="225">
        <v>11.95368311086119</v>
      </c>
      <c r="R5" s="225">
        <v>10.14848999815014</v>
      </c>
      <c r="S5" s="225">
        <v>11.25738277628432</v>
      </c>
      <c r="T5" s="225">
        <v>10.42193353692716</v>
      </c>
      <c r="U5" s="225">
        <v>9.7721063981530598</v>
      </c>
      <c r="V5" s="225">
        <v>8.8399328382488918</v>
      </c>
      <c r="W5" s="225">
        <v>10.367943118755811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10.426425142667821</v>
      </c>
      <c r="C10" s="262">
        <v>11.083744434137911</v>
      </c>
      <c r="D10" s="262">
        <v>11.316030537626469</v>
      </c>
      <c r="E10" s="262">
        <v>10.89633399186979</v>
      </c>
      <c r="F10" s="262">
        <v>10.732488410130561</v>
      </c>
      <c r="G10" s="262">
        <v>7.6616973601894696</v>
      </c>
      <c r="H10" s="262">
        <v>5.3811832222531804</v>
      </c>
      <c r="I10" s="262">
        <v>4.7229926685741059</v>
      </c>
      <c r="J10" s="262">
        <v>3.0183801403280341</v>
      </c>
      <c r="K10" s="262">
        <v>2.2194331305272148</v>
      </c>
      <c r="L10" s="262">
        <v>2.8459381795209788</v>
      </c>
      <c r="M10" s="262">
        <v>3.1703619990937351</v>
      </c>
      <c r="N10" s="262">
        <v>4.0239582066815256</v>
      </c>
      <c r="O10" s="262">
        <v>2.46968954348882</v>
      </c>
      <c r="P10" s="262">
        <v>1.8676889756271129</v>
      </c>
      <c r="Q10" s="262">
        <v>1.6605297947842741</v>
      </c>
      <c r="R10" s="262">
        <v>1.580122451064055</v>
      </c>
      <c r="S10" s="262">
        <v>1.76922557192708</v>
      </c>
      <c r="T10" s="262">
        <v>1.650995416204041</v>
      </c>
      <c r="U10" s="262">
        <v>1.517442654795508</v>
      </c>
      <c r="V10" s="262">
        <v>1.38380142659092</v>
      </c>
      <c r="W10" s="262">
        <v>1.679359454574425</v>
      </c>
      <c r="DA10" s="68" t="s">
        <v>2820</v>
      </c>
    </row>
    <row r="11" spans="1:105" ht="12" customHeight="1" x14ac:dyDescent="0.25">
      <c r="A11" s="37" t="s">
        <v>160</v>
      </c>
      <c r="B11" s="228">
        <v>2.8647588157244921</v>
      </c>
      <c r="C11" s="228">
        <v>2.993923082140312</v>
      </c>
      <c r="D11" s="228">
        <v>1.9541344781714221</v>
      </c>
      <c r="E11" s="228">
        <v>1.4738431843200841</v>
      </c>
      <c r="F11" s="228">
        <v>1.494915899580491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0.5471119977274177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5.0184316545369742E-2</v>
      </c>
      <c r="T11" s="228">
        <v>1.470697083589426E-2</v>
      </c>
      <c r="U11" s="228">
        <v>1.310223937355935E-2</v>
      </c>
      <c r="V11" s="228">
        <v>1.4658166386847049E-2</v>
      </c>
      <c r="W11" s="228">
        <v>1.6242217594422941E-2</v>
      </c>
      <c r="DA11" s="69" t="s">
        <v>2821</v>
      </c>
    </row>
    <row r="12" spans="1:105" ht="12" customHeight="1" x14ac:dyDescent="0.25">
      <c r="A12" s="37" t="s">
        <v>162</v>
      </c>
      <c r="B12" s="228">
        <v>7.5616663269433291</v>
      </c>
      <c r="C12" s="228">
        <v>8.0898213519975961</v>
      </c>
      <c r="D12" s="228">
        <v>9.3618960594550469</v>
      </c>
      <c r="E12" s="228">
        <v>9.4224908075497087</v>
      </c>
      <c r="F12" s="228">
        <v>9.2375725105500681</v>
      </c>
      <c r="G12" s="228">
        <v>7.6616973601894696</v>
      </c>
      <c r="H12" s="228">
        <v>5.3811832222531804</v>
      </c>
      <c r="I12" s="228">
        <v>4.7229926685741059</v>
      </c>
      <c r="J12" s="228">
        <v>3.0183801403280341</v>
      </c>
      <c r="K12" s="228">
        <v>2.2194331305272148</v>
      </c>
      <c r="L12" s="228">
        <v>2.8459381795209788</v>
      </c>
      <c r="M12" s="228">
        <v>2.6232500013663169</v>
      </c>
      <c r="N12" s="228">
        <v>4.0239582066815256</v>
      </c>
      <c r="O12" s="228">
        <v>2.46968954348882</v>
      </c>
      <c r="P12" s="228">
        <v>1.8676889756271129</v>
      </c>
      <c r="Q12" s="228">
        <v>1.6605297947842741</v>
      </c>
      <c r="R12" s="228">
        <v>1.580122451064055</v>
      </c>
      <c r="S12" s="228">
        <v>1.71904125538171</v>
      </c>
      <c r="T12" s="228">
        <v>1.636288445368147</v>
      </c>
      <c r="U12" s="228">
        <v>1.5043404154219491</v>
      </c>
      <c r="V12" s="228">
        <v>1.369143260204073</v>
      </c>
      <c r="W12" s="228">
        <v>1.663117236980002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5.2300048396861216</v>
      </c>
      <c r="C16" s="263">
        <v>4.9449975806758513</v>
      </c>
      <c r="D16" s="263">
        <v>4.9307584067195549</v>
      </c>
      <c r="E16" s="263">
        <v>4.7034857360537092</v>
      </c>
      <c r="F16" s="263">
        <v>4.5613635902052092</v>
      </c>
      <c r="G16" s="263">
        <v>3.0040055996282149</v>
      </c>
      <c r="H16" s="263">
        <v>1.9353385968041841</v>
      </c>
      <c r="I16" s="263">
        <v>1.640614826209865</v>
      </c>
      <c r="J16" s="263">
        <v>1.2414278453626759</v>
      </c>
      <c r="K16" s="263">
        <v>1.069118364578215</v>
      </c>
      <c r="L16" s="263">
        <v>1.124925821967883</v>
      </c>
      <c r="M16" s="263">
        <v>1.409008045816067</v>
      </c>
      <c r="N16" s="263">
        <v>1.6657364033487261</v>
      </c>
      <c r="O16" s="263">
        <v>1.2402086641060579</v>
      </c>
      <c r="P16" s="263">
        <v>0.83574742396574631</v>
      </c>
      <c r="Q16" s="263">
        <v>0.82813259927502436</v>
      </c>
      <c r="R16" s="263">
        <v>0.68633449030933247</v>
      </c>
      <c r="S16" s="263">
        <v>0.75564757273593308</v>
      </c>
      <c r="T16" s="263">
        <v>0.69741052688217431</v>
      </c>
      <c r="U16" s="263">
        <v>0.66092483230701204</v>
      </c>
      <c r="V16" s="263">
        <v>0.59691795087263366</v>
      </c>
      <c r="W16" s="263">
        <v>0.69488717649242948</v>
      </c>
      <c r="DA16" s="70" t="s">
        <v>2826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0.19473282020618971</v>
      </c>
      <c r="H17" s="231">
        <v>0.1887309292716319</v>
      </c>
      <c r="I17" s="231">
        <v>0</v>
      </c>
      <c r="J17" s="231">
        <v>0</v>
      </c>
      <c r="K17" s="231">
        <v>0.19580360571801969</v>
      </c>
      <c r="L17" s="231">
        <v>0</v>
      </c>
      <c r="M17" s="231">
        <v>0.19824634486739459</v>
      </c>
      <c r="N17" s="231">
        <v>0</v>
      </c>
      <c r="O17" s="231">
        <v>0.18897739816837561</v>
      </c>
      <c r="P17" s="231">
        <v>0</v>
      </c>
      <c r="Q17" s="231">
        <v>0.18585785662528459</v>
      </c>
      <c r="R17" s="231">
        <v>0</v>
      </c>
      <c r="S17" s="231">
        <v>4.7307509897318023E-2</v>
      </c>
      <c r="T17" s="231">
        <v>2.325782299947084E-2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9.3888159686745035E-3</v>
      </c>
      <c r="T19" s="231">
        <v>1.9651839418108729E-2</v>
      </c>
      <c r="U19" s="231">
        <v>2.30077986547556E-2</v>
      </c>
      <c r="V19" s="231">
        <v>1.7948093665146221E-2</v>
      </c>
      <c r="W19" s="231">
        <v>2.159989221875596E-2</v>
      </c>
      <c r="DA19" s="73" t="s">
        <v>2829</v>
      </c>
    </row>
    <row r="20" spans="1:105" ht="12" customHeight="1" x14ac:dyDescent="0.25">
      <c r="A20" s="46" t="s">
        <v>160</v>
      </c>
      <c r="B20" s="231">
        <v>1.0247532550718159</v>
      </c>
      <c r="C20" s="231">
        <v>1.2680271859851771</v>
      </c>
      <c r="D20" s="231">
        <v>0.85147923329352215</v>
      </c>
      <c r="E20" s="231">
        <v>0.63619565991661908</v>
      </c>
      <c r="F20" s="231">
        <v>0.6353470597116041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0.2089421501920701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1.9817807803307799E-2</v>
      </c>
      <c r="T20" s="231">
        <v>5.8302555120836033E-3</v>
      </c>
      <c r="U20" s="231">
        <v>5.5080445043302981E-3</v>
      </c>
      <c r="V20" s="231">
        <v>6.1298415860628116E-3</v>
      </c>
      <c r="W20" s="231">
        <v>6.5090751008797573E-3</v>
      </c>
      <c r="DA20" s="73" t="s">
        <v>2830</v>
      </c>
    </row>
    <row r="21" spans="1:105" ht="12" customHeight="1" x14ac:dyDescent="0.25">
      <c r="A21" s="46" t="s">
        <v>70</v>
      </c>
      <c r="B21" s="231">
        <v>1.500366922153652</v>
      </c>
      <c r="C21" s="231">
        <v>0.25065878859458812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2.8332113561684063E-4</v>
      </c>
      <c r="T22" s="231">
        <v>0</v>
      </c>
      <c r="U22" s="231">
        <v>0</v>
      </c>
      <c r="V22" s="231">
        <v>2.8332113558840461E-4</v>
      </c>
      <c r="W22" s="231">
        <v>2.8332113561165901E-4</v>
      </c>
      <c r="DA22" s="73" t="s">
        <v>2832</v>
      </c>
    </row>
    <row r="23" spans="1:105" ht="12" customHeight="1" x14ac:dyDescent="0.25">
      <c r="A23" s="46" t="s">
        <v>162</v>
      </c>
      <c r="B23" s="231">
        <v>2.7048846624606528</v>
      </c>
      <c r="C23" s="231">
        <v>3.4263116060960859</v>
      </c>
      <c r="D23" s="231">
        <v>4.0792791734260332</v>
      </c>
      <c r="E23" s="231">
        <v>4.0672900761370903</v>
      </c>
      <c r="F23" s="231">
        <v>3.9260165304936052</v>
      </c>
      <c r="G23" s="231">
        <v>2.809272779422026</v>
      </c>
      <c r="H23" s="231">
        <v>1.7466076675325519</v>
      </c>
      <c r="I23" s="231">
        <v>1.640614826209865</v>
      </c>
      <c r="J23" s="231">
        <v>1.2414278453626759</v>
      </c>
      <c r="K23" s="231">
        <v>0.87331475886019472</v>
      </c>
      <c r="L23" s="231">
        <v>1.124925821967883</v>
      </c>
      <c r="M23" s="231">
        <v>1.001819550756603</v>
      </c>
      <c r="N23" s="231">
        <v>1.6657364033487261</v>
      </c>
      <c r="O23" s="231">
        <v>1.0512312659376819</v>
      </c>
      <c r="P23" s="231">
        <v>0.83574742396574631</v>
      </c>
      <c r="Q23" s="231">
        <v>0.64227474264973983</v>
      </c>
      <c r="R23" s="231">
        <v>0.68633449030933247</v>
      </c>
      <c r="S23" s="231">
        <v>0.67885011793101602</v>
      </c>
      <c r="T23" s="231">
        <v>0.64867060895251116</v>
      </c>
      <c r="U23" s="231">
        <v>0.63240898914792609</v>
      </c>
      <c r="V23" s="231">
        <v>0.57255669448583624</v>
      </c>
      <c r="W23" s="231">
        <v>0.66649488803718204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44.455041137332032</v>
      </c>
      <c r="C27" s="263">
        <v>42.03247943574474</v>
      </c>
      <c r="D27" s="263">
        <v>41.911446457116213</v>
      </c>
      <c r="E27" s="263">
        <v>39.979628756456528</v>
      </c>
      <c r="F27" s="263">
        <v>38.771590516744283</v>
      </c>
      <c r="G27" s="263">
        <v>25.53404759683983</v>
      </c>
      <c r="H27" s="263">
        <v>16.450378072835569</v>
      </c>
      <c r="I27" s="263">
        <v>13.94522602278384</v>
      </c>
      <c r="J27" s="263">
        <v>10.552136685582751</v>
      </c>
      <c r="K27" s="263">
        <v>9.087506098914826</v>
      </c>
      <c r="L27" s="263">
        <v>9.5618694867270069</v>
      </c>
      <c r="M27" s="263">
        <v>11.97656838943657</v>
      </c>
      <c r="N27" s="263">
        <v>14.158759428464171</v>
      </c>
      <c r="O27" s="263">
        <v>10.54177364490149</v>
      </c>
      <c r="P27" s="263">
        <v>7.1038531037088477</v>
      </c>
      <c r="Q27" s="263">
        <v>7.0391270938377071</v>
      </c>
      <c r="R27" s="263">
        <v>5.8338431676293254</v>
      </c>
      <c r="S27" s="263">
        <v>6.4230043682554312</v>
      </c>
      <c r="T27" s="263">
        <v>5.9279894784984828</v>
      </c>
      <c r="U27" s="263">
        <v>5.6178610746096016</v>
      </c>
      <c r="V27" s="263">
        <v>5.0738025824173869</v>
      </c>
      <c r="W27" s="263">
        <v>5.9065410001856513</v>
      </c>
      <c r="DA27" s="70" t="s">
        <v>2837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1.655228971752613</v>
      </c>
      <c r="H28" s="231">
        <v>1.604212898808872</v>
      </c>
      <c r="I28" s="231">
        <v>0</v>
      </c>
      <c r="J28" s="231">
        <v>0</v>
      </c>
      <c r="K28" s="231">
        <v>1.664330648603169</v>
      </c>
      <c r="L28" s="231">
        <v>0</v>
      </c>
      <c r="M28" s="231">
        <v>1.685093931372855</v>
      </c>
      <c r="N28" s="231">
        <v>0</v>
      </c>
      <c r="O28" s="231">
        <v>1.606307884431192</v>
      </c>
      <c r="P28" s="231">
        <v>0</v>
      </c>
      <c r="Q28" s="231">
        <v>1.5797917813149189</v>
      </c>
      <c r="R28" s="231">
        <v>0</v>
      </c>
      <c r="S28" s="231">
        <v>0.40211383412720308</v>
      </c>
      <c r="T28" s="231">
        <v>0.19769149549550219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7.9804935733733276E-2</v>
      </c>
      <c r="T30" s="231">
        <v>0.16704063505392419</v>
      </c>
      <c r="U30" s="231">
        <v>0.1955662885654226</v>
      </c>
      <c r="V30" s="231">
        <v>0.1525587961537429</v>
      </c>
      <c r="W30" s="231">
        <v>0.18359908385942569</v>
      </c>
      <c r="DA30" s="73" t="s">
        <v>2840</v>
      </c>
    </row>
    <row r="31" spans="1:105" ht="12" customHeight="1" x14ac:dyDescent="0.25">
      <c r="A31" s="46" t="s">
        <v>160</v>
      </c>
      <c r="B31" s="231">
        <v>8.7104026681104383</v>
      </c>
      <c r="C31" s="231">
        <v>10.77823108087401</v>
      </c>
      <c r="D31" s="231">
        <v>7.2375734829949367</v>
      </c>
      <c r="E31" s="231">
        <v>5.4076631092912617</v>
      </c>
      <c r="F31" s="231">
        <v>5.4004500075486357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1.776008276632596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0.16845136632811619</v>
      </c>
      <c r="T31" s="231">
        <v>4.9557171852710642E-2</v>
      </c>
      <c r="U31" s="231">
        <v>4.6818378286807551E-2</v>
      </c>
      <c r="V31" s="231">
        <v>5.210365348153391E-2</v>
      </c>
      <c r="W31" s="231">
        <v>5.5327138357477948E-2</v>
      </c>
      <c r="DA31" s="73" t="s">
        <v>2841</v>
      </c>
    </row>
    <row r="32" spans="1:105" ht="12" customHeight="1" x14ac:dyDescent="0.25">
      <c r="A32" s="46" t="s">
        <v>70</v>
      </c>
      <c r="B32" s="231">
        <v>12.75311883830604</v>
      </c>
      <c r="C32" s="231">
        <v>2.1305997030539991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2.408229652743146E-3</v>
      </c>
      <c r="T33" s="231">
        <v>0</v>
      </c>
      <c r="U33" s="231">
        <v>0</v>
      </c>
      <c r="V33" s="231">
        <v>2.40822965250144E-3</v>
      </c>
      <c r="W33" s="231">
        <v>2.4082296526991018E-3</v>
      </c>
      <c r="DA33" s="73" t="s">
        <v>2843</v>
      </c>
    </row>
    <row r="34" spans="1:105" ht="12" customHeight="1" x14ac:dyDescent="0.25">
      <c r="A34" s="46" t="s">
        <v>162</v>
      </c>
      <c r="B34" s="231">
        <v>22.991519630915551</v>
      </c>
      <c r="C34" s="231">
        <v>29.12364865181673</v>
      </c>
      <c r="D34" s="231">
        <v>34.673872974121267</v>
      </c>
      <c r="E34" s="231">
        <v>34.571965647165257</v>
      </c>
      <c r="F34" s="231">
        <v>33.371140509195648</v>
      </c>
      <c r="G34" s="231">
        <v>23.87881862508722</v>
      </c>
      <c r="H34" s="231">
        <v>14.846165174026689</v>
      </c>
      <c r="I34" s="231">
        <v>13.94522602278384</v>
      </c>
      <c r="J34" s="231">
        <v>10.552136685582751</v>
      </c>
      <c r="K34" s="231">
        <v>7.4231754503116569</v>
      </c>
      <c r="L34" s="231">
        <v>9.5618694867270069</v>
      </c>
      <c r="M34" s="231">
        <v>8.5154661814311225</v>
      </c>
      <c r="N34" s="231">
        <v>14.158759428464171</v>
      </c>
      <c r="O34" s="231">
        <v>8.9354657604703007</v>
      </c>
      <c r="P34" s="231">
        <v>7.1038531037088477</v>
      </c>
      <c r="Q34" s="231">
        <v>5.4593353125227884</v>
      </c>
      <c r="R34" s="231">
        <v>5.8338431676293254</v>
      </c>
      <c r="S34" s="231">
        <v>5.7702260024136356</v>
      </c>
      <c r="T34" s="231">
        <v>5.5137001760963464</v>
      </c>
      <c r="U34" s="231">
        <v>5.3754764077573718</v>
      </c>
      <c r="V34" s="231">
        <v>4.866731903129609</v>
      </c>
      <c r="W34" s="231">
        <v>5.6652065483160481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16.039106399215868</v>
      </c>
      <c r="C39" s="263">
        <f t="shared" si="0"/>
        <v>15.017813388218148</v>
      </c>
      <c r="D39" s="263">
        <f t="shared" si="0"/>
        <v>14.771320957116206</v>
      </c>
      <c r="E39" s="263">
        <f t="shared" si="0"/>
        <v>14.2520295943158</v>
      </c>
      <c r="F39" s="263">
        <f t="shared" si="0"/>
        <v>13.746435561439952</v>
      </c>
      <c r="G39" s="263">
        <f t="shared" si="0"/>
        <v>9.538466471778511</v>
      </c>
      <c r="H39" s="263">
        <f t="shared" si="0"/>
        <v>6.9252971365406442</v>
      </c>
      <c r="I39" s="263">
        <f t="shared" si="0"/>
        <v>5.9964564815669341</v>
      </c>
      <c r="J39" s="263">
        <f t="shared" si="0"/>
        <v>4.0208253275495212</v>
      </c>
      <c r="K39" s="263">
        <f t="shared" si="0"/>
        <v>3.3206094347346529</v>
      </c>
      <c r="L39" s="263">
        <f t="shared" si="0"/>
        <v>3.4319065107001423</v>
      </c>
      <c r="M39" s="263">
        <f t="shared" si="0"/>
        <v>4.1574268740653695</v>
      </c>
      <c r="N39" s="263">
        <f t="shared" si="0"/>
        <v>4.6896859603894177</v>
      </c>
      <c r="O39" s="263">
        <f t="shared" si="0"/>
        <v>3.4721310916610673</v>
      </c>
      <c r="P39" s="263">
        <f t="shared" si="0"/>
        <v>2.4112904954877763</v>
      </c>
      <c r="Q39" s="263">
        <f t="shared" si="0"/>
        <v>2.4258936229641854</v>
      </c>
      <c r="R39" s="263">
        <f t="shared" si="0"/>
        <v>2.0481898891474239</v>
      </c>
      <c r="S39" s="263">
        <f t="shared" si="0"/>
        <v>2.3095052633658759</v>
      </c>
      <c r="T39" s="263">
        <f t="shared" si="0"/>
        <v>2.145538115342458</v>
      </c>
      <c r="U39" s="263">
        <f t="shared" si="0"/>
        <v>1.9758778364409371</v>
      </c>
      <c r="V39" s="263">
        <f t="shared" si="0"/>
        <v>1.7854108783679514</v>
      </c>
      <c r="W39" s="263">
        <f t="shared" si="0"/>
        <v>2.0871554875033076</v>
      </c>
      <c r="DA39" s="70"/>
    </row>
    <row r="40" spans="1:105" ht="12" customHeight="1" x14ac:dyDescent="0.25">
      <c r="A40" s="60" t="s">
        <v>2736</v>
      </c>
      <c r="B40" s="331">
        <v>10.460434570217339</v>
      </c>
      <c r="C40" s="331">
        <v>9.7431493021639035</v>
      </c>
      <c r="D40" s="331">
        <v>9.5118453232820137</v>
      </c>
      <c r="E40" s="331">
        <v>9.2349781425251756</v>
      </c>
      <c r="F40" s="331">
        <v>8.8809810652210626</v>
      </c>
      <c r="G40" s="331">
        <v>6.3341938321750808</v>
      </c>
      <c r="H40" s="331">
        <v>4.8609359666161813</v>
      </c>
      <c r="I40" s="331">
        <v>4.2464673336097452</v>
      </c>
      <c r="J40" s="331">
        <v>2.6966356258293329</v>
      </c>
      <c r="K40" s="331">
        <v>2.1802165125178901</v>
      </c>
      <c r="L40" s="331">
        <v>2.2319856339344</v>
      </c>
      <c r="M40" s="331">
        <v>2.6544849585282302</v>
      </c>
      <c r="N40" s="331">
        <v>2.9129004634841089</v>
      </c>
      <c r="O40" s="331">
        <v>2.1492418499479391</v>
      </c>
      <c r="P40" s="331">
        <v>1.51982657659098</v>
      </c>
      <c r="Q40" s="331">
        <v>1.5425521837374929</v>
      </c>
      <c r="R40" s="331">
        <v>1.3160997661508029</v>
      </c>
      <c r="S40" s="331">
        <v>1.5034811857808801</v>
      </c>
      <c r="T40" s="331">
        <v>1.401633553334805</v>
      </c>
      <c r="U40" s="331">
        <v>1.270891348646791</v>
      </c>
      <c r="V40" s="331">
        <v>1.1486983974371421</v>
      </c>
      <c r="W40" s="331">
        <v>1.345942499244716</v>
      </c>
      <c r="DA40" s="72" t="s">
        <v>2849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0.41061022949649789</v>
      </c>
      <c r="H41" s="232">
        <v>0.47403021033336701</v>
      </c>
      <c r="I41" s="232">
        <v>0</v>
      </c>
      <c r="J41" s="232">
        <v>0</v>
      </c>
      <c r="K41" s="232">
        <v>0.3992955958299213</v>
      </c>
      <c r="L41" s="232">
        <v>0</v>
      </c>
      <c r="M41" s="232">
        <v>0.37348398548633638</v>
      </c>
      <c r="N41" s="232">
        <v>0</v>
      </c>
      <c r="O41" s="232">
        <v>0.32749177182253147</v>
      </c>
      <c r="P41" s="232">
        <v>0</v>
      </c>
      <c r="Q41" s="232">
        <v>0.34619509345856653</v>
      </c>
      <c r="R41" s="232">
        <v>0</v>
      </c>
      <c r="S41" s="232">
        <v>9.4161129449894979E-2</v>
      </c>
      <c r="T41" s="232">
        <v>4.6742834868461577E-2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1.8687551251936021E-2</v>
      </c>
      <c r="T42" s="297">
        <v>3.9495643457389783E-2</v>
      </c>
      <c r="U42" s="297">
        <v>4.4241660824983903E-2</v>
      </c>
      <c r="V42" s="297">
        <v>3.4555396892218093E-2</v>
      </c>
      <c r="W42" s="297">
        <v>4.1854378855116628E-2</v>
      </c>
      <c r="DA42" s="122" t="s">
        <v>2851</v>
      </c>
    </row>
    <row r="43" spans="1:105" ht="12" customHeight="1" x14ac:dyDescent="0.25">
      <c r="A43" s="59" t="s">
        <v>160</v>
      </c>
      <c r="B43" s="297">
        <v>2.0495897621271228</v>
      </c>
      <c r="C43" s="297">
        <v>2.4983992389674321</v>
      </c>
      <c r="D43" s="297">
        <v>1.642574649781537</v>
      </c>
      <c r="E43" s="297">
        <v>1.249127422384569</v>
      </c>
      <c r="F43" s="297">
        <v>1.237021582594074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0.39363422837388001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3.9445474302721557E-2</v>
      </c>
      <c r="T43" s="297">
        <v>1.171746257800922E-2</v>
      </c>
      <c r="U43" s="297">
        <v>1.0591410348557141E-2</v>
      </c>
      <c r="V43" s="297">
        <v>1.1801760835701461E-2</v>
      </c>
      <c r="W43" s="297">
        <v>1.261271549457383E-2</v>
      </c>
      <c r="DA43" s="122" t="s">
        <v>2852</v>
      </c>
    </row>
    <row r="44" spans="1:105" ht="12" customHeight="1" x14ac:dyDescent="0.25">
      <c r="A44" s="59" t="s">
        <v>70</v>
      </c>
      <c r="B44" s="297">
        <v>3.000855735622713</v>
      </c>
      <c r="C44" s="297">
        <v>0.49387405379535598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2853</v>
      </c>
    </row>
    <row r="45" spans="1:105" ht="12" customHeight="1" x14ac:dyDescent="0.25">
      <c r="A45" s="59" t="s">
        <v>162</v>
      </c>
      <c r="B45" s="297">
        <v>5.4099890724675026</v>
      </c>
      <c r="C45" s="297">
        <v>6.7508760094011153</v>
      </c>
      <c r="D45" s="297">
        <v>7.869270673500476</v>
      </c>
      <c r="E45" s="297">
        <v>7.9858507201406068</v>
      </c>
      <c r="F45" s="297">
        <v>7.6439594826269897</v>
      </c>
      <c r="G45" s="297">
        <v>5.9235836026785833</v>
      </c>
      <c r="H45" s="297">
        <v>4.3869057562828147</v>
      </c>
      <c r="I45" s="297">
        <v>4.2464673336097452</v>
      </c>
      <c r="J45" s="297">
        <v>2.6966356258293329</v>
      </c>
      <c r="K45" s="297">
        <v>1.7809209166879689</v>
      </c>
      <c r="L45" s="297">
        <v>2.2319856339344</v>
      </c>
      <c r="M45" s="297">
        <v>1.887366744668014</v>
      </c>
      <c r="N45" s="297">
        <v>2.9129004634841089</v>
      </c>
      <c r="O45" s="297">
        <v>1.8217500781254079</v>
      </c>
      <c r="P45" s="297">
        <v>1.51982657659098</v>
      </c>
      <c r="Q45" s="297">
        <v>1.1963570902789269</v>
      </c>
      <c r="R45" s="297">
        <v>1.3160997661508029</v>
      </c>
      <c r="S45" s="297">
        <v>1.351187030776327</v>
      </c>
      <c r="T45" s="297">
        <v>1.3036776124309439</v>
      </c>
      <c r="U45" s="297">
        <v>1.21605827747325</v>
      </c>
      <c r="V45" s="297">
        <v>1.1023412397092229</v>
      </c>
      <c r="W45" s="297">
        <v>1.2914754048950261</v>
      </c>
      <c r="DA45" s="122" t="s">
        <v>2854</v>
      </c>
    </row>
    <row r="46" spans="1:105" ht="12" customHeight="1" x14ac:dyDescent="0.25">
      <c r="A46" s="60" t="s">
        <v>2743</v>
      </c>
      <c r="B46" s="331">
        <v>5.5786718289985302</v>
      </c>
      <c r="C46" s="331">
        <v>5.2746640860542451</v>
      </c>
      <c r="D46" s="331">
        <v>5.2594756338341924</v>
      </c>
      <c r="E46" s="331">
        <v>5.017051451790624</v>
      </c>
      <c r="F46" s="331">
        <v>4.8654544962188906</v>
      </c>
      <c r="G46" s="331">
        <v>3.2042726396034298</v>
      </c>
      <c r="H46" s="331">
        <v>2.0643611699244628</v>
      </c>
      <c r="I46" s="331">
        <v>1.749989147957189</v>
      </c>
      <c r="J46" s="331">
        <v>1.324189701720188</v>
      </c>
      <c r="K46" s="331">
        <v>1.140392922216763</v>
      </c>
      <c r="L46" s="331">
        <v>1.1999208767657421</v>
      </c>
      <c r="M46" s="331">
        <v>1.5029419155371391</v>
      </c>
      <c r="N46" s="331">
        <v>1.776785496905309</v>
      </c>
      <c r="O46" s="331">
        <v>1.3228892417131279</v>
      </c>
      <c r="P46" s="331">
        <v>0.89146391889679655</v>
      </c>
      <c r="Q46" s="331">
        <v>0.88334143922669273</v>
      </c>
      <c r="R46" s="331">
        <v>0.73209012299662124</v>
      </c>
      <c r="S46" s="331">
        <v>0.80602407758499572</v>
      </c>
      <c r="T46" s="331">
        <v>0.74390456200765298</v>
      </c>
      <c r="U46" s="331">
        <v>0.70498648779414608</v>
      </c>
      <c r="V46" s="331">
        <v>0.63671248093080934</v>
      </c>
      <c r="W46" s="331">
        <v>0.74121298825859161</v>
      </c>
      <c r="DA46" s="72" t="s">
        <v>2855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0.2077150082199358</v>
      </c>
      <c r="H47" s="231">
        <v>0.20131299122307411</v>
      </c>
      <c r="I47" s="231">
        <v>0</v>
      </c>
      <c r="J47" s="231">
        <v>0</v>
      </c>
      <c r="K47" s="231">
        <v>0.20885717943255461</v>
      </c>
      <c r="L47" s="231">
        <v>0</v>
      </c>
      <c r="M47" s="231">
        <v>0.21146276785855431</v>
      </c>
      <c r="N47" s="231">
        <v>0</v>
      </c>
      <c r="O47" s="231">
        <v>0.20157589137960061</v>
      </c>
      <c r="P47" s="231">
        <v>0</v>
      </c>
      <c r="Q47" s="231">
        <v>0.1982483804003036</v>
      </c>
      <c r="R47" s="231">
        <v>0</v>
      </c>
      <c r="S47" s="231">
        <v>5.0461343890472583E-2</v>
      </c>
      <c r="T47" s="231">
        <v>2.4808344532768908E-2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1.0014737033252809E-2</v>
      </c>
      <c r="T49" s="231">
        <v>2.0961962045982649E-2</v>
      </c>
      <c r="U49" s="231">
        <v>2.4541651898405969E-2</v>
      </c>
      <c r="V49" s="231">
        <v>1.9144633242822649E-2</v>
      </c>
      <c r="W49" s="231">
        <v>2.3039885033339699E-2</v>
      </c>
      <c r="DA49" s="73" t="s">
        <v>2858</v>
      </c>
    </row>
    <row r="50" spans="1:105" ht="12" customHeight="1" x14ac:dyDescent="0.25">
      <c r="A50" s="64" t="s">
        <v>160</v>
      </c>
      <c r="B50" s="231">
        <v>1.0930701387432711</v>
      </c>
      <c r="C50" s="231">
        <v>1.352562331717523</v>
      </c>
      <c r="D50" s="231">
        <v>0.90824451551309038</v>
      </c>
      <c r="E50" s="231">
        <v>0.67860870391106065</v>
      </c>
      <c r="F50" s="231">
        <v>0.67770353035904463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0.22287162687154141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2.113899499019499E-2</v>
      </c>
      <c r="T50" s="231">
        <v>6.21893921288918E-3</v>
      </c>
      <c r="U50" s="231">
        <v>5.8752474712856538E-3</v>
      </c>
      <c r="V50" s="231">
        <v>6.5384976918003357E-3</v>
      </c>
      <c r="W50" s="231">
        <v>6.9430134409384087E-3</v>
      </c>
      <c r="DA50" s="73" t="s">
        <v>2859</v>
      </c>
    </row>
    <row r="51" spans="1:105" ht="12" customHeight="1" x14ac:dyDescent="0.25">
      <c r="A51" s="64" t="s">
        <v>70</v>
      </c>
      <c r="B51" s="231">
        <v>1.6003913836305621</v>
      </c>
      <c r="C51" s="231">
        <v>0.26736937450089421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3.0220921132463022E-4</v>
      </c>
      <c r="T52" s="231">
        <v>0</v>
      </c>
      <c r="U52" s="231">
        <v>0</v>
      </c>
      <c r="V52" s="231">
        <v>3.0220921129429842E-4</v>
      </c>
      <c r="W52" s="231">
        <v>3.0220921131910301E-4</v>
      </c>
      <c r="DA52" s="73" t="s">
        <v>2861</v>
      </c>
    </row>
    <row r="53" spans="1:105" ht="12" customHeight="1" x14ac:dyDescent="0.25">
      <c r="A53" s="64" t="s">
        <v>162</v>
      </c>
      <c r="B53" s="231">
        <v>2.885210306624697</v>
      </c>
      <c r="C53" s="231">
        <v>3.6547323798358269</v>
      </c>
      <c r="D53" s="231">
        <v>4.3512311183211017</v>
      </c>
      <c r="E53" s="231">
        <v>4.3384427478795633</v>
      </c>
      <c r="F53" s="231">
        <v>4.1877509658598466</v>
      </c>
      <c r="G53" s="231">
        <v>2.996557631383495</v>
      </c>
      <c r="H53" s="231">
        <v>1.8630481787013891</v>
      </c>
      <c r="I53" s="231">
        <v>1.749989147957189</v>
      </c>
      <c r="J53" s="231">
        <v>1.324189701720188</v>
      </c>
      <c r="K53" s="231">
        <v>0.93153574278420814</v>
      </c>
      <c r="L53" s="231">
        <v>1.1999208767657421</v>
      </c>
      <c r="M53" s="231">
        <v>1.0686075208070429</v>
      </c>
      <c r="N53" s="231">
        <v>1.776785496905309</v>
      </c>
      <c r="O53" s="231">
        <v>1.121313350333528</v>
      </c>
      <c r="P53" s="231">
        <v>0.89146391889679655</v>
      </c>
      <c r="Q53" s="231">
        <v>0.68509305882638916</v>
      </c>
      <c r="R53" s="231">
        <v>0.73209012299662124</v>
      </c>
      <c r="S53" s="231">
        <v>0.72410679245975074</v>
      </c>
      <c r="T53" s="231">
        <v>0.69191531621601221</v>
      </c>
      <c r="U53" s="231">
        <v>0.67456958842445447</v>
      </c>
      <c r="V53" s="231">
        <v>0.6107271407848921</v>
      </c>
      <c r="W53" s="231">
        <v>0.71092788057299439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</v>
      </c>
      <c r="D63" s="234">
        <f t="shared" si="1"/>
        <v>1</v>
      </c>
      <c r="E63" s="234">
        <f t="shared" si="1"/>
        <v>1</v>
      </c>
      <c r="F63" s="234">
        <f t="shared" si="1"/>
        <v>1</v>
      </c>
      <c r="G63" s="234">
        <f t="shared" si="1"/>
        <v>0.99999999999999978</v>
      </c>
      <c r="H63" s="234">
        <f t="shared" si="1"/>
        <v>0.99999999999999978</v>
      </c>
      <c r="I63" s="234">
        <f t="shared" si="1"/>
        <v>0.99999999999999978</v>
      </c>
      <c r="J63" s="234">
        <f t="shared" si="1"/>
        <v>1.0000000000000002</v>
      </c>
      <c r="K63" s="234">
        <f t="shared" si="1"/>
        <v>0.99999999999999989</v>
      </c>
      <c r="L63" s="234">
        <f t="shared" si="1"/>
        <v>1</v>
      </c>
      <c r="M63" s="234">
        <f t="shared" si="1"/>
        <v>0.99999999999999956</v>
      </c>
      <c r="N63" s="234">
        <f t="shared" si="1"/>
        <v>1</v>
      </c>
      <c r="O63" s="234">
        <f t="shared" si="1"/>
        <v>0.99999999999999967</v>
      </c>
      <c r="P63" s="234">
        <f t="shared" si="1"/>
        <v>1.0000000000000004</v>
      </c>
      <c r="Q63" s="234">
        <f t="shared" si="1"/>
        <v>1</v>
      </c>
      <c r="R63" s="234">
        <f t="shared" si="1"/>
        <v>0.99999999999999967</v>
      </c>
      <c r="S63" s="234">
        <f t="shared" si="1"/>
        <v>1</v>
      </c>
      <c r="T63" s="234">
        <f t="shared" si="1"/>
        <v>0.99999999999999967</v>
      </c>
      <c r="U63" s="234">
        <f t="shared" si="1"/>
        <v>0.99999999999999989</v>
      </c>
      <c r="V63" s="234">
        <f t="shared" si="1"/>
        <v>1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0.13691853013300928</v>
      </c>
      <c r="C68" s="302">
        <f t="shared" si="6"/>
        <v>0.15166790938865463</v>
      </c>
      <c r="D68" s="302">
        <f t="shared" si="6"/>
        <v>0.15516384717861245</v>
      </c>
      <c r="E68" s="302">
        <f t="shared" si="6"/>
        <v>0.15603756775118358</v>
      </c>
      <c r="F68" s="302">
        <f t="shared" si="6"/>
        <v>0.15826856170689318</v>
      </c>
      <c r="G68" s="302">
        <f t="shared" si="6"/>
        <v>0.16751193767404826</v>
      </c>
      <c r="H68" s="302">
        <f t="shared" si="6"/>
        <v>0.17532740381107273</v>
      </c>
      <c r="I68" s="302">
        <f t="shared" si="6"/>
        <v>0.17954535641802305</v>
      </c>
      <c r="J68" s="302">
        <f t="shared" si="6"/>
        <v>0.16027276606238375</v>
      </c>
      <c r="K68" s="302">
        <f t="shared" si="6"/>
        <v>0.14139518449753755</v>
      </c>
      <c r="L68" s="302">
        <f t="shared" si="6"/>
        <v>0.1677570629086633</v>
      </c>
      <c r="M68" s="302">
        <f t="shared" si="6"/>
        <v>0.15305875949603628</v>
      </c>
      <c r="N68" s="302">
        <f t="shared" si="6"/>
        <v>0.16398790645356831</v>
      </c>
      <c r="O68" s="302">
        <f t="shared" si="6"/>
        <v>0.13934309421460478</v>
      </c>
      <c r="P68" s="302">
        <f t="shared" si="6"/>
        <v>0.15285646743010634</v>
      </c>
      <c r="Q68" s="302">
        <f t="shared" si="6"/>
        <v>0.13891365358978827</v>
      </c>
      <c r="R68" s="302">
        <f t="shared" si="6"/>
        <v>0.15570025209189531</v>
      </c>
      <c r="S68" s="302">
        <f t="shared" si="6"/>
        <v>0.15716135864672456</v>
      </c>
      <c r="T68" s="302">
        <f t="shared" si="6"/>
        <v>0.15841546200176848</v>
      </c>
      <c r="U68" s="302">
        <f t="shared" si="6"/>
        <v>0.15528306722922158</v>
      </c>
      <c r="V68" s="302">
        <f t="shared" si="6"/>
        <v>0.15653981222611169</v>
      </c>
      <c r="W68" s="302">
        <f t="shared" si="6"/>
        <v>0.16197614467390653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6.8679779065207322E-2</v>
      </c>
      <c r="C69" s="303">
        <f t="shared" si="7"/>
        <v>6.7666432535476967E-2</v>
      </c>
      <c r="D69" s="303">
        <f t="shared" si="7"/>
        <v>6.7609877982475447E-2</v>
      </c>
      <c r="E69" s="303">
        <f t="shared" si="7"/>
        <v>6.7354807107951623E-2</v>
      </c>
      <c r="F69" s="303">
        <f t="shared" si="7"/>
        <v>6.7264964773922992E-2</v>
      </c>
      <c r="G69" s="303">
        <f t="shared" si="7"/>
        <v>6.5678240097566246E-2</v>
      </c>
      <c r="H69" s="303">
        <f t="shared" si="7"/>
        <v>6.3056372113448431E-2</v>
      </c>
      <c r="I69" s="303">
        <f t="shared" si="7"/>
        <v>6.2368247081245984E-2</v>
      </c>
      <c r="J69" s="303">
        <f t="shared" si="7"/>
        <v>6.591849448807921E-2</v>
      </c>
      <c r="K69" s="303">
        <f t="shared" si="7"/>
        <v>6.811117051917355E-2</v>
      </c>
      <c r="L69" s="303">
        <f t="shared" si="7"/>
        <v>6.6310032045464123E-2</v>
      </c>
      <c r="M69" s="303">
        <f t="shared" si="7"/>
        <v>6.8024100615068347E-2</v>
      </c>
      <c r="N69" s="303">
        <f t="shared" si="7"/>
        <v>6.7883564256479706E-2</v>
      </c>
      <c r="O69" s="303">
        <f t="shared" si="7"/>
        <v>6.9974184886482632E-2</v>
      </c>
      <c r="P69" s="303">
        <f t="shared" si="7"/>
        <v>6.8399717810788616E-2</v>
      </c>
      <c r="Q69" s="303">
        <f t="shared" si="7"/>
        <v>6.9278446784537734E-2</v>
      </c>
      <c r="R69" s="303">
        <f t="shared" si="7"/>
        <v>6.7629222715343565E-2</v>
      </c>
      <c r="S69" s="303">
        <f t="shared" si="7"/>
        <v>6.712462281444663E-2</v>
      </c>
      <c r="T69" s="303">
        <f t="shared" si="7"/>
        <v>6.6917575746486796E-2</v>
      </c>
      <c r="U69" s="303">
        <f t="shared" si="7"/>
        <v>6.7633814592105518E-2</v>
      </c>
      <c r="V69" s="303">
        <f t="shared" si="7"/>
        <v>6.7525168097417071E-2</v>
      </c>
      <c r="W69" s="303">
        <f t="shared" si="7"/>
        <v>6.7022664817225422E-2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0.58377812205426216</v>
      </c>
      <c r="C70" s="303">
        <f t="shared" si="8"/>
        <v>0.57516467655155434</v>
      </c>
      <c r="D70" s="303">
        <f t="shared" si="8"/>
        <v>0.57468396285104129</v>
      </c>
      <c r="E70" s="303">
        <f t="shared" si="8"/>
        <v>0.57251586041758873</v>
      </c>
      <c r="F70" s="303">
        <f t="shared" si="8"/>
        <v>0.57175220057834553</v>
      </c>
      <c r="G70" s="303">
        <f t="shared" si="8"/>
        <v>0.55826504082931316</v>
      </c>
      <c r="H70" s="303">
        <f t="shared" si="8"/>
        <v>0.53597916296431181</v>
      </c>
      <c r="I70" s="303">
        <f t="shared" si="8"/>
        <v>0.53013010019059037</v>
      </c>
      <c r="J70" s="303">
        <f t="shared" si="8"/>
        <v>0.56030720314867355</v>
      </c>
      <c r="K70" s="303">
        <f t="shared" si="8"/>
        <v>0.57894494941297514</v>
      </c>
      <c r="L70" s="303">
        <f t="shared" si="8"/>
        <v>0.56363527238644506</v>
      </c>
      <c r="M70" s="303">
        <f t="shared" si="8"/>
        <v>0.57820485522808096</v>
      </c>
      <c r="N70" s="303">
        <f t="shared" si="8"/>
        <v>0.57701029618007749</v>
      </c>
      <c r="O70" s="303">
        <f t="shared" si="8"/>
        <v>0.59478057153510222</v>
      </c>
      <c r="P70" s="303">
        <f t="shared" si="8"/>
        <v>0.5813976013917036</v>
      </c>
      <c r="Q70" s="303">
        <f t="shared" si="8"/>
        <v>0.58886679766857064</v>
      </c>
      <c r="R70" s="303">
        <f t="shared" si="8"/>
        <v>0.57484839308042024</v>
      </c>
      <c r="S70" s="303">
        <f t="shared" si="8"/>
        <v>0.57055929392279636</v>
      </c>
      <c r="T70" s="303">
        <f t="shared" si="8"/>
        <v>0.56879939384513789</v>
      </c>
      <c r="U70" s="303">
        <f t="shared" si="8"/>
        <v>0.57488742403289672</v>
      </c>
      <c r="V70" s="303">
        <f t="shared" si="8"/>
        <v>0.57396392882804526</v>
      </c>
      <c r="W70" s="303">
        <f t="shared" si="8"/>
        <v>0.56969265094641619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0.21062356874752125</v>
      </c>
      <c r="C72" s="303">
        <f t="shared" si="10"/>
        <v>0.20550098152431412</v>
      </c>
      <c r="D72" s="303">
        <f t="shared" si="10"/>
        <v>0.20254231198787087</v>
      </c>
      <c r="E72" s="303">
        <f t="shared" si="10"/>
        <v>0.20409176472327609</v>
      </c>
      <c r="F72" s="303">
        <f t="shared" si="10"/>
        <v>0.20271427294083827</v>
      </c>
      <c r="G72" s="303">
        <f t="shared" si="10"/>
        <v>0.20854478139907212</v>
      </c>
      <c r="H72" s="303">
        <f t="shared" si="10"/>
        <v>0.22563706111116694</v>
      </c>
      <c r="I72" s="303">
        <f t="shared" si="10"/>
        <v>0.22795629631014042</v>
      </c>
      <c r="J72" s="303">
        <f t="shared" si="10"/>
        <v>0.21350153630086371</v>
      </c>
      <c r="K72" s="303">
        <f t="shared" si="10"/>
        <v>0.21154869557031369</v>
      </c>
      <c r="L72" s="303">
        <f t="shared" si="10"/>
        <v>0.20229763265942755</v>
      </c>
      <c r="M72" s="303">
        <f t="shared" si="10"/>
        <v>0.20071228466081406</v>
      </c>
      <c r="N72" s="303">
        <f t="shared" si="10"/>
        <v>0.19111823310987452</v>
      </c>
      <c r="O72" s="303">
        <f t="shared" si="10"/>
        <v>0.19590214936381004</v>
      </c>
      <c r="P72" s="303">
        <f t="shared" si="10"/>
        <v>0.19734621336740177</v>
      </c>
      <c r="Q72" s="303">
        <f t="shared" si="10"/>
        <v>0.20294110195710338</v>
      </c>
      <c r="R72" s="303">
        <f t="shared" si="10"/>
        <v>0.20182213211234051</v>
      </c>
      <c r="S72" s="303">
        <f t="shared" si="10"/>
        <v>0.2051547246160324</v>
      </c>
      <c r="T72" s="303">
        <f t="shared" si="10"/>
        <v>0.20586756840660644</v>
      </c>
      <c r="U72" s="303">
        <f t="shared" si="10"/>
        <v>0.20219569414577601</v>
      </c>
      <c r="V72" s="303">
        <f t="shared" si="10"/>
        <v>0.20197109084842602</v>
      </c>
      <c r="W72" s="303">
        <f t="shared" si="10"/>
        <v>0.20130853956245215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0.13736513774463346</v>
      </c>
      <c r="C73" s="304">
        <f t="shared" si="11"/>
        <v>0.13332345348647198</v>
      </c>
      <c r="D73" s="304">
        <f t="shared" si="11"/>
        <v>0.13042510880656372</v>
      </c>
      <c r="E73" s="304">
        <f t="shared" si="11"/>
        <v>0.13224663714146101</v>
      </c>
      <c r="F73" s="304">
        <f t="shared" si="11"/>
        <v>0.13096497718198707</v>
      </c>
      <c r="G73" s="304">
        <f t="shared" si="11"/>
        <v>0.13848799196166811</v>
      </c>
      <c r="H73" s="304">
        <f t="shared" si="11"/>
        <v>0.15837693085682195</v>
      </c>
      <c r="I73" s="304">
        <f t="shared" si="11"/>
        <v>0.16143016609014471</v>
      </c>
      <c r="J73" s="304">
        <f t="shared" si="11"/>
        <v>0.14318847551357919</v>
      </c>
      <c r="K73" s="304">
        <f t="shared" si="11"/>
        <v>0.13889678034986189</v>
      </c>
      <c r="L73" s="304">
        <f t="shared" si="11"/>
        <v>0.13156693181093246</v>
      </c>
      <c r="M73" s="304">
        <f t="shared" si="11"/>
        <v>0.1281532440047411</v>
      </c>
      <c r="N73" s="304">
        <f t="shared" si="11"/>
        <v>0.11870909790296279</v>
      </c>
      <c r="O73" s="304">
        <f t="shared" si="11"/>
        <v>0.1212630188182286</v>
      </c>
      <c r="P73" s="304">
        <f t="shared" si="11"/>
        <v>0.12438651436922722</v>
      </c>
      <c r="Q73" s="304">
        <f t="shared" si="11"/>
        <v>0.12904409205359649</v>
      </c>
      <c r="R73" s="304">
        <f t="shared" si="11"/>
        <v>0.12968429454930741</v>
      </c>
      <c r="S73" s="304">
        <f t="shared" si="11"/>
        <v>0.13355512694728927</v>
      </c>
      <c r="T73" s="304">
        <f t="shared" si="11"/>
        <v>0.13448882094368717</v>
      </c>
      <c r="U73" s="304">
        <f t="shared" si="11"/>
        <v>0.13005295858086349</v>
      </c>
      <c r="V73" s="304">
        <f t="shared" si="11"/>
        <v>0.12994424487784781</v>
      </c>
      <c r="W73" s="304">
        <f t="shared" si="11"/>
        <v>0.129817697090745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7.3258431002887814E-2</v>
      </c>
      <c r="C74" s="304">
        <f t="shared" si="12"/>
        <v>7.2177528037842151E-2</v>
      </c>
      <c r="D74" s="304">
        <f t="shared" si="12"/>
        <v>7.2117203181307155E-2</v>
      </c>
      <c r="E74" s="304">
        <f t="shared" si="12"/>
        <v>7.1845127581815077E-2</v>
      </c>
      <c r="F74" s="304">
        <f t="shared" si="12"/>
        <v>7.1749295758851209E-2</v>
      </c>
      <c r="G74" s="304">
        <f t="shared" si="12"/>
        <v>7.005678943740401E-2</v>
      </c>
      <c r="H74" s="304">
        <f t="shared" si="12"/>
        <v>6.7260130254344991E-2</v>
      </c>
      <c r="I74" s="304">
        <f t="shared" si="12"/>
        <v>6.6526130219995705E-2</v>
      </c>
      <c r="J74" s="304">
        <f t="shared" si="12"/>
        <v>7.0313060787284498E-2</v>
      </c>
      <c r="K74" s="304">
        <f t="shared" si="12"/>
        <v>7.2651915220451821E-2</v>
      </c>
      <c r="L74" s="304">
        <f t="shared" si="12"/>
        <v>7.0730700848495073E-2</v>
      </c>
      <c r="M74" s="304">
        <f t="shared" si="12"/>
        <v>7.2559040656072951E-2</v>
      </c>
      <c r="N74" s="304">
        <f t="shared" si="12"/>
        <v>7.2409135206911737E-2</v>
      </c>
      <c r="O74" s="304">
        <f t="shared" si="12"/>
        <v>7.4639130545581439E-2</v>
      </c>
      <c r="P74" s="304">
        <f t="shared" si="12"/>
        <v>7.295969899817456E-2</v>
      </c>
      <c r="Q74" s="304">
        <f t="shared" si="12"/>
        <v>7.3897009903506922E-2</v>
      </c>
      <c r="R74" s="304">
        <f t="shared" si="12"/>
        <v>7.213783756303313E-2</v>
      </c>
      <c r="S74" s="304">
        <f t="shared" si="12"/>
        <v>7.1599597668743117E-2</v>
      </c>
      <c r="T74" s="304">
        <f t="shared" si="12"/>
        <v>7.1378747462919293E-2</v>
      </c>
      <c r="U74" s="304">
        <f t="shared" si="12"/>
        <v>7.2142735564912533E-2</v>
      </c>
      <c r="V74" s="304">
        <f t="shared" si="12"/>
        <v>7.2026845970578221E-2</v>
      </c>
      <c r="W74" s="304">
        <f t="shared" si="12"/>
        <v>7.1490842471707131E-2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1.4166631473332585</v>
      </c>
      <c r="C81" s="324">
        <f>IF(C$5=0,0,C$5/TEL_fec!C$5)</f>
        <v>1.3695665506035963</v>
      </c>
      <c r="D81" s="324">
        <f>IF(D$5=0,0,D$5/TEL_fec!D$5)</f>
        <v>1.3715457353195195</v>
      </c>
      <c r="E81" s="324">
        <f>IF(E$5=0,0,E$5/TEL_fec!E$5)</f>
        <v>1.3319427265924919</v>
      </c>
      <c r="F81" s="324">
        <f>IF(F$5=0,0,F$5/TEL_fec!F$5)</f>
        <v>1.3763106320264911</v>
      </c>
      <c r="G81" s="324">
        <f>IF(G$5=0,0,G$5/TEL_fec!G$5)</f>
        <v>1.3524550903501589</v>
      </c>
      <c r="H81" s="324">
        <f>IF(H$5=0,0,H$5/TEL_fec!H$5)</f>
        <v>1.1394878020803583</v>
      </c>
      <c r="I81" s="324">
        <f>IF(I$5=0,0,I$5/TEL_fec!I$5)</f>
        <v>1.0276677483924341</v>
      </c>
      <c r="J81" s="324">
        <f>IF(J$5=0,0,J$5/TEL_fec!J$5)</f>
        <v>1.1482312717499932</v>
      </c>
      <c r="K81" s="324">
        <f>IF(K$5=0,0,K$5/TEL_fec!K$5)</f>
        <v>1.2997667322493385</v>
      </c>
      <c r="L81" s="324">
        <f>IF(L$5=0,0,L$5/TEL_fec!L$5)</f>
        <v>1.4025945188807125</v>
      </c>
      <c r="M81" s="324">
        <f>IF(M$5=0,0,M$5/TEL_fec!M$5)</f>
        <v>1.6089367004410027</v>
      </c>
      <c r="N81" s="324">
        <f>IF(N$5=0,0,N$5/TEL_fec!N$5)</f>
        <v>1.7094166832610698</v>
      </c>
      <c r="O81" s="324">
        <f>IF(O$5=0,0,O$5/TEL_fec!O$5)</f>
        <v>1.5884579029988675</v>
      </c>
      <c r="P81" s="324">
        <f>IF(P$5=0,0,P$5/TEL_fec!P$5)</f>
        <v>1.4147394108749316</v>
      </c>
      <c r="Q81" s="324">
        <f>IF(Q$5=0,0,Q$5/TEL_fec!Q$5)</f>
        <v>1.5295222305518164</v>
      </c>
      <c r="R81" s="324">
        <f>IF(R$5=0,0,R$5/TEL_fec!R$5)</f>
        <v>1.3323881408225748</v>
      </c>
      <c r="S81" s="324">
        <f>IF(S$5=0,0,S$5/TEL_fec!S$5)</f>
        <v>1.3761605691241297</v>
      </c>
      <c r="T81" s="324">
        <f>IF(T$5=0,0,T$5/TEL_fec!T$5)</f>
        <v>1.3328549731604722</v>
      </c>
      <c r="U81" s="324">
        <f>IF(U$5=0,0,U$5/TEL_fec!U$5)</f>
        <v>1.3487392929923674</v>
      </c>
      <c r="V81" s="324">
        <f>IF(V$5=0,0,V$5/TEL_fec!V$5)</f>
        <v>1.3592378623122168</v>
      </c>
      <c r="W81" s="324">
        <f>IF(W$5=0,0,W$5/TEL_fec!W$5)</f>
        <v>1.4120896456137402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2.1926726605341846</v>
      </c>
      <c r="C86" s="338">
        <f>IF(C$10=0,0,C$10/TEL_fec!C$10)</f>
        <v>2.24861070604197</v>
      </c>
      <c r="D86" s="338">
        <f>IF(D$10=0,0,D$10/TEL_fec!D$10)</f>
        <v>2.2362711399482937</v>
      </c>
      <c r="E86" s="338">
        <f>IF(E$10=0,0,E$10/TEL_fec!E$10)</f>
        <v>2.2036318531093539</v>
      </c>
      <c r="F86" s="338">
        <f>IF(F$10=0,0,F$10/TEL_fec!F$10)</f>
        <v>2.2456617850664955</v>
      </c>
      <c r="G86" s="338">
        <f>IF(G$10=0,0,G$10/TEL_fec!G$10)</f>
        <v>2.2303281380819397</v>
      </c>
      <c r="H86" s="338">
        <f>IF(H$10=0,0,H$10/TEL_fec!H$10)</f>
        <v>2.1506341123052515</v>
      </c>
      <c r="I86" s="338">
        <f>IF(I$10=0,0,I$10/TEL_fec!I$10)</f>
        <v>2.0755024725446725</v>
      </c>
      <c r="J86" s="338">
        <f>IF(J$10=0,0,J$10/TEL_fec!J$10)</f>
        <v>2.0549821331874347</v>
      </c>
      <c r="K86" s="338">
        <f>IF(K$10=0,0,K$10/TEL_fec!K$10)</f>
        <v>2.0546062276071106</v>
      </c>
      <c r="L86" s="338">
        <f>IF(L$10=0,0,L$10/TEL_fec!L$10)</f>
        <v>2.2485932365134222</v>
      </c>
      <c r="M86" s="338">
        <f>IF(M$10=0,0,M$10/TEL_fec!M$10)</f>
        <v>2.3488700075135438</v>
      </c>
      <c r="N86" s="338">
        <f>IF(N$10=0,0,N$10/TEL_fec!N$10)</f>
        <v>2.3177163301947652</v>
      </c>
      <c r="O86" s="338">
        <f>IF(O$10=0,0,O$10/TEL_fec!O$10)</f>
        <v>2.2043050514860658</v>
      </c>
      <c r="P86" s="338">
        <f>IF(P$10=0,0,P$10/TEL_fec!P$10)</f>
        <v>2.1866417936878535</v>
      </c>
      <c r="Q86" s="338">
        <f>IF(Q$10=0,0,Q$10/TEL_fec!Q$10)</f>
        <v>2.180520951003261</v>
      </c>
      <c r="R86" s="338">
        <f>IF(R$10=0,0,R$10/TEL_fec!R$10)</f>
        <v>2.1568165409651616</v>
      </c>
      <c r="S86" s="338">
        <f>IF(S$10=0,0,S$10/TEL_fec!S$10)</f>
        <v>2.2010749572675228</v>
      </c>
      <c r="T86" s="338">
        <f>IF(T$10=0,0,T$10/TEL_fec!T$10)</f>
        <v>2.1765120109799745</v>
      </c>
      <c r="U86" s="338">
        <f>IF(U$10=0,0,U$10/TEL_fec!U$10)</f>
        <v>2.16591893214683</v>
      </c>
      <c r="V86" s="338">
        <f>IF(V$10=0,0,V$10/TEL_fec!V$10)</f>
        <v>2.1793005986969698</v>
      </c>
      <c r="W86" s="338">
        <f>IF(W$10=0,0,W$10/TEL_fec!W$10)</f>
        <v>2.231455689958131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2.081794942773552</v>
      </c>
      <c r="C87" s="351">
        <f>IF(C$16=0,0,C$16/TEL_fec!C$16)</f>
        <v>2.0008099346490393</v>
      </c>
      <c r="D87" s="351">
        <f>IF(D$16=0,0,D$16/TEL_fec!D$16)</f>
        <v>1.9763140302768754</v>
      </c>
      <c r="E87" s="351">
        <f>IF(E$16=0,0,E$16/TEL_fec!E$16)</f>
        <v>1.9181646268870414</v>
      </c>
      <c r="F87" s="351">
        <f>IF(F$16=0,0,F$16/TEL_fec!F$16)</f>
        <v>1.9383408772219706</v>
      </c>
      <c r="G87" s="351">
        <f>IF(G$16=0,0,G$16/TEL_fec!G$16)</f>
        <v>1.7509808895784396</v>
      </c>
      <c r="H87" s="351">
        <f>IF(H$16=0,0,H$16/TEL_fec!H$16)</f>
        <v>1.4458909918999423</v>
      </c>
      <c r="I87" s="351">
        <f>IF(I$16=0,0,I$16/TEL_fec!I$16)</f>
        <v>1.3415830624438856</v>
      </c>
      <c r="J87" s="351">
        <f>IF(J$16=0,0,J$16/TEL_fec!J$16)</f>
        <v>1.6501437176396081</v>
      </c>
      <c r="K87" s="351">
        <f>IF(K$16=0,0,K$16/TEL_fec!K$16)</f>
        <v>1.91902288916203</v>
      </c>
      <c r="L87" s="351">
        <f>IF(L$16=0,0,L$16/TEL_fec!L$16)</f>
        <v>1.830449973665131</v>
      </c>
      <c r="M87" s="351">
        <f>IF(M$16=0,0,M$16/TEL_fec!M$16)</f>
        <v>2.144017634307815</v>
      </c>
      <c r="N87" s="351">
        <f>IF(N$16=0,0,N$16/TEL_fec!N$16)</f>
        <v>2.1191365830776978</v>
      </c>
      <c r="O87" s="351">
        <f>IF(O$16=0,0,O$16/TEL_fec!O$16)</f>
        <v>2.2892776799785199</v>
      </c>
      <c r="P87" s="351">
        <f>IF(P$16=0,0,P$16/TEL_fec!P$16)</f>
        <v>2.0269125479033736</v>
      </c>
      <c r="Q87" s="351">
        <f>IF(Q$16=0,0,Q$16/TEL_fec!Q$16)</f>
        <v>2.1768497350187674</v>
      </c>
      <c r="R87" s="351">
        <f>IF(R$16=0,0,R$16/TEL_fec!R$16)</f>
        <v>1.906402539836723</v>
      </c>
      <c r="S87" s="351">
        <f>IF(S$16=0,0,S$16/TEL_fec!S$16)</f>
        <v>1.8901681674193349</v>
      </c>
      <c r="T87" s="351">
        <f>IF(T$16=0,0,T$16/TEL_fec!T$16)</f>
        <v>1.8401698940004214</v>
      </c>
      <c r="U87" s="351">
        <f>IF(U$16=0,0,U$16/TEL_fec!U$16)</f>
        <v>1.9115640848062492</v>
      </c>
      <c r="V87" s="351">
        <f>IF(V$16=0,0,V$16/TEL_fec!V$16)</f>
        <v>1.9093933110182839</v>
      </c>
      <c r="W87" s="351">
        <f>IF(W$16=0,0,W$16/TEL_fec!W$16)</f>
        <v>1.8939195695844571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2.0817949427735525</v>
      </c>
      <c r="C88" s="351">
        <f>IF(C$27=0,0,C$27/TEL_fec!C$27)</f>
        <v>2.0008099346490398</v>
      </c>
      <c r="D88" s="351">
        <f>IF(D$27=0,0,D$27/TEL_fec!D$27)</f>
        <v>1.9763140302768751</v>
      </c>
      <c r="E88" s="351">
        <f>IF(E$27=0,0,E$27/TEL_fec!E$27)</f>
        <v>1.9181646268870409</v>
      </c>
      <c r="F88" s="351">
        <f>IF(F$27=0,0,F$27/TEL_fec!F$27)</f>
        <v>1.9383408772219701</v>
      </c>
      <c r="G88" s="351">
        <f>IF(G$27=0,0,G$27/TEL_fec!G$27)</f>
        <v>1.7509808895784391</v>
      </c>
      <c r="H88" s="351">
        <f>IF(H$27=0,0,H$27/TEL_fec!H$27)</f>
        <v>1.4458909918999425</v>
      </c>
      <c r="I88" s="351">
        <f>IF(I$27=0,0,I$27/TEL_fec!I$27)</f>
        <v>1.3415830624438854</v>
      </c>
      <c r="J88" s="351">
        <f>IF(J$27=0,0,J$27/TEL_fec!J$27)</f>
        <v>1.6501437176396083</v>
      </c>
      <c r="K88" s="351">
        <f>IF(K$27=0,0,K$27/TEL_fec!K$27)</f>
        <v>1.9190228891620293</v>
      </c>
      <c r="L88" s="351">
        <f>IF(L$27=0,0,L$27/TEL_fec!L$27)</f>
        <v>1.8304499736651312</v>
      </c>
      <c r="M88" s="351">
        <f>IF(M$27=0,0,M$27/TEL_fec!M$27)</f>
        <v>2.1440176343078146</v>
      </c>
      <c r="N88" s="351">
        <f>IF(N$27=0,0,N$27/TEL_fec!N$27)</f>
        <v>2.1191365830776978</v>
      </c>
      <c r="O88" s="351">
        <f>IF(O$27=0,0,O$27/TEL_fec!O$27)</f>
        <v>2.2892776799785195</v>
      </c>
      <c r="P88" s="351">
        <f>IF(P$27=0,0,P$27/TEL_fec!P$27)</f>
        <v>2.0269125479033741</v>
      </c>
      <c r="Q88" s="351">
        <f>IF(Q$27=0,0,Q$27/TEL_fec!Q$27)</f>
        <v>2.1768497350187679</v>
      </c>
      <c r="R88" s="351">
        <f>IF(R$27=0,0,R$27/TEL_fec!R$27)</f>
        <v>1.906402539836723</v>
      </c>
      <c r="S88" s="351">
        <f>IF(S$27=0,0,S$27/TEL_fec!S$27)</f>
        <v>1.8901681674193354</v>
      </c>
      <c r="T88" s="351">
        <f>IF(T$27=0,0,T$27/TEL_fec!T$27)</f>
        <v>1.8401698940004216</v>
      </c>
      <c r="U88" s="351">
        <f>IF(U$27=0,0,U$27/TEL_fec!U$27)</f>
        <v>1.9115640848062483</v>
      </c>
      <c r="V88" s="351">
        <f>IF(V$27=0,0,V$27/TEL_fec!V$27)</f>
        <v>1.9093933110182837</v>
      </c>
      <c r="W88" s="351">
        <f>IF(W$27=0,0,W$27/TEL_fec!W$27)</f>
        <v>1.8939195695844571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1.1398939828753158</v>
      </c>
      <c r="C90" s="351">
        <f>IF(C$39=0,0,C$39/TEL_fec!C$39)</f>
        <v>1.0775481927765391</v>
      </c>
      <c r="D90" s="351">
        <f>IF(D$39=0,0,D$39/TEL_fec!D$39)</f>
        <v>1.0733105441027642</v>
      </c>
      <c r="E90" s="351">
        <f>IF(E$39=0,0,E$39/TEL_fec!E$39)</f>
        <v>1.0479976515725762</v>
      </c>
      <c r="F90" s="351">
        <f>IF(F$39=0,0,F$39/TEL_fec!F$39)</f>
        <v>1.089448768771202</v>
      </c>
      <c r="G90" s="351">
        <f>IF(G$39=0,0,G$39/TEL_fec!G$39)</f>
        <v>1.1427147044450641</v>
      </c>
      <c r="H90" s="351">
        <f>IF(H$39=0,0,H$39/TEL_fec!H$39)</f>
        <v>1.0228907215534919</v>
      </c>
      <c r="I90" s="351">
        <f>IF(I$39=0,0,I$39/TEL_fec!I$39)</f>
        <v>0.91072944199164718</v>
      </c>
      <c r="J90" s="351">
        <f>IF(J$39=0,0,J$39/TEL_fec!J$39)</f>
        <v>0.93321783444425277</v>
      </c>
      <c r="K90" s="351">
        <f>IF(K$39=0,0,K$39/TEL_fec!K$39)</f>
        <v>1.0471213650341198</v>
      </c>
      <c r="L90" s="351">
        <f>IF(L$39=0,0,L$39/TEL_fec!L$39)</f>
        <v>1.1540331293360684</v>
      </c>
      <c r="M90" s="351">
        <f>IF(M$39=0,0,M$39/TEL_fec!M$39)</f>
        <v>1.3145285518410603</v>
      </c>
      <c r="N90" s="351">
        <f>IF(N$39=0,0,N$39/TEL_fec!N$39)</f>
        <v>1.412470238182715</v>
      </c>
      <c r="O90" s="351">
        <f>IF(O$39=0,0,O$39/TEL_fec!O$39)</f>
        <v>1.2263873676222432</v>
      </c>
      <c r="P90" s="351">
        <f>IF(P$39=0,0,P$39/TEL_fec!P$39)</f>
        <v>1.0912389083003495</v>
      </c>
      <c r="Q90" s="351">
        <f>IF(Q$39=0,0,Q$39/TEL_fec!Q$39)</f>
        <v>1.2212985187885086</v>
      </c>
      <c r="R90" s="351">
        <f>IF(R$39=0,0,R$39/TEL_fec!R$39)</f>
        <v>1.0436426963603802</v>
      </c>
      <c r="S90" s="351">
        <f>IF(S$39=0,0,S$39/TEL_fec!S$39)</f>
        <v>1.1164124672129707</v>
      </c>
      <c r="T90" s="351">
        <f>IF(T$39=0,0,T$39/TEL_fec!T$39)</f>
        <v>1.0792499637313557</v>
      </c>
      <c r="U90" s="351">
        <f>IF(U$39=0,0,U$39/TEL_fec!U$39)</f>
        <v>1.0636033188379133</v>
      </c>
      <c r="V90" s="351">
        <f>IF(V$39=0,0,V$39/TEL_fec!V$39)</f>
        <v>1.0756710862348049</v>
      </c>
      <c r="W90" s="351">
        <f>IF(W$39=0,0,W$39/TEL_fec!W$39)</f>
        <v>1.1423352101836675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LV: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376.80688647068382</v>
      </c>
      <c r="C3" s="205">
        <v>386.71058465826309</v>
      </c>
      <c r="D3" s="205">
        <v>467.09262181119459</v>
      </c>
      <c r="E3" s="205">
        <v>443.99762673874341</v>
      </c>
      <c r="F3" s="205">
        <v>469.76974261596638</v>
      </c>
      <c r="G3" s="205">
        <v>491.51692817108932</v>
      </c>
      <c r="H3" s="205">
        <v>429.56463044211938</v>
      </c>
      <c r="I3" s="205">
        <v>533.85154906296771</v>
      </c>
      <c r="J3" s="205">
        <v>384.78188645813412</v>
      </c>
      <c r="K3" s="205">
        <v>347.38683174924631</v>
      </c>
      <c r="L3" s="205">
        <v>538.06018820460258</v>
      </c>
      <c r="M3" s="205">
        <v>549.20731840286112</v>
      </c>
      <c r="N3" s="205">
        <v>552.13390334033761</v>
      </c>
      <c r="O3" s="205">
        <v>532.54558835554838</v>
      </c>
      <c r="P3" s="205">
        <v>566.69205789199373</v>
      </c>
      <c r="Q3" s="205">
        <v>569.79999999999995</v>
      </c>
      <c r="R3" s="205">
        <v>569.02661015771548</v>
      </c>
      <c r="S3" s="205">
        <v>616.4911874734853</v>
      </c>
      <c r="T3" s="205">
        <v>700.355515125637</v>
      </c>
      <c r="U3" s="205">
        <v>686.26233231599122</v>
      </c>
      <c r="V3" s="205">
        <v>673.78223247264464</v>
      </c>
      <c r="W3" s="205">
        <v>1051.306290102646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534.18926029867976</v>
      </c>
      <c r="C5" s="205">
        <v>685.29456918288679</v>
      </c>
      <c r="D5" s="205">
        <v>569.00761631947023</v>
      </c>
      <c r="E5" s="205">
        <v>531.18844222100915</v>
      </c>
      <c r="F5" s="205">
        <v>619.13098820411142</v>
      </c>
      <c r="G5" s="205">
        <v>740.12226087691215</v>
      </c>
      <c r="H5" s="205">
        <v>965.14140261331886</v>
      </c>
      <c r="I5" s="205">
        <v>861.91771985244395</v>
      </c>
      <c r="J5" s="205">
        <v>896.64479690687824</v>
      </c>
      <c r="K5" s="205">
        <v>1119.1088687192121</v>
      </c>
      <c r="L5" s="205">
        <v>1309.4463667729301</v>
      </c>
      <c r="M5" s="205">
        <v>1425.615543835198</v>
      </c>
      <c r="N5" s="205">
        <v>1415.18528224281</v>
      </c>
      <c r="O5" s="205">
        <v>1410.2647946443101</v>
      </c>
      <c r="P5" s="205">
        <v>1717.8864191234379</v>
      </c>
      <c r="Q5" s="205">
        <v>1854.1975446208471</v>
      </c>
      <c r="R5" s="205">
        <v>1749.020253899713</v>
      </c>
      <c r="S5" s="205">
        <v>1863.01434598475</v>
      </c>
      <c r="T5" s="205">
        <v>1950.2831386503481</v>
      </c>
      <c r="U5" s="205">
        <v>2047.9770734644819</v>
      </c>
      <c r="V5" s="205">
        <v>2075.1634911050978</v>
      </c>
      <c r="W5" s="205">
        <v>2468.1714414599242</v>
      </c>
      <c r="DA5" s="112" t="s">
        <v>2870</v>
      </c>
    </row>
    <row r="6" spans="1:105" ht="12" customHeight="1" x14ac:dyDescent="0.25">
      <c r="A6" s="154" t="s">
        <v>2114</v>
      </c>
      <c r="B6" s="340">
        <v>667.73657537334964</v>
      </c>
      <c r="C6" s="340">
        <v>734.51023291068464</v>
      </c>
      <c r="D6" s="340">
        <v>701.12340414201719</v>
      </c>
      <c r="E6" s="340">
        <v>701.12340414201719</v>
      </c>
      <c r="F6" s="340">
        <v>667.73657537334975</v>
      </c>
      <c r="G6" s="340">
        <v>801.28389044801975</v>
      </c>
      <c r="H6" s="340">
        <v>1034.991691828692</v>
      </c>
      <c r="I6" s="340">
        <v>1001.604863060025</v>
      </c>
      <c r="J6" s="340">
        <v>968.2180342913573</v>
      </c>
      <c r="K6" s="340">
        <v>1201.92583567203</v>
      </c>
      <c r="L6" s="340">
        <v>1402.2468082840351</v>
      </c>
      <c r="M6" s="340">
        <v>1502.4072945900371</v>
      </c>
      <c r="N6" s="340">
        <v>1502.4072945900371</v>
      </c>
      <c r="O6" s="340">
        <v>1502.4072945900371</v>
      </c>
      <c r="P6" s="340">
        <v>1836.2755822767119</v>
      </c>
      <c r="Q6" s="340">
        <v>1969.8228973513819</v>
      </c>
      <c r="R6" s="340">
        <v>1936.4360685827139</v>
      </c>
      <c r="S6" s="340">
        <v>1969.8228973513819</v>
      </c>
      <c r="T6" s="340">
        <v>2069.9833836573839</v>
      </c>
      <c r="U6" s="340">
        <v>2170.1438699633868</v>
      </c>
      <c r="V6" s="340">
        <v>2203.5306987320541</v>
      </c>
      <c r="W6" s="340">
        <v>2604.1726439560639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100.1604863060025</v>
      </c>
      <c r="D7" s="342">
        <v>0</v>
      </c>
      <c r="E7" s="342">
        <v>0</v>
      </c>
      <c r="F7" s="342">
        <v>0</v>
      </c>
      <c r="G7" s="342">
        <v>166.93414384333741</v>
      </c>
      <c r="H7" s="342">
        <v>233.70780138067241</v>
      </c>
      <c r="I7" s="342">
        <v>0</v>
      </c>
      <c r="J7" s="342">
        <v>0</v>
      </c>
      <c r="K7" s="342">
        <v>233.70780138067241</v>
      </c>
      <c r="L7" s="342">
        <v>233.70780138067241</v>
      </c>
      <c r="M7" s="342">
        <v>100.1604863060025</v>
      </c>
      <c r="N7" s="342">
        <v>33.386828768667478</v>
      </c>
      <c r="O7" s="342">
        <v>33.386828768667478</v>
      </c>
      <c r="P7" s="342">
        <v>367.25511645534237</v>
      </c>
      <c r="Q7" s="342">
        <v>133.54731507466991</v>
      </c>
      <c r="R7" s="342">
        <v>0</v>
      </c>
      <c r="S7" s="342">
        <v>66.773657537334969</v>
      </c>
      <c r="T7" s="342">
        <v>100.1604863060025</v>
      </c>
      <c r="U7" s="342">
        <v>133.54731507466991</v>
      </c>
      <c r="V7" s="342">
        <v>66.773657537334969</v>
      </c>
      <c r="W7" s="342">
        <v>400.64194522400982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33.386828768667556</v>
      </c>
      <c r="D8" s="344">
        <f t="shared" si="0"/>
        <v>33.386828768667442</v>
      </c>
      <c r="E8" s="344">
        <f t="shared" si="0"/>
        <v>0</v>
      </c>
      <c r="F8" s="344">
        <f t="shared" si="0"/>
        <v>33.386828768667442</v>
      </c>
      <c r="G8" s="344">
        <f t="shared" si="0"/>
        <v>33.386828768667442</v>
      </c>
      <c r="H8" s="344">
        <f t="shared" si="0"/>
        <v>0</v>
      </c>
      <c r="I8" s="344">
        <f t="shared" si="0"/>
        <v>33.386828768666987</v>
      </c>
      <c r="J8" s="344">
        <f t="shared" si="0"/>
        <v>33.386828768667669</v>
      </c>
      <c r="K8" s="344">
        <f t="shared" si="0"/>
        <v>0</v>
      </c>
      <c r="L8" s="344">
        <f t="shared" si="0"/>
        <v>33.386828768667328</v>
      </c>
      <c r="M8" s="344">
        <f t="shared" si="0"/>
        <v>0</v>
      </c>
      <c r="N8" s="344">
        <f t="shared" si="0"/>
        <v>33.386828768667556</v>
      </c>
      <c r="O8" s="344">
        <f t="shared" si="0"/>
        <v>33.386828768667556</v>
      </c>
      <c r="P8" s="344">
        <f t="shared" si="0"/>
        <v>33.386828768667556</v>
      </c>
      <c r="Q8" s="344">
        <f t="shared" si="0"/>
        <v>0</v>
      </c>
      <c r="R8" s="344">
        <f t="shared" si="0"/>
        <v>33.386828768668011</v>
      </c>
      <c r="S8" s="344">
        <f t="shared" si="0"/>
        <v>33.386828768666874</v>
      </c>
      <c r="T8" s="344">
        <f t="shared" si="0"/>
        <v>0</v>
      </c>
      <c r="U8" s="344">
        <f t="shared" si="0"/>
        <v>33.386828768666874</v>
      </c>
      <c r="V8" s="344">
        <f t="shared" si="0"/>
        <v>33.386828768667783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133.54731507466988</v>
      </c>
      <c r="C9" s="345">
        <f t="shared" si="1"/>
        <v>49.215663727797846</v>
      </c>
      <c r="D9" s="345">
        <f t="shared" si="1"/>
        <v>132.11578782254696</v>
      </c>
      <c r="E9" s="345">
        <f t="shared" si="1"/>
        <v>169.93496192100804</v>
      </c>
      <c r="F9" s="345">
        <f t="shared" si="1"/>
        <v>48.605587169238333</v>
      </c>
      <c r="G9" s="345">
        <f t="shared" si="1"/>
        <v>61.161629571107596</v>
      </c>
      <c r="H9" s="345">
        <f t="shared" si="1"/>
        <v>69.850289215373095</v>
      </c>
      <c r="I9" s="345">
        <f t="shared" si="1"/>
        <v>139.68714320758102</v>
      </c>
      <c r="J9" s="345">
        <f t="shared" si="1"/>
        <v>71.573237384479057</v>
      </c>
      <c r="K9" s="345">
        <f t="shared" si="1"/>
        <v>82.816966952817893</v>
      </c>
      <c r="L9" s="345">
        <f t="shared" si="1"/>
        <v>92.800441511104964</v>
      </c>
      <c r="M9" s="345">
        <f t="shared" si="1"/>
        <v>76.791750754839086</v>
      </c>
      <c r="N9" s="345">
        <f t="shared" si="1"/>
        <v>87.222012347227064</v>
      </c>
      <c r="O9" s="345">
        <f t="shared" si="1"/>
        <v>92.142499945726968</v>
      </c>
      <c r="P9" s="345">
        <f t="shared" si="1"/>
        <v>118.38916315327401</v>
      </c>
      <c r="Q9" s="345">
        <f t="shared" si="1"/>
        <v>115.62535273053481</v>
      </c>
      <c r="R9" s="345">
        <f t="shared" si="1"/>
        <v>187.41581468300092</v>
      </c>
      <c r="S9" s="345">
        <f t="shared" si="1"/>
        <v>106.80855136663195</v>
      </c>
      <c r="T9" s="345">
        <f t="shared" si="1"/>
        <v>119.70024500703585</v>
      </c>
      <c r="U9" s="345">
        <f t="shared" si="1"/>
        <v>122.16679649890489</v>
      </c>
      <c r="V9" s="345">
        <f t="shared" si="1"/>
        <v>128.36720762695631</v>
      </c>
      <c r="W9" s="345">
        <f t="shared" si="1"/>
        <v>136.00120249613974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83.183920894239037</v>
      </c>
      <c r="C12" s="212">
        <v>102.35881341358559</v>
      </c>
      <c r="D12" s="212">
        <v>89.561478933791904</v>
      </c>
      <c r="E12" s="212">
        <v>92.037403267411861</v>
      </c>
      <c r="F12" s="212">
        <v>117.4242476354256</v>
      </c>
      <c r="G12" s="212">
        <v>136.2217540842648</v>
      </c>
      <c r="H12" s="212">
        <v>163.9061049011178</v>
      </c>
      <c r="I12" s="212">
        <v>150.6692175408426</v>
      </c>
      <c r="J12" s="212">
        <v>171.6301805674978</v>
      </c>
      <c r="K12" s="212">
        <v>239.97205503009459</v>
      </c>
      <c r="L12" s="212">
        <v>286.29449699054169</v>
      </c>
      <c r="M12" s="212">
        <v>320.69716251074811</v>
      </c>
      <c r="N12" s="212">
        <v>344.91401547721409</v>
      </c>
      <c r="O12" s="212">
        <v>358.84608770421312</v>
      </c>
      <c r="P12" s="212">
        <v>420.94797936371452</v>
      </c>
      <c r="Q12" s="212">
        <v>449.46638005159059</v>
      </c>
      <c r="R12" s="212">
        <v>444.41203783319003</v>
      </c>
      <c r="S12" s="212">
        <v>464.88274608692728</v>
      </c>
      <c r="T12" s="212">
        <v>485.91440234795988</v>
      </c>
      <c r="U12" s="212">
        <v>488.10567860493751</v>
      </c>
      <c r="V12" s="212">
        <v>501.26599217375872</v>
      </c>
      <c r="W12" s="212">
        <v>525.92412699340605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0.2400687876182287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6.0447119518486657E-2</v>
      </c>
      <c r="T13" s="215">
        <v>0</v>
      </c>
      <c r="U13" s="215">
        <v>0.31926053310404118</v>
      </c>
      <c r="V13" s="215">
        <v>0.2055030094582975</v>
      </c>
      <c r="W13" s="215">
        <v>0.62218400687876174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11.943336199484094</v>
      </c>
      <c r="C14" s="206">
        <f t="shared" si="2"/>
        <v>9.0083404987102309</v>
      </c>
      <c r="D14" s="206">
        <f t="shared" si="2"/>
        <v>6.0800515907136701</v>
      </c>
      <c r="E14" s="206">
        <f t="shared" si="2"/>
        <v>6.1245055889939826</v>
      </c>
      <c r="F14" s="206">
        <f t="shared" si="2"/>
        <v>6.1245055889939826</v>
      </c>
      <c r="G14" s="206">
        <f t="shared" si="2"/>
        <v>5.1096302665520197</v>
      </c>
      <c r="H14" s="206">
        <f t="shared" si="2"/>
        <v>6.1245055889939826</v>
      </c>
      <c r="I14" s="206">
        <f t="shared" si="2"/>
        <v>6.1245055889939826</v>
      </c>
      <c r="J14" s="206">
        <f t="shared" si="2"/>
        <v>7.139380911435941</v>
      </c>
      <c r="K14" s="206">
        <f t="shared" si="2"/>
        <v>5.0742906276870174</v>
      </c>
      <c r="L14" s="206">
        <f t="shared" si="2"/>
        <v>5.1096302665520197</v>
      </c>
      <c r="M14" s="206">
        <f t="shared" si="2"/>
        <v>5.0742906276870174</v>
      </c>
      <c r="N14" s="206">
        <f t="shared" si="2"/>
        <v>9.2065348237317259</v>
      </c>
      <c r="O14" s="206">
        <f t="shared" si="2"/>
        <v>8.1916595012897666</v>
      </c>
      <c r="P14" s="206">
        <f t="shared" si="2"/>
        <v>10.221410146173689</v>
      </c>
      <c r="Q14" s="206">
        <f t="shared" si="2"/>
        <v>9.2065348237317259</v>
      </c>
      <c r="R14" s="206">
        <f t="shared" si="2"/>
        <v>10.221410146173689</v>
      </c>
      <c r="S14" s="206">
        <f t="shared" si="2"/>
        <v>10.721926053310403</v>
      </c>
      <c r="T14" s="206">
        <f t="shared" si="2"/>
        <v>10.575666380051588</v>
      </c>
      <c r="U14" s="206">
        <f t="shared" si="2"/>
        <v>10.203783319002579</v>
      </c>
      <c r="V14" s="206">
        <f t="shared" si="2"/>
        <v>9.9521926053310388</v>
      </c>
      <c r="W14" s="206">
        <f t="shared" si="2"/>
        <v>10.997936371453138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1.0877042132416159</v>
      </c>
      <c r="O16" s="206">
        <v>1.0877042132416159</v>
      </c>
      <c r="P16" s="206">
        <v>1.0877042132416159</v>
      </c>
      <c r="Q16" s="206">
        <v>1.0877042132416159</v>
      </c>
      <c r="R16" s="206">
        <v>1.0877042132416159</v>
      </c>
      <c r="S16" s="206">
        <v>0.60911435941530512</v>
      </c>
      <c r="T16" s="206">
        <v>0.66784178847807396</v>
      </c>
      <c r="U16" s="206">
        <v>0.85382631126397235</v>
      </c>
      <c r="V16" s="206">
        <v>0.70266552020636286</v>
      </c>
      <c r="W16" s="206">
        <v>0.76027515047291483</v>
      </c>
      <c r="DA16" s="71" t="s">
        <v>2876</v>
      </c>
    </row>
    <row r="17" spans="1:105" ht="12" customHeight="1" x14ac:dyDescent="0.25">
      <c r="A17" s="18" t="s">
        <v>69</v>
      </c>
      <c r="B17" s="206">
        <v>5.0742906276870174</v>
      </c>
      <c r="C17" s="206">
        <v>4.0594153052450546</v>
      </c>
      <c r="D17" s="206">
        <v>4.0594153052450546</v>
      </c>
      <c r="E17" s="206">
        <v>5.0742906276870174</v>
      </c>
      <c r="F17" s="206">
        <v>5.0742906276870174</v>
      </c>
      <c r="G17" s="206">
        <v>4.0594153052450546</v>
      </c>
      <c r="H17" s="206">
        <v>5.0742906276870174</v>
      </c>
      <c r="I17" s="206">
        <v>5.0742906276870174</v>
      </c>
      <c r="J17" s="206">
        <v>6.0891659501289759</v>
      </c>
      <c r="K17" s="206">
        <v>5.0742906276870174</v>
      </c>
      <c r="L17" s="206">
        <v>4.0594153052450546</v>
      </c>
      <c r="M17" s="206">
        <v>5.0742906276870174</v>
      </c>
      <c r="N17" s="206">
        <v>8.1188306104901109</v>
      </c>
      <c r="O17" s="206">
        <v>7.1039552880481507</v>
      </c>
      <c r="P17" s="206">
        <v>9.133705932932072</v>
      </c>
      <c r="Q17" s="206">
        <v>8.1188306104901109</v>
      </c>
      <c r="R17" s="206">
        <v>9.133705932932072</v>
      </c>
      <c r="S17" s="206">
        <v>9.7496990541702484</v>
      </c>
      <c r="T17" s="206">
        <v>9.6725709372312973</v>
      </c>
      <c r="U17" s="206">
        <v>9.1966466036113488</v>
      </c>
      <c r="V17" s="206">
        <v>9.1560619088564046</v>
      </c>
      <c r="W17" s="206">
        <v>10.153654342218401</v>
      </c>
      <c r="DA17" s="71" t="s">
        <v>2877</v>
      </c>
    </row>
    <row r="18" spans="1:105" ht="12" customHeight="1" x14ac:dyDescent="0.25">
      <c r="A18" s="18" t="s">
        <v>70</v>
      </c>
      <c r="B18" s="206">
        <v>4.8485812553740324</v>
      </c>
      <c r="C18" s="206">
        <v>1.9394668959587269</v>
      </c>
      <c r="D18" s="206">
        <v>0.96973344797936367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2878</v>
      </c>
    </row>
    <row r="19" spans="1:105" ht="12" customHeight="1" x14ac:dyDescent="0.25">
      <c r="A19" s="18" t="s">
        <v>34</v>
      </c>
      <c r="B19" s="206">
        <v>2.0204643164230438</v>
      </c>
      <c r="C19" s="206">
        <v>3.0094582975064492</v>
      </c>
      <c r="D19" s="206">
        <v>1.050902837489252</v>
      </c>
      <c r="E19" s="206">
        <v>1.0502149613069649</v>
      </c>
      <c r="F19" s="206">
        <v>1.0502149613069649</v>
      </c>
      <c r="G19" s="206">
        <v>1.0502149613069649</v>
      </c>
      <c r="H19" s="206">
        <v>1.0502149613069649</v>
      </c>
      <c r="I19" s="206">
        <v>1.0502149613069649</v>
      </c>
      <c r="J19" s="206">
        <v>1.0502149613069649</v>
      </c>
      <c r="K19" s="206">
        <v>0</v>
      </c>
      <c r="L19" s="206">
        <v>1.0502149613069649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0.36311263972484947</v>
      </c>
      <c r="T19" s="206">
        <v>0.2352536543422184</v>
      </c>
      <c r="U19" s="206">
        <v>0.1533104041272571</v>
      </c>
      <c r="V19" s="206">
        <v>9.3465176268271707E-2</v>
      </c>
      <c r="W19" s="206">
        <v>8.4006878761822862E-2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12.05932932072227</v>
      </c>
      <c r="C20" s="206">
        <f t="shared" si="3"/>
        <v>12.08082545141874</v>
      </c>
      <c r="D20" s="206">
        <f t="shared" si="3"/>
        <v>14.445399828030951</v>
      </c>
      <c r="E20" s="206">
        <f t="shared" si="3"/>
        <v>16.079105760963021</v>
      </c>
      <c r="F20" s="206">
        <f t="shared" si="3"/>
        <v>16.014617368873601</v>
      </c>
      <c r="G20" s="206">
        <f t="shared" si="3"/>
        <v>19.217540842648319</v>
      </c>
      <c r="H20" s="206">
        <f t="shared" si="3"/>
        <v>19.217540842648319</v>
      </c>
      <c r="I20" s="206">
        <f t="shared" si="3"/>
        <v>23.98968185726569</v>
      </c>
      <c r="J20" s="206">
        <f t="shared" si="3"/>
        <v>26.418744625967321</v>
      </c>
      <c r="K20" s="206">
        <f t="shared" si="3"/>
        <v>24.09716251074806</v>
      </c>
      <c r="L20" s="206">
        <f t="shared" si="3"/>
        <v>34.52278589853826</v>
      </c>
      <c r="M20" s="206">
        <f t="shared" si="3"/>
        <v>35.31814273430782</v>
      </c>
      <c r="N20" s="206">
        <f t="shared" si="3"/>
        <v>22.48495270851247</v>
      </c>
      <c r="O20" s="206">
        <f t="shared" si="3"/>
        <v>14.78933791917455</v>
      </c>
      <c r="P20" s="206">
        <f t="shared" si="3"/>
        <v>12.747205503009461</v>
      </c>
      <c r="Q20" s="206">
        <f t="shared" si="3"/>
        <v>11.951848667239901</v>
      </c>
      <c r="R20" s="206">
        <f t="shared" si="3"/>
        <v>12.91908856405847</v>
      </c>
      <c r="S20" s="206">
        <f t="shared" si="3"/>
        <v>15.008082545141869</v>
      </c>
      <c r="T20" s="206">
        <f t="shared" si="3"/>
        <v>18.614961306964741</v>
      </c>
      <c r="U20" s="206">
        <f t="shared" si="3"/>
        <v>10.43645743766122</v>
      </c>
      <c r="V20" s="206">
        <f t="shared" si="3"/>
        <v>8.9885640584694748</v>
      </c>
      <c r="W20" s="206">
        <f t="shared" si="3"/>
        <v>10.55193465176268</v>
      </c>
      <c r="DA20" s="71"/>
    </row>
    <row r="21" spans="1:105" ht="12" customHeight="1" x14ac:dyDescent="0.25">
      <c r="A21" s="18" t="s">
        <v>72</v>
      </c>
      <c r="B21" s="206">
        <v>12.05932932072227</v>
      </c>
      <c r="C21" s="206">
        <v>12.08082545141874</v>
      </c>
      <c r="D21" s="206">
        <v>14.445399828030951</v>
      </c>
      <c r="E21" s="206">
        <v>16.079105760963021</v>
      </c>
      <c r="F21" s="206">
        <v>16.014617368873601</v>
      </c>
      <c r="G21" s="206">
        <v>19.217540842648319</v>
      </c>
      <c r="H21" s="206">
        <v>19.217540842648319</v>
      </c>
      <c r="I21" s="206">
        <v>23.98968185726569</v>
      </c>
      <c r="J21" s="206">
        <v>26.418744625967321</v>
      </c>
      <c r="K21" s="206">
        <v>24.09716251074806</v>
      </c>
      <c r="L21" s="206">
        <v>34.52278589853826</v>
      </c>
      <c r="M21" s="206">
        <v>35.31814273430782</v>
      </c>
      <c r="N21" s="206">
        <v>22.48495270851247</v>
      </c>
      <c r="O21" s="206">
        <v>14.78933791917455</v>
      </c>
      <c r="P21" s="206">
        <v>12.747205503009461</v>
      </c>
      <c r="Q21" s="206">
        <v>11.951848667239901</v>
      </c>
      <c r="R21" s="206">
        <v>12.91908856405847</v>
      </c>
      <c r="S21" s="206">
        <v>15.008082545141869</v>
      </c>
      <c r="T21" s="206">
        <v>18.614961306964741</v>
      </c>
      <c r="U21" s="206">
        <v>10.43645743766122</v>
      </c>
      <c r="V21" s="206">
        <v>8.9885640584694748</v>
      </c>
      <c r="W21" s="206">
        <v>10.55193465176268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35.18202923473774</v>
      </c>
      <c r="C23" s="206">
        <f t="shared" si="4"/>
        <v>54.36130696474634</v>
      </c>
      <c r="D23" s="206">
        <f t="shared" si="4"/>
        <v>42.801203783319004</v>
      </c>
      <c r="E23" s="206">
        <f t="shared" si="4"/>
        <v>38.62141014617368</v>
      </c>
      <c r="F23" s="206">
        <f t="shared" si="4"/>
        <v>61.24006878761822</v>
      </c>
      <c r="G23" s="206">
        <f t="shared" si="4"/>
        <v>76.120206362854688</v>
      </c>
      <c r="H23" s="206">
        <f t="shared" si="4"/>
        <v>100.9123817712812</v>
      </c>
      <c r="I23" s="206">
        <f t="shared" si="4"/>
        <v>82.210748065348227</v>
      </c>
      <c r="J23" s="206">
        <f t="shared" si="4"/>
        <v>102.6559759243336</v>
      </c>
      <c r="K23" s="206">
        <f t="shared" si="4"/>
        <v>171.08529664660361</v>
      </c>
      <c r="L23" s="206">
        <f t="shared" si="4"/>
        <v>205.24024075666381</v>
      </c>
      <c r="M23" s="206">
        <f t="shared" si="4"/>
        <v>237.38890799656059</v>
      </c>
      <c r="N23" s="206">
        <f t="shared" si="4"/>
        <v>264.97566638005162</v>
      </c>
      <c r="O23" s="206">
        <f t="shared" si="4"/>
        <v>279.97515047291478</v>
      </c>
      <c r="P23" s="206">
        <f t="shared" si="4"/>
        <v>328.34144453998277</v>
      </c>
      <c r="Q23" s="206">
        <f t="shared" si="4"/>
        <v>339.71049011177979</v>
      </c>
      <c r="R23" s="206">
        <f t="shared" si="4"/>
        <v>307.77678417884778</v>
      </c>
      <c r="S23" s="206">
        <f t="shared" si="4"/>
        <v>306.40458615571498</v>
      </c>
      <c r="T23" s="206">
        <f t="shared" si="4"/>
        <v>310.96040406765042</v>
      </c>
      <c r="U23" s="206">
        <f t="shared" si="4"/>
        <v>326.63216183795555</v>
      </c>
      <c r="V23" s="206">
        <f t="shared" si="4"/>
        <v>346.4135416148593</v>
      </c>
      <c r="W23" s="206">
        <f t="shared" si="4"/>
        <v>367.27270824878019</v>
      </c>
      <c r="DA23" s="71"/>
    </row>
    <row r="24" spans="1:105" ht="12" customHeight="1" x14ac:dyDescent="0.25">
      <c r="A24" s="18" t="s">
        <v>73</v>
      </c>
      <c r="B24" s="206">
        <v>35.18202923473774</v>
      </c>
      <c r="C24" s="206">
        <v>54.36130696474634</v>
      </c>
      <c r="D24" s="206">
        <v>42.801203783319004</v>
      </c>
      <c r="E24" s="206">
        <v>38.62141014617368</v>
      </c>
      <c r="F24" s="206">
        <v>61.24006878761822</v>
      </c>
      <c r="G24" s="206">
        <v>76.120206362854688</v>
      </c>
      <c r="H24" s="206">
        <v>100.9123817712812</v>
      </c>
      <c r="I24" s="206">
        <v>82.210748065348227</v>
      </c>
      <c r="J24" s="206">
        <v>102.6559759243336</v>
      </c>
      <c r="K24" s="206">
        <v>171.08529664660361</v>
      </c>
      <c r="L24" s="206">
        <v>205.24024075666381</v>
      </c>
      <c r="M24" s="206">
        <v>237.38890799656059</v>
      </c>
      <c r="N24" s="206">
        <v>264.97566638005162</v>
      </c>
      <c r="O24" s="206">
        <v>279.97515047291478</v>
      </c>
      <c r="P24" s="206">
        <v>328.34144453998277</v>
      </c>
      <c r="Q24" s="206">
        <v>339.71049011177979</v>
      </c>
      <c r="R24" s="206">
        <v>307.77678417884778</v>
      </c>
      <c r="S24" s="206">
        <v>306.3181427343078</v>
      </c>
      <c r="T24" s="206">
        <v>310.88056749785039</v>
      </c>
      <c r="U24" s="206">
        <v>326.54772141014621</v>
      </c>
      <c r="V24" s="206">
        <v>346.32863284608771</v>
      </c>
      <c r="W24" s="206">
        <v>367.18280309544281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8.6443421407188359E-2</v>
      </c>
      <c r="T29" s="206">
        <v>7.9836569800023058E-2</v>
      </c>
      <c r="U29" s="206">
        <v>8.4440427809328006E-2</v>
      </c>
      <c r="V29" s="206">
        <v>8.4908768771580878E-2</v>
      </c>
      <c r="W29" s="206">
        <v>8.9905153337394295E-2</v>
      </c>
      <c r="DA29" s="71" t="s">
        <v>2887</v>
      </c>
    </row>
    <row r="30" spans="1:105" ht="12" customHeight="1" x14ac:dyDescent="0.25">
      <c r="A30" s="14" t="s">
        <v>79</v>
      </c>
      <c r="B30" s="206">
        <v>0.95537403267411869</v>
      </c>
      <c r="C30" s="206">
        <v>1.4569217540842649</v>
      </c>
      <c r="D30" s="206">
        <v>1.8152192605331039</v>
      </c>
      <c r="E30" s="206">
        <v>3.8693035253654342</v>
      </c>
      <c r="F30" s="206">
        <v>3.176612209802236</v>
      </c>
      <c r="G30" s="206">
        <v>2.412381771281169</v>
      </c>
      <c r="H30" s="206">
        <v>0.76431642304385194</v>
      </c>
      <c r="I30" s="206">
        <v>0.5970765262252794</v>
      </c>
      <c r="J30" s="206">
        <v>0.3343938091143594</v>
      </c>
      <c r="K30" s="206">
        <v>0.3343938091143594</v>
      </c>
      <c r="L30" s="206">
        <v>0.16715391229578669</v>
      </c>
      <c r="M30" s="206">
        <v>9.5528804815133275E-2</v>
      </c>
      <c r="N30" s="206">
        <v>9.5528804815133275E-2</v>
      </c>
      <c r="O30" s="206">
        <v>2.1496130696474629</v>
      </c>
      <c r="P30" s="206">
        <v>11.08245915735168</v>
      </c>
      <c r="Q30" s="206">
        <v>26.344711951848669</v>
      </c>
      <c r="R30" s="206">
        <v>50.038177128116928</v>
      </c>
      <c r="S30" s="206">
        <v>67.160361134995696</v>
      </c>
      <c r="T30" s="206">
        <v>76.408512467755799</v>
      </c>
      <c r="U30" s="206">
        <v>68.761049011177988</v>
      </c>
      <c r="V30" s="206">
        <v>59.658383490971623</v>
      </c>
      <c r="W30" s="206">
        <v>58.113929492691312</v>
      </c>
      <c r="DA30" s="71" t="s">
        <v>2888</v>
      </c>
    </row>
    <row r="31" spans="1:105" ht="12" customHeight="1" x14ac:dyDescent="0.25">
      <c r="A31" s="21" t="s">
        <v>38</v>
      </c>
      <c r="B31" s="209">
        <v>23.043852106620811</v>
      </c>
      <c r="C31" s="209">
        <v>25.451418744625961</v>
      </c>
      <c r="D31" s="209">
        <v>24.419604471195179</v>
      </c>
      <c r="E31" s="209">
        <v>27.343078245915731</v>
      </c>
      <c r="F31" s="209">
        <v>30.86844368013757</v>
      </c>
      <c r="G31" s="209">
        <v>33.361994840928631</v>
      </c>
      <c r="H31" s="209">
        <v>36.887360275150471</v>
      </c>
      <c r="I31" s="209">
        <v>37.747205503009447</v>
      </c>
      <c r="J31" s="209">
        <v>35.081685296646597</v>
      </c>
      <c r="K31" s="209">
        <v>39.380911435941528</v>
      </c>
      <c r="L31" s="209">
        <v>41.014617368873601</v>
      </c>
      <c r="M31" s="209">
        <v>42.820292347377467</v>
      </c>
      <c r="N31" s="209">
        <v>48.15133276010318</v>
      </c>
      <c r="O31" s="209">
        <v>53.740326741186593</v>
      </c>
      <c r="P31" s="209">
        <v>58.5554600171969</v>
      </c>
      <c r="Q31" s="209">
        <v>62.252794496990539</v>
      </c>
      <c r="R31" s="209">
        <v>63.456577815993107</v>
      </c>
      <c r="S31" s="209">
        <v>65.527343078245906</v>
      </c>
      <c r="T31" s="209">
        <v>69.35485812553739</v>
      </c>
      <c r="U31" s="209">
        <v>71.752966466036099</v>
      </c>
      <c r="V31" s="209">
        <v>76.047807394668951</v>
      </c>
      <c r="W31" s="209">
        <v>78.365434221840061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65.80435104055708</v>
      </c>
      <c r="C33" s="205">
        <f>WWP_emi!C5</f>
        <v>56.314193399385232</v>
      </c>
      <c r="D33" s="205">
        <f>WWP_emi!D5</f>
        <v>52.714932839487503</v>
      </c>
      <c r="E33" s="205">
        <f>WWP_emi!E5</f>
        <v>56.556243360694531</v>
      </c>
      <c r="F33" s="205">
        <f>WWP_emi!F5</f>
        <v>56.404773359440917</v>
      </c>
      <c r="G33" s="205">
        <f>WWP_emi!G5</f>
        <v>60.779215079654662</v>
      </c>
      <c r="H33" s="205">
        <f>WWP_emi!H5</f>
        <v>63.927783359727421</v>
      </c>
      <c r="I33" s="205">
        <f>WWP_emi!I5</f>
        <v>75.136563359661864</v>
      </c>
      <c r="J33" s="205">
        <f>WWP_emi!J5</f>
        <v>83.990501639546324</v>
      </c>
      <c r="K33" s="205">
        <f>WWP_emi!K5</f>
        <v>72.34186463977737</v>
      </c>
      <c r="L33" s="205">
        <f>WWP_emi!L5</f>
        <v>97.791115325789463</v>
      </c>
      <c r="M33" s="205">
        <f>WWP_emi!M5</f>
        <v>98.697644639818733</v>
      </c>
      <c r="N33" s="205">
        <f>WWP_emi!N5</f>
        <v>80.87412671990451</v>
      </c>
      <c r="O33" s="205">
        <f>WWP_emi!O5</f>
        <v>59.650138439972707</v>
      </c>
      <c r="P33" s="205">
        <f>WWP_emi!P5</f>
        <v>61.15072500001375</v>
      </c>
      <c r="Q33" s="205">
        <f>WWP_emi!Q5</f>
        <v>56.134026720034363</v>
      </c>
      <c r="R33" s="205">
        <f>WWP_emi!R5</f>
        <v>61.554443040015563</v>
      </c>
      <c r="S33" s="205">
        <f>WWP_emi!S5</f>
        <v>68.408407343412918</v>
      </c>
      <c r="T33" s="205">
        <f>WWP_emi!T5</f>
        <v>76.178019239997681</v>
      </c>
      <c r="U33" s="205">
        <f>WWP_emi!U5</f>
        <v>57.111976418063307</v>
      </c>
      <c r="V33" s="205">
        <f>WWP_emi!V5</f>
        <v>52.525602032510058</v>
      </c>
      <c r="W33" s="205">
        <f>WWP_emi!W5</f>
        <v>61.217335254096852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220.76008661458178</v>
      </c>
      <c r="C35" s="286">
        <f t="shared" si="5"/>
        <v>264.69100530061849</v>
      </c>
      <c r="D35" s="286">
        <f t="shared" si="5"/>
        <v>191.74243983240206</v>
      </c>
      <c r="E35" s="286">
        <f t="shared" si="5"/>
        <v>207.29255681713005</v>
      </c>
      <c r="F35" s="286">
        <f t="shared" si="5"/>
        <v>249.96128312039701</v>
      </c>
      <c r="G35" s="286">
        <f t="shared" si="5"/>
        <v>277.14560023627132</v>
      </c>
      <c r="H35" s="286">
        <f t="shared" si="5"/>
        <v>381.56331617065695</v>
      </c>
      <c r="I35" s="286">
        <f t="shared" si="5"/>
        <v>282.23055230485278</v>
      </c>
      <c r="J35" s="286">
        <f t="shared" si="5"/>
        <v>446.04537429589186</v>
      </c>
      <c r="K35" s="286">
        <f t="shared" si="5"/>
        <v>690.79203095214973</v>
      </c>
      <c r="L35" s="286">
        <f t="shared" si="5"/>
        <v>532.08637856268126</v>
      </c>
      <c r="M35" s="286">
        <f t="shared" si="5"/>
        <v>583.92732901550028</v>
      </c>
      <c r="N35" s="286">
        <f t="shared" si="5"/>
        <v>624.69269391089654</v>
      </c>
      <c r="O35" s="286">
        <f t="shared" si="5"/>
        <v>673.8316785466136</v>
      </c>
      <c r="P35" s="286">
        <f t="shared" si="5"/>
        <v>742.81609121111649</v>
      </c>
      <c r="Q35" s="286">
        <f t="shared" si="5"/>
        <v>788.81428580482736</v>
      </c>
      <c r="R35" s="286">
        <f t="shared" si="5"/>
        <v>781.00396343505554</v>
      </c>
      <c r="S35" s="286">
        <f t="shared" si="5"/>
        <v>754.07849379342736</v>
      </c>
      <c r="T35" s="286">
        <f t="shared" si="5"/>
        <v>693.81106003112086</v>
      </c>
      <c r="U35" s="286">
        <f t="shared" si="5"/>
        <v>711.25232381279523</v>
      </c>
      <c r="V35" s="286">
        <f t="shared" si="5"/>
        <v>743.95846019004364</v>
      </c>
      <c r="W35" s="286">
        <f t="shared" si="5"/>
        <v>500.25775736779485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155.71994249328159</v>
      </c>
      <c r="C36" s="346">
        <f t="shared" si="6"/>
        <v>149.36469369023814</v>
      </c>
      <c r="D36" s="346">
        <f t="shared" si="6"/>
        <v>157.39943783723885</v>
      </c>
      <c r="E36" s="346">
        <f t="shared" si="6"/>
        <v>173.26695378119368</v>
      </c>
      <c r="F36" s="346">
        <f t="shared" si="6"/>
        <v>189.65978100374758</v>
      </c>
      <c r="G36" s="346">
        <f t="shared" si="6"/>
        <v>184.05304269981886</v>
      </c>
      <c r="H36" s="346">
        <f t="shared" si="6"/>
        <v>169.82600109922578</v>
      </c>
      <c r="I36" s="346">
        <f t="shared" si="6"/>
        <v>174.80696134967087</v>
      </c>
      <c r="J36" s="346">
        <f t="shared" si="6"/>
        <v>191.41379190462484</v>
      </c>
      <c r="K36" s="346">
        <f t="shared" si="6"/>
        <v>214.43137637246653</v>
      </c>
      <c r="L36" s="346">
        <f t="shared" si="6"/>
        <v>218.63781843627638</v>
      </c>
      <c r="M36" s="346">
        <f t="shared" si="6"/>
        <v>224.9534693259636</v>
      </c>
      <c r="N36" s="346">
        <f t="shared" si="6"/>
        <v>243.72357443584235</v>
      </c>
      <c r="O36" s="346">
        <f t="shared" si="6"/>
        <v>254.45298575628095</v>
      </c>
      <c r="P36" s="346">
        <f t="shared" si="6"/>
        <v>245.03830676914356</v>
      </c>
      <c r="Q36" s="346">
        <f t="shared" si="6"/>
        <v>242.40479735048893</v>
      </c>
      <c r="R36" s="346">
        <f t="shared" si="6"/>
        <v>254.09199055431415</v>
      </c>
      <c r="S36" s="346">
        <f t="shared" si="6"/>
        <v>249.53256376627635</v>
      </c>
      <c r="T36" s="346">
        <f t="shared" si="6"/>
        <v>249.15069649026785</v>
      </c>
      <c r="U36" s="346">
        <f t="shared" si="6"/>
        <v>238.33551895150293</v>
      </c>
      <c r="V36" s="346">
        <f t="shared" si="6"/>
        <v>241.55493980226922</v>
      </c>
      <c r="W36" s="346">
        <f t="shared" si="6"/>
        <v>213.0824942542572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69.585118189595306</v>
      </c>
      <c r="C37" s="346">
        <f>IF(WWP_ued!C$5=0,"",WWP_ued!C$5/C$5*1000)</f>
        <v>65.849211614755092</v>
      </c>
      <c r="D37" s="346">
        <f>IF(WWP_ued!D$5=0,"",WWP_ued!D$5/D$5*1000)</f>
        <v>70.369289208980732</v>
      </c>
      <c r="E37" s="346">
        <f>IF(WWP_ued!E$5=0,"",WWP_ued!E$5/E$5*1000)</f>
        <v>78.479936072091206</v>
      </c>
      <c r="F37" s="346">
        <f>IF(WWP_ued!F$5=0,"",WWP_ued!F$5/F$5*1000)</f>
        <v>84.31601781526382</v>
      </c>
      <c r="G37" s="346">
        <f>IF(WWP_ued!G$5=0,"",WWP_ued!G$5/G$5*1000)</f>
        <v>81.257560427238403</v>
      </c>
      <c r="H37" s="346">
        <f>IF(WWP_ued!H$5=0,"",WWP_ued!H$5/H$5*1000)</f>
        <v>74.147940830943284</v>
      </c>
      <c r="I37" s="346">
        <f>IF(WWP_ued!I$5=0,"",WWP_ued!I$5/I$5*1000)</f>
        <v>77.344136861718212</v>
      </c>
      <c r="J37" s="346">
        <f>IF(WWP_ued!J$5=0,"",WWP_ued!J$5/J$5*1000)</f>
        <v>83.57053528032435</v>
      </c>
      <c r="K37" s="346">
        <f>IF(WWP_ued!K$5=0,"",WWP_ued!K$5/K$5*1000)</f>
        <v>91.746733625315656</v>
      </c>
      <c r="L37" s="346">
        <f>IF(WWP_ued!L$5=0,"",WWP_ued!L$5/L$5*1000)</f>
        <v>93.265441880373302</v>
      </c>
      <c r="M37" s="346">
        <f>IF(WWP_ued!M$5=0,"",WWP_ued!M$5/M$5*1000)</f>
        <v>95.571279253798906</v>
      </c>
      <c r="N37" s="346">
        <f>IF(WWP_ued!N$5=0,"",WWP_ued!N$5/N$5*1000)</f>
        <v>103.14390528432138</v>
      </c>
      <c r="O37" s="346">
        <f>IF(WWP_ued!O$5=0,"",WWP_ued!O$5/O$5*1000)</f>
        <v>107.79815902777692</v>
      </c>
      <c r="P37" s="346">
        <f>IF(WWP_ued!P$5=0,"",WWP_ued!P$5/P$5*1000)</f>
        <v>103.81080152221939</v>
      </c>
      <c r="Q37" s="346">
        <f>IF(WWP_ued!Q$5=0,"",WWP_ued!Q$5/Q$5*1000)</f>
        <v>103.26851535878161</v>
      </c>
      <c r="R37" s="346">
        <f>IF(WWP_ued!R$5=0,"",WWP_ued!R$5/R$5*1000)</f>
        <v>109.43124978080981</v>
      </c>
      <c r="S37" s="346">
        <f>IF(WWP_ued!S$5=0,"",WWP_ued!S$5/S$5*1000)</f>
        <v>108.06116097493086</v>
      </c>
      <c r="T37" s="346">
        <f>IF(WWP_ued!T$5=0,"",WWP_ued!T$5/T$5*1000)</f>
        <v>108.23228047348668</v>
      </c>
      <c r="U37" s="346">
        <f>IF(WWP_ued!U$5=0,"",WWP_ued!U$5/U$5*1000)</f>
        <v>103.26632174298817</v>
      </c>
      <c r="V37" s="346">
        <f>IF(WWP_ued!V$5=0,"",WWP_ued!V$5/V$5*1000)</f>
        <v>104.39195428778663</v>
      </c>
      <c r="W37" s="346">
        <f>IF(WWP_ued!W$5=0,"",WWP_ued!W$5/W$5*1000)</f>
        <v>91.866581697703168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0.79107056187242564</v>
      </c>
      <c r="C38" s="347">
        <f t="shared" si="7"/>
        <v>0.55016457812816844</v>
      </c>
      <c r="D38" s="347">
        <f t="shared" si="7"/>
        <v>0.58858935188483075</v>
      </c>
      <c r="E38" s="347">
        <f t="shared" si="7"/>
        <v>0.61449194949983643</v>
      </c>
      <c r="F38" s="347">
        <f t="shared" si="7"/>
        <v>0.48035030664675271</v>
      </c>
      <c r="G38" s="347">
        <f t="shared" si="7"/>
        <v>0.44617847926152471</v>
      </c>
      <c r="H38" s="347">
        <f t="shared" si="7"/>
        <v>0.39002685957484096</v>
      </c>
      <c r="I38" s="347">
        <f t="shared" si="7"/>
        <v>0.498685561563325</v>
      </c>
      <c r="J38" s="347">
        <f t="shared" si="7"/>
        <v>0.48936906878400088</v>
      </c>
      <c r="K38" s="347">
        <f t="shared" si="7"/>
        <v>0.30145953715612872</v>
      </c>
      <c r="L38" s="347">
        <f t="shared" si="7"/>
        <v>0.34157525329248711</v>
      </c>
      <c r="M38" s="347">
        <f t="shared" si="7"/>
        <v>0.30775964422981417</v>
      </c>
      <c r="N38" s="347">
        <f t="shared" si="7"/>
        <v>0.23447619722848653</v>
      </c>
      <c r="O38" s="347">
        <f t="shared" si="7"/>
        <v>0.16622764043937596</v>
      </c>
      <c r="P38" s="347">
        <f t="shared" si="7"/>
        <v>0.14526907836081399</v>
      </c>
      <c r="Q38" s="347">
        <f t="shared" si="7"/>
        <v>0.12489037937296044</v>
      </c>
      <c r="R38" s="347">
        <f t="shared" si="7"/>
        <v>0.13850759610413615</v>
      </c>
      <c r="S38" s="347">
        <f t="shared" si="7"/>
        <v>0.14715196018615284</v>
      </c>
      <c r="T38" s="347">
        <f t="shared" si="7"/>
        <v>0.15677250740439494</v>
      </c>
      <c r="U38" s="347">
        <f t="shared" si="7"/>
        <v>0.11700740008044147</v>
      </c>
      <c r="V38" s="347">
        <f t="shared" si="7"/>
        <v>0.10478588783717567</v>
      </c>
      <c r="W38" s="347">
        <f t="shared" si="7"/>
        <v>0.11639955672705692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LV: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83.183920894238994</v>
      </c>
      <c r="C5" s="225">
        <v>102.35881341358559</v>
      </c>
      <c r="D5" s="225">
        <v>89.561478933791889</v>
      </c>
      <c r="E5" s="225">
        <v>92.037403267411861</v>
      </c>
      <c r="F5" s="225">
        <v>117.4242476354256</v>
      </c>
      <c r="G5" s="225">
        <v>136.2217540842648</v>
      </c>
      <c r="H5" s="225">
        <v>163.9061049011178</v>
      </c>
      <c r="I5" s="225">
        <v>150.66921754084271</v>
      </c>
      <c r="J5" s="225">
        <v>171.63018056749769</v>
      </c>
      <c r="K5" s="225">
        <v>239.97205503009459</v>
      </c>
      <c r="L5" s="225">
        <v>286.29449699054169</v>
      </c>
      <c r="M5" s="225">
        <v>320.697162510748</v>
      </c>
      <c r="N5" s="225">
        <v>344.91401547721421</v>
      </c>
      <c r="O5" s="225">
        <v>358.84608770421318</v>
      </c>
      <c r="P5" s="225">
        <v>420.94797936371458</v>
      </c>
      <c r="Q5" s="225">
        <v>449.46638005159059</v>
      </c>
      <c r="R5" s="225">
        <v>444.41203783319003</v>
      </c>
      <c r="S5" s="225">
        <v>464.88274608692728</v>
      </c>
      <c r="T5" s="225">
        <v>485.91440234795988</v>
      </c>
      <c r="U5" s="225">
        <v>488.10567860493762</v>
      </c>
      <c r="V5" s="225">
        <v>501.26599217375872</v>
      </c>
      <c r="W5" s="225">
        <v>525.92412699340639</v>
      </c>
      <c r="DA5" s="89" t="s">
        <v>2873</v>
      </c>
    </row>
    <row r="6" spans="1:105" ht="12" customHeight="1" x14ac:dyDescent="0.25">
      <c r="A6" s="55" t="s">
        <v>92</v>
      </c>
      <c r="B6" s="261">
        <v>0.97304203691384805</v>
      </c>
      <c r="C6" s="261">
        <v>1.0730965969223181</v>
      </c>
      <c r="D6" s="261">
        <v>1.031433322500098</v>
      </c>
      <c r="E6" s="261">
        <v>1.1533795691357549</v>
      </c>
      <c r="F6" s="261">
        <v>1.3017555349531389</v>
      </c>
      <c r="G6" s="261">
        <v>1.4093862485105659</v>
      </c>
      <c r="H6" s="261">
        <v>1.5587720192083441</v>
      </c>
      <c r="I6" s="261">
        <v>1.597338699122312</v>
      </c>
      <c r="J6" s="261">
        <v>1.4968638794921081</v>
      </c>
      <c r="K6" s="261">
        <v>1.678410204206882</v>
      </c>
      <c r="L6" s="261">
        <v>1.7624137622384599</v>
      </c>
      <c r="M6" s="261">
        <v>1.8421705393467691</v>
      </c>
      <c r="N6" s="261">
        <v>2.0499045818215569</v>
      </c>
      <c r="O6" s="261">
        <v>2.2586508717708269</v>
      </c>
      <c r="P6" s="261">
        <v>2.4571422403754628</v>
      </c>
      <c r="Q6" s="261">
        <v>2.60270891175526</v>
      </c>
      <c r="R6" s="261">
        <v>2.657290144164262</v>
      </c>
      <c r="S6" s="261">
        <v>2.7508160135983721</v>
      </c>
      <c r="T6" s="261">
        <v>2.916755438317137</v>
      </c>
      <c r="U6" s="261">
        <v>2.9893490444899449</v>
      </c>
      <c r="V6" s="261">
        <v>3.1592432443742422</v>
      </c>
      <c r="W6" s="261">
        <v>3.2624467891780191</v>
      </c>
      <c r="DA6" s="67" t="s">
        <v>2890</v>
      </c>
    </row>
    <row r="7" spans="1:105" ht="12" customHeight="1" x14ac:dyDescent="0.25">
      <c r="A7" s="202" t="s">
        <v>93</v>
      </c>
      <c r="B7" s="226">
        <v>1.057654387949835</v>
      </c>
      <c r="C7" s="226">
        <v>1.1664093444807799</v>
      </c>
      <c r="D7" s="226">
        <v>1.121123176630541</v>
      </c>
      <c r="E7" s="226">
        <v>1.253673444712778</v>
      </c>
      <c r="F7" s="226">
        <v>1.4149516684273249</v>
      </c>
      <c r="G7" s="226">
        <v>1.5319415744680061</v>
      </c>
      <c r="H7" s="226">
        <v>1.6943174121829829</v>
      </c>
      <c r="I7" s="226">
        <v>1.7362377164372951</v>
      </c>
      <c r="J7" s="226">
        <v>1.6270259559696829</v>
      </c>
      <c r="K7" s="226">
        <v>1.8243589176161761</v>
      </c>
      <c r="L7" s="226">
        <v>1.9156671328678909</v>
      </c>
      <c r="M7" s="226">
        <v>2.002359281898662</v>
      </c>
      <c r="N7" s="226">
        <v>2.2281571541538661</v>
      </c>
      <c r="O7" s="226">
        <v>2.4550552954030729</v>
      </c>
      <c r="P7" s="226">
        <v>2.6708067830168081</v>
      </c>
      <c r="Q7" s="226">
        <v>2.8290314258209341</v>
      </c>
      <c r="R7" s="226">
        <v>2.888358852352459</v>
      </c>
      <c r="S7" s="226">
        <v>2.9900174060851872</v>
      </c>
      <c r="T7" s="226">
        <v>3.1703863459968882</v>
      </c>
      <c r="U7" s="226">
        <v>3.249292439662983</v>
      </c>
      <c r="V7" s="226">
        <v>3.4339600482328709</v>
      </c>
      <c r="W7" s="226">
        <v>3.5461378143239339</v>
      </c>
      <c r="DA7" s="174" t="s">
        <v>2891</v>
      </c>
    </row>
    <row r="8" spans="1:105" ht="12" customHeight="1" x14ac:dyDescent="0.25">
      <c r="A8" s="202" t="s">
        <v>94</v>
      </c>
      <c r="B8" s="226">
        <v>2.6229828821155898</v>
      </c>
      <c r="C8" s="226">
        <v>2.8926951743123341</v>
      </c>
      <c r="D8" s="226">
        <v>2.7803854780437418</v>
      </c>
      <c r="E8" s="226">
        <v>3.1091101428876891</v>
      </c>
      <c r="F8" s="226">
        <v>3.5090801376997649</v>
      </c>
      <c r="G8" s="226">
        <v>3.7992151046806559</v>
      </c>
      <c r="H8" s="226">
        <v>4.2019071822137963</v>
      </c>
      <c r="I8" s="226">
        <v>4.3058695367644937</v>
      </c>
      <c r="J8" s="226">
        <v>4.0350243708048126</v>
      </c>
      <c r="K8" s="226">
        <v>4.5244101156881174</v>
      </c>
      <c r="L8" s="226">
        <v>4.7508544895123714</v>
      </c>
      <c r="M8" s="226">
        <v>4.9658510191086824</v>
      </c>
      <c r="N8" s="226">
        <v>5.5258297423015872</v>
      </c>
      <c r="O8" s="226">
        <v>6.0885371325996216</v>
      </c>
      <c r="P8" s="226">
        <v>6.6236008218816824</v>
      </c>
      <c r="Q8" s="226">
        <v>7.0159979360359159</v>
      </c>
      <c r="R8" s="226">
        <v>7.1631299538340976</v>
      </c>
      <c r="S8" s="226">
        <v>7.4152431670912664</v>
      </c>
      <c r="T8" s="226">
        <v>7.8625581380722824</v>
      </c>
      <c r="U8" s="226">
        <v>8.0582452503641981</v>
      </c>
      <c r="V8" s="226">
        <v>8.5162209196175205</v>
      </c>
      <c r="W8" s="226">
        <v>8.7944217795233577</v>
      </c>
      <c r="DA8" s="174" t="s">
        <v>2892</v>
      </c>
    </row>
    <row r="9" spans="1:105" ht="12" customHeight="1" x14ac:dyDescent="0.25">
      <c r="A9" s="202" t="s">
        <v>95</v>
      </c>
      <c r="B9" s="226">
        <v>8.0381733484187432</v>
      </c>
      <c r="C9" s="226">
        <v>8.8647110180539279</v>
      </c>
      <c r="D9" s="226">
        <v>8.5205361423921122</v>
      </c>
      <c r="E9" s="226">
        <v>9.5279181798171084</v>
      </c>
      <c r="F9" s="226">
        <v>10.753632680047669</v>
      </c>
      <c r="G9" s="226">
        <v>11.64275596595685</v>
      </c>
      <c r="H9" s="226">
        <v>12.876812332590671</v>
      </c>
      <c r="I9" s="226">
        <v>13.195406644923439</v>
      </c>
      <c r="J9" s="226">
        <v>12.365397265369589</v>
      </c>
      <c r="K9" s="226">
        <v>13.865127773882939</v>
      </c>
      <c r="L9" s="226">
        <v>14.559070209795969</v>
      </c>
      <c r="M9" s="226">
        <v>15.21793054242983</v>
      </c>
      <c r="N9" s="226">
        <v>16.933994371569391</v>
      </c>
      <c r="O9" s="226">
        <v>18.658420245063351</v>
      </c>
      <c r="P9" s="226">
        <v>20.298131550927732</v>
      </c>
      <c r="Q9" s="226">
        <v>21.500638836239101</v>
      </c>
      <c r="R9" s="226">
        <v>21.951527277878679</v>
      </c>
      <c r="S9" s="226">
        <v>22.724132286247421</v>
      </c>
      <c r="T9" s="226">
        <v>24.094936229576351</v>
      </c>
      <c r="U9" s="226">
        <v>24.694622541438669</v>
      </c>
      <c r="V9" s="226">
        <v>26.09809636656982</v>
      </c>
      <c r="W9" s="226">
        <v>26.950647388861899</v>
      </c>
      <c r="DA9" s="174" t="s">
        <v>2893</v>
      </c>
    </row>
    <row r="10" spans="1:105" ht="12" customHeight="1" x14ac:dyDescent="0.25">
      <c r="A10" s="56" t="s">
        <v>96</v>
      </c>
      <c r="B10" s="262">
        <v>1.70174882052558</v>
      </c>
      <c r="C10" s="262">
        <v>1.939452296859985</v>
      </c>
      <c r="D10" s="262">
        <v>1.8005440909515891</v>
      </c>
      <c r="E10" s="262">
        <v>1.9392021953239</v>
      </c>
      <c r="F10" s="262">
        <v>2.2939370559418721</v>
      </c>
      <c r="G10" s="262">
        <v>2.5570710098066929</v>
      </c>
      <c r="H10" s="262">
        <v>2.9135193141989419</v>
      </c>
      <c r="I10" s="262">
        <v>2.8863701479546791</v>
      </c>
      <c r="J10" s="262">
        <v>3.0547898640225579</v>
      </c>
      <c r="K10" s="262">
        <v>3.6764730233638558</v>
      </c>
      <c r="L10" s="262">
        <v>4.4328087442347384</v>
      </c>
      <c r="M10" s="262">
        <v>4.8202879271762233</v>
      </c>
      <c r="N10" s="262">
        <v>4.6392984723342661</v>
      </c>
      <c r="O10" s="262">
        <v>4.4432608809778351</v>
      </c>
      <c r="P10" s="262">
        <v>4.8024103149842876</v>
      </c>
      <c r="Q10" s="262">
        <v>4.9354674985998752</v>
      </c>
      <c r="R10" s="262">
        <v>5.0916001719828596</v>
      </c>
      <c r="S10" s="262">
        <v>5.3970616435498293</v>
      </c>
      <c r="T10" s="262">
        <v>5.8036670457070443</v>
      </c>
      <c r="U10" s="262">
        <v>5.5293529504983718</v>
      </c>
      <c r="V10" s="262">
        <v>5.7307799951268761</v>
      </c>
      <c r="W10" s="262">
        <v>6.0048523114851964</v>
      </c>
      <c r="DA10" s="68" t="s">
        <v>2894</v>
      </c>
    </row>
    <row r="11" spans="1:105" ht="12" customHeight="1" x14ac:dyDescent="0.25">
      <c r="A11" s="37" t="s">
        <v>160</v>
      </c>
      <c r="B11" s="228">
        <v>0.18884549391835051</v>
      </c>
      <c r="C11" s="228">
        <v>0.18306985322133859</v>
      </c>
      <c r="D11" s="228">
        <v>0.14910038639380579</v>
      </c>
      <c r="E11" s="228">
        <v>0.1557938532792405</v>
      </c>
      <c r="F11" s="228">
        <v>0.1998187725104528</v>
      </c>
      <c r="G11" s="228">
        <v>0.17985024131361271</v>
      </c>
      <c r="H11" s="228">
        <v>0.25835064993333579</v>
      </c>
      <c r="I11" s="228">
        <v>0.21316831089494301</v>
      </c>
      <c r="J11" s="228">
        <v>0.33441188487491191</v>
      </c>
      <c r="K11" s="228">
        <v>0.38418987717080622</v>
      </c>
      <c r="L11" s="228">
        <v>0.33971931973212299</v>
      </c>
      <c r="M11" s="228">
        <v>0.45378500657717807</v>
      </c>
      <c r="N11" s="228">
        <v>0.74085422267085754</v>
      </c>
      <c r="O11" s="228">
        <v>0.55905178275976264</v>
      </c>
      <c r="P11" s="228">
        <v>0.73074473945490614</v>
      </c>
      <c r="Q11" s="228">
        <v>0.5964418113339478</v>
      </c>
      <c r="R11" s="228">
        <v>0.68742232695604888</v>
      </c>
      <c r="S11" s="228">
        <v>0.75634706608877456</v>
      </c>
      <c r="T11" s="228">
        <v>0.77095755981585812</v>
      </c>
      <c r="U11" s="228">
        <v>0.57028079487886274</v>
      </c>
      <c r="V11" s="228">
        <v>0.48506075194041981</v>
      </c>
      <c r="W11" s="228">
        <v>0.61000151737430353</v>
      </c>
      <c r="DA11" s="69" t="s">
        <v>2895</v>
      </c>
    </row>
    <row r="12" spans="1:105" ht="12" customHeight="1" x14ac:dyDescent="0.25">
      <c r="A12" s="37" t="s">
        <v>162</v>
      </c>
      <c r="B12" s="228">
        <v>0.44880164913492832</v>
      </c>
      <c r="C12" s="228">
        <v>0.54481613135917628</v>
      </c>
      <c r="D12" s="228">
        <v>0.5305726401507993</v>
      </c>
      <c r="E12" s="228">
        <v>0.49367015561083749</v>
      </c>
      <c r="F12" s="228">
        <v>0.63063419493801154</v>
      </c>
      <c r="G12" s="228">
        <v>0.85142295087145903</v>
      </c>
      <c r="H12" s="228">
        <v>0.97843512149829714</v>
      </c>
      <c r="I12" s="228">
        <v>1.0077940614038881</v>
      </c>
      <c r="J12" s="228">
        <v>1.450895288247408</v>
      </c>
      <c r="K12" s="228">
        <v>1.8244689917158361</v>
      </c>
      <c r="L12" s="228">
        <v>2.8891001434506252</v>
      </c>
      <c r="M12" s="228">
        <v>3.158440225227503</v>
      </c>
      <c r="N12" s="228">
        <v>2.0517822036011668</v>
      </c>
      <c r="O12" s="228">
        <v>1.1638594831053291</v>
      </c>
      <c r="P12" s="228">
        <v>1.0198437997099541</v>
      </c>
      <c r="Q12" s="228">
        <v>0.87803066843975741</v>
      </c>
      <c r="R12" s="228">
        <v>0.97231835446287918</v>
      </c>
      <c r="S12" s="228">
        <v>1.1642738034853379</v>
      </c>
      <c r="T12" s="228">
        <v>1.483715677911805</v>
      </c>
      <c r="U12" s="228">
        <v>0.64716102507752515</v>
      </c>
      <c r="V12" s="228">
        <v>0.47618721721928609</v>
      </c>
      <c r="W12" s="228">
        <v>0.63392902021947539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8.644342140772833E-2</v>
      </c>
      <c r="T14" s="228">
        <v>7.9836569800457502E-2</v>
      </c>
      <c r="U14" s="228">
        <v>8.4440427810076157E-2</v>
      </c>
      <c r="V14" s="228">
        <v>8.4908768772416363E-2</v>
      </c>
      <c r="W14" s="228">
        <v>8.9905153338200441E-2</v>
      </c>
      <c r="DA14" s="69" t="s">
        <v>2898</v>
      </c>
    </row>
    <row r="15" spans="1:105" ht="12" customHeight="1" x14ac:dyDescent="0.25">
      <c r="A15" s="37" t="s">
        <v>38</v>
      </c>
      <c r="B15" s="228">
        <v>1.0641016774723011</v>
      </c>
      <c r="C15" s="228">
        <v>1.21156631227947</v>
      </c>
      <c r="D15" s="228">
        <v>1.1208710644069839</v>
      </c>
      <c r="E15" s="228">
        <v>1.289738186433822</v>
      </c>
      <c r="F15" s="228">
        <v>1.4634840884934071</v>
      </c>
      <c r="G15" s="228">
        <v>1.5257978176216209</v>
      </c>
      <c r="H15" s="228">
        <v>1.6767335427673089</v>
      </c>
      <c r="I15" s="228">
        <v>1.6654077756558481</v>
      </c>
      <c r="J15" s="228">
        <v>1.2694826909002379</v>
      </c>
      <c r="K15" s="228">
        <v>1.4678141544772141</v>
      </c>
      <c r="L15" s="228">
        <v>1.203989281051991</v>
      </c>
      <c r="M15" s="228">
        <v>1.208062695371543</v>
      </c>
      <c r="N15" s="228">
        <v>1.8466620460622409</v>
      </c>
      <c r="O15" s="228">
        <v>2.720349615112744</v>
      </c>
      <c r="P15" s="228">
        <v>3.0518217758194282</v>
      </c>
      <c r="Q15" s="228">
        <v>3.46099501882617</v>
      </c>
      <c r="R15" s="228">
        <v>3.431859490563931</v>
      </c>
      <c r="S15" s="228">
        <v>3.3899973525679878</v>
      </c>
      <c r="T15" s="228">
        <v>3.4691572381789242</v>
      </c>
      <c r="U15" s="228">
        <v>4.2274707027319076</v>
      </c>
      <c r="V15" s="228">
        <v>4.6846232571947537</v>
      </c>
      <c r="W15" s="228">
        <v>4.6710166205532166</v>
      </c>
      <c r="DA15" s="69" t="s">
        <v>2899</v>
      </c>
    </row>
    <row r="16" spans="1:105" ht="12" customHeight="1" x14ac:dyDescent="0.25">
      <c r="A16" s="57" t="s">
        <v>2900</v>
      </c>
      <c r="B16" s="263">
        <v>50.898759706910731</v>
      </c>
      <c r="C16" s="263">
        <v>65.523554306584757</v>
      </c>
      <c r="D16" s="263">
        <v>55.26822107404665</v>
      </c>
      <c r="E16" s="263">
        <v>54.84907658782469</v>
      </c>
      <c r="F16" s="263">
        <v>73.696098028916168</v>
      </c>
      <c r="G16" s="263">
        <v>87.643803621094875</v>
      </c>
      <c r="H16" s="263">
        <v>108.56187277704289</v>
      </c>
      <c r="I16" s="263">
        <v>95.966329180264012</v>
      </c>
      <c r="J16" s="263">
        <v>115.9519257674371</v>
      </c>
      <c r="K16" s="263">
        <v>172.21394652621231</v>
      </c>
      <c r="L16" s="263">
        <v>209.84896227261271</v>
      </c>
      <c r="M16" s="263">
        <v>238.21585747100201</v>
      </c>
      <c r="N16" s="263">
        <v>256.97520125610248</v>
      </c>
      <c r="O16" s="263">
        <v>267.31515323623171</v>
      </c>
      <c r="P16" s="263">
        <v>319.20251146099912</v>
      </c>
      <c r="Q16" s="263">
        <v>342.66756572432598</v>
      </c>
      <c r="R16" s="263">
        <v>336.03258182856791</v>
      </c>
      <c r="S16" s="263">
        <v>351.63855388290187</v>
      </c>
      <c r="T16" s="263">
        <v>365.77023700427759</v>
      </c>
      <c r="U16" s="263">
        <v>369.43033948477017</v>
      </c>
      <c r="V16" s="263">
        <v>378.52389934814971</v>
      </c>
      <c r="W16" s="263">
        <v>397.27904095282781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0.12723256517403711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1.495017029049951E-2</v>
      </c>
      <c r="T17" s="231">
        <v>0</v>
      </c>
      <c r="U17" s="231">
        <v>5.8762395215808332E-2</v>
      </c>
      <c r="V17" s="231">
        <v>3.2673192435759973E-2</v>
      </c>
      <c r="W17" s="231">
        <v>0.1127621819517988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0.44297654150369109</v>
      </c>
      <c r="O19" s="231">
        <v>0.32407545871347399</v>
      </c>
      <c r="P19" s="231">
        <v>0.26739556005319032</v>
      </c>
      <c r="Q19" s="231">
        <v>0.22356064004732101</v>
      </c>
      <c r="R19" s="231">
        <v>0.25487370680078592</v>
      </c>
      <c r="S19" s="231">
        <v>0.15065008013925821</v>
      </c>
      <c r="T19" s="231">
        <v>0.18229417855753649</v>
      </c>
      <c r="U19" s="231">
        <v>0.15715340277214571</v>
      </c>
      <c r="V19" s="231">
        <v>0.1117177107050337</v>
      </c>
      <c r="W19" s="231">
        <v>0.13778927761440091</v>
      </c>
      <c r="DA19" s="73" t="s">
        <v>2904</v>
      </c>
    </row>
    <row r="20" spans="1:105" ht="12" customHeight="1" x14ac:dyDescent="0.25">
      <c r="A20" s="46" t="s">
        <v>160</v>
      </c>
      <c r="B20" s="231">
        <v>3.570733214596264</v>
      </c>
      <c r="C20" s="231">
        <v>2.4807355396376178</v>
      </c>
      <c r="D20" s="231">
        <v>2.7095368064139</v>
      </c>
      <c r="E20" s="231">
        <v>3.4953599607156778</v>
      </c>
      <c r="F20" s="231">
        <v>3.1605883336977398</v>
      </c>
      <c r="G20" s="231">
        <v>2.4459418341496648</v>
      </c>
      <c r="H20" s="231">
        <v>2.8270265243686392</v>
      </c>
      <c r="I20" s="231">
        <v>3.2112205742598929</v>
      </c>
      <c r="J20" s="231">
        <v>3.6916612314022239</v>
      </c>
      <c r="K20" s="231">
        <v>2.3728129183455229</v>
      </c>
      <c r="L20" s="231">
        <v>1.971378564451731</v>
      </c>
      <c r="M20" s="231">
        <v>2.3277355272637248</v>
      </c>
      <c r="N20" s="231">
        <v>3.0047419360761922</v>
      </c>
      <c r="O20" s="231">
        <v>1.950017826438643</v>
      </c>
      <c r="P20" s="231">
        <v>2.0657403796754199</v>
      </c>
      <c r="Q20" s="231">
        <v>1.546109718204836</v>
      </c>
      <c r="R20" s="231">
        <v>1.979155348613888</v>
      </c>
      <c r="S20" s="231">
        <v>2.2242936433583291</v>
      </c>
      <c r="T20" s="231">
        <v>2.4297855067911271</v>
      </c>
      <c r="U20" s="231">
        <v>1.5877500172061041</v>
      </c>
      <c r="V20" s="231">
        <v>1.3786138225302289</v>
      </c>
      <c r="W20" s="231">
        <v>1.729654096573694</v>
      </c>
      <c r="DA20" s="73" t="s">
        <v>2905</v>
      </c>
    </row>
    <row r="21" spans="1:105" ht="12" customHeight="1" x14ac:dyDescent="0.25">
      <c r="A21" s="46" t="s">
        <v>70</v>
      </c>
      <c r="B21" s="231">
        <v>3.543789697395558</v>
      </c>
      <c r="C21" s="231">
        <v>1.241195996667255</v>
      </c>
      <c r="D21" s="231">
        <v>0.67194804618990833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2906</v>
      </c>
    </row>
    <row r="22" spans="1:105" ht="12" customHeight="1" x14ac:dyDescent="0.25">
      <c r="A22" s="46" t="s">
        <v>34</v>
      </c>
      <c r="B22" s="231">
        <v>1.8690442049139731</v>
      </c>
      <c r="C22" s="231">
        <v>2.783919787666663</v>
      </c>
      <c r="D22" s="231">
        <v>0.97214478985473918</v>
      </c>
      <c r="E22" s="231">
        <v>0.9715084653551983</v>
      </c>
      <c r="F22" s="231">
        <v>0.97150846533130186</v>
      </c>
      <c r="G22" s="231">
        <v>0.97150846533582502</v>
      </c>
      <c r="H22" s="231">
        <v>0.97150846533717716</v>
      </c>
      <c r="I22" s="231">
        <v>0.97150846533727164</v>
      </c>
      <c r="J22" s="231">
        <v>0.97150846533609703</v>
      </c>
      <c r="K22" s="231">
        <v>0</v>
      </c>
      <c r="L22" s="231">
        <v>0.97150846533982604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0.33589980752689003</v>
      </c>
      <c r="T22" s="231">
        <v>0.21762298683250431</v>
      </c>
      <c r="U22" s="231">
        <v>0.14182082804172991</v>
      </c>
      <c r="V22" s="231">
        <v>8.6460594549262776E-2</v>
      </c>
      <c r="W22" s="231">
        <v>7.7711132359375656E-2</v>
      </c>
      <c r="DA22" s="73" t="s">
        <v>2907</v>
      </c>
    </row>
    <row r="23" spans="1:105" ht="12" customHeight="1" x14ac:dyDescent="0.25">
      <c r="A23" s="46" t="s">
        <v>162</v>
      </c>
      <c r="B23" s="231">
        <v>8.4860428601200724</v>
      </c>
      <c r="C23" s="231">
        <v>7.3826723288870211</v>
      </c>
      <c r="D23" s="231">
        <v>9.6418670114493512</v>
      </c>
      <c r="E23" s="231">
        <v>11.075885597550259</v>
      </c>
      <c r="F23" s="231">
        <v>9.9749140399092404</v>
      </c>
      <c r="G23" s="231">
        <v>11.579250596946689</v>
      </c>
      <c r="H23" s="231">
        <v>10.70661924621937</v>
      </c>
      <c r="I23" s="231">
        <v>15.18166096550835</v>
      </c>
      <c r="J23" s="231">
        <v>16.01681677207921</v>
      </c>
      <c r="K23" s="231">
        <v>11.268187554924809</v>
      </c>
      <c r="L23" s="231">
        <v>16.76534056951494</v>
      </c>
      <c r="M23" s="231">
        <v>16.201534683694959</v>
      </c>
      <c r="N23" s="231">
        <v>8.3215777709000509</v>
      </c>
      <c r="O23" s="231">
        <v>4.059635993505692</v>
      </c>
      <c r="P23" s="231">
        <v>2.882993751818133</v>
      </c>
      <c r="Q23" s="231">
        <v>2.2760506114091239</v>
      </c>
      <c r="R23" s="231">
        <v>2.7993985594152799</v>
      </c>
      <c r="S23" s="231">
        <v>3.423939797390716</v>
      </c>
      <c r="T23" s="231">
        <v>4.6761469609947799</v>
      </c>
      <c r="U23" s="231">
        <v>1.80179647978541</v>
      </c>
      <c r="V23" s="231">
        <v>1.3533939349752779</v>
      </c>
      <c r="W23" s="231">
        <v>1.797500326686486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32.545374508129854</v>
      </c>
      <c r="C25" s="231">
        <v>50.287295314234093</v>
      </c>
      <c r="D25" s="231">
        <v>39.593543544780921</v>
      </c>
      <c r="E25" s="231">
        <v>35.72699712282612</v>
      </c>
      <c r="F25" s="231">
        <v>56.650540543244652</v>
      </c>
      <c r="G25" s="231">
        <v>70.415512622856426</v>
      </c>
      <c r="H25" s="231">
        <v>93.349682455610775</v>
      </c>
      <c r="I25" s="231">
        <v>76.049609489281465</v>
      </c>
      <c r="J25" s="231">
        <v>94.962606039925276</v>
      </c>
      <c r="K25" s="231">
        <v>158.26361279424719</v>
      </c>
      <c r="L25" s="231">
        <v>189.8588752490671</v>
      </c>
      <c r="M25" s="231">
        <v>219.5982176919253</v>
      </c>
      <c r="N25" s="231">
        <v>245.11753543950459</v>
      </c>
      <c r="O25" s="231">
        <v>258.99290982350789</v>
      </c>
      <c r="P25" s="231">
        <v>303.73447784041298</v>
      </c>
      <c r="Q25" s="231">
        <v>314.25149047374231</v>
      </c>
      <c r="R25" s="231">
        <v>284.71099944428141</v>
      </c>
      <c r="S25" s="231">
        <v>283.36167329348677</v>
      </c>
      <c r="T25" s="231">
        <v>287.58217523222919</v>
      </c>
      <c r="U25" s="231">
        <v>302.07518210627012</v>
      </c>
      <c r="V25" s="231">
        <v>320.37364824904307</v>
      </c>
      <c r="W25" s="231">
        <v>339.6649397287685</v>
      </c>
      <c r="DA25" s="73" t="s">
        <v>2910</v>
      </c>
    </row>
    <row r="26" spans="1:105" ht="12" customHeight="1" x14ac:dyDescent="0.25">
      <c r="A26" s="46" t="s">
        <v>79</v>
      </c>
      <c r="B26" s="231">
        <v>0.88377522175500689</v>
      </c>
      <c r="C26" s="231">
        <v>1.347735339492113</v>
      </c>
      <c r="D26" s="231">
        <v>1.6791808753578299</v>
      </c>
      <c r="E26" s="231">
        <v>3.5793254413774291</v>
      </c>
      <c r="F26" s="231">
        <v>2.9385466467332249</v>
      </c>
      <c r="G26" s="231">
        <v>2.23159010180628</v>
      </c>
      <c r="H26" s="231">
        <v>0.70703608550697283</v>
      </c>
      <c r="I26" s="231">
        <v>0.55232968587702735</v>
      </c>
      <c r="J26" s="231">
        <v>0.30933325869429201</v>
      </c>
      <c r="K26" s="231">
        <v>0.3093332586948464</v>
      </c>
      <c r="L26" s="231">
        <v>0.15462685906505819</v>
      </c>
      <c r="M26" s="231">
        <v>8.8369568117930022E-2</v>
      </c>
      <c r="N26" s="231">
        <v>8.8369568117934075E-2</v>
      </c>
      <c r="O26" s="231">
        <v>1.988514134065976</v>
      </c>
      <c r="P26" s="231">
        <v>10.251903929039379</v>
      </c>
      <c r="Q26" s="231">
        <v>24.370354280922399</v>
      </c>
      <c r="R26" s="231">
        <v>46.288154769456597</v>
      </c>
      <c r="S26" s="231">
        <v>62.12714709070935</v>
      </c>
      <c r="T26" s="231">
        <v>70.682212138872458</v>
      </c>
      <c r="U26" s="231">
        <v>63.607874255478947</v>
      </c>
      <c r="V26" s="231">
        <v>55.187391843911087</v>
      </c>
      <c r="W26" s="231">
        <v>53.758684208873532</v>
      </c>
      <c r="DA26" s="73" t="s">
        <v>2911</v>
      </c>
    </row>
    <row r="27" spans="1:105" ht="12" customHeight="1" x14ac:dyDescent="0.25">
      <c r="A27" s="57" t="s">
        <v>2912</v>
      </c>
      <c r="B27" s="263">
        <v>4.9498225356052279</v>
      </c>
      <c r="C27" s="263">
        <v>5.4587957321700529</v>
      </c>
      <c r="D27" s="263">
        <v>5.246856466630935</v>
      </c>
      <c r="E27" s="263">
        <v>5.8671917212558</v>
      </c>
      <c r="F27" s="263">
        <v>6.62197380823988</v>
      </c>
      <c r="G27" s="263">
        <v>7.1694865685102744</v>
      </c>
      <c r="H27" s="263">
        <v>7.9294054890163634</v>
      </c>
      <c r="I27" s="263">
        <v>8.1255925129265449</v>
      </c>
      <c r="J27" s="263">
        <v>7.6144814739381186</v>
      </c>
      <c r="K27" s="263">
        <v>8.5379997344437051</v>
      </c>
      <c r="L27" s="263">
        <v>8.9653221818217332</v>
      </c>
      <c r="M27" s="263">
        <v>9.3710414392857384</v>
      </c>
      <c r="N27" s="263">
        <v>10.427775481440101</v>
      </c>
      <c r="O27" s="263">
        <v>11.489658782486391</v>
      </c>
      <c r="P27" s="263">
        <v>12.499375744518661</v>
      </c>
      <c r="Q27" s="263">
        <v>13.23986707284198</v>
      </c>
      <c r="R27" s="263">
        <v>13.517519429009511</v>
      </c>
      <c r="S27" s="263">
        <v>13.993281460478681</v>
      </c>
      <c r="T27" s="263">
        <v>14.83740809926544</v>
      </c>
      <c r="U27" s="263">
        <v>15.20668861762277</v>
      </c>
      <c r="V27" s="263">
        <v>16.07093302572984</v>
      </c>
      <c r="W27" s="263">
        <v>16.59592497103602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9.0267236933643495</v>
      </c>
      <c r="C28" s="263">
        <f t="shared" si="0"/>
        <v>11.122518114671349</v>
      </c>
      <c r="D28" s="263">
        <f t="shared" si="0"/>
        <v>9.6424296319806277</v>
      </c>
      <c r="E28" s="263">
        <f t="shared" si="0"/>
        <v>9.6972538035053297</v>
      </c>
      <c r="F28" s="263">
        <f t="shared" si="0"/>
        <v>12.595233625349232</v>
      </c>
      <c r="G28" s="263">
        <f t="shared" si="0"/>
        <v>14.797459059186091</v>
      </c>
      <c r="H28" s="263">
        <f t="shared" si="0"/>
        <v>17.897813041727257</v>
      </c>
      <c r="I28" s="263">
        <f t="shared" si="0"/>
        <v>16.429215571285578</v>
      </c>
      <c r="J28" s="263">
        <f t="shared" si="0"/>
        <v>19.462072711846403</v>
      </c>
      <c r="K28" s="263">
        <f t="shared" si="0"/>
        <v>26.898281765232568</v>
      </c>
      <c r="L28" s="263">
        <f t="shared" si="0"/>
        <v>32.968364738434047</v>
      </c>
      <c r="M28" s="263">
        <f t="shared" si="0"/>
        <v>36.849731172624011</v>
      </c>
      <c r="N28" s="263">
        <f t="shared" si="0"/>
        <v>37.886107895675003</v>
      </c>
      <c r="O28" s="263">
        <f t="shared" si="0"/>
        <v>37.049718578216385</v>
      </c>
      <c r="P28" s="263">
        <f t="shared" si="0"/>
        <v>42.507742058995845</v>
      </c>
      <c r="Q28" s="263">
        <f t="shared" si="0"/>
        <v>44.203159920152771</v>
      </c>
      <c r="R28" s="263">
        <f t="shared" si="0"/>
        <v>44.418481047532431</v>
      </c>
      <c r="S28" s="263">
        <f t="shared" si="0"/>
        <v>46.905791796609755</v>
      </c>
      <c r="T28" s="263">
        <f t="shared" si="0"/>
        <v>49.722951948405118</v>
      </c>
      <c r="U28" s="263">
        <f t="shared" si="0"/>
        <v>46.920207381433841</v>
      </c>
      <c r="V28" s="263">
        <f t="shared" si="0"/>
        <v>47.021712711418985</v>
      </c>
      <c r="W28" s="263">
        <f t="shared" si="0"/>
        <v>50.364271252668573</v>
      </c>
      <c r="DA28" s="70"/>
    </row>
    <row r="29" spans="1:105" ht="12" customHeight="1" x14ac:dyDescent="0.25">
      <c r="A29" s="60" t="s">
        <v>2915</v>
      </c>
      <c r="B29" s="331">
        <v>4.4801126656932837</v>
      </c>
      <c r="C29" s="331">
        <v>5.347581319307932</v>
      </c>
      <c r="D29" s="331">
        <v>4.7164403561478707</v>
      </c>
      <c r="E29" s="331">
        <v>4.7522012978013617</v>
      </c>
      <c r="F29" s="331">
        <v>6.0587834777305929</v>
      </c>
      <c r="G29" s="331">
        <v>7.0842433471661579</v>
      </c>
      <c r="H29" s="331">
        <v>8.4249752708579475</v>
      </c>
      <c r="I29" s="331">
        <v>7.9600342417923793</v>
      </c>
      <c r="J29" s="331">
        <v>9.4174483761227918</v>
      </c>
      <c r="K29" s="331">
        <v>12.216671826586239</v>
      </c>
      <c r="L29" s="331">
        <v>15.201240876294531</v>
      </c>
      <c r="M29" s="331">
        <v>16.749794096829209</v>
      </c>
      <c r="N29" s="331">
        <v>16.1760685001721</v>
      </c>
      <c r="O29" s="331">
        <v>14.411231508838339</v>
      </c>
      <c r="P29" s="331">
        <v>15.579314080127171</v>
      </c>
      <c r="Q29" s="331">
        <v>15.310427049735781</v>
      </c>
      <c r="R29" s="331">
        <v>16.03954863504627</v>
      </c>
      <c r="S29" s="331">
        <v>17.221882351027329</v>
      </c>
      <c r="T29" s="331">
        <v>18.822020435028069</v>
      </c>
      <c r="U29" s="331">
        <v>15.69119121654062</v>
      </c>
      <c r="V29" s="331">
        <v>14.98211720647376</v>
      </c>
      <c r="W29" s="331">
        <v>16.76036190899304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0.10252851053512189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4.42857652191634E-2</v>
      </c>
      <c r="T30" s="232">
        <v>0</v>
      </c>
      <c r="U30" s="232">
        <v>0.25573751830857278</v>
      </c>
      <c r="V30" s="232">
        <v>0.17018280716075651</v>
      </c>
      <c r="W30" s="232">
        <v>0.50028642720747551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0.60884004685144277</v>
      </c>
      <c r="O31" s="297">
        <v>0.7373738687553365</v>
      </c>
      <c r="P31" s="297">
        <v>0.79864567410034237</v>
      </c>
      <c r="Q31" s="297">
        <v>0.84603186831327992</v>
      </c>
      <c r="R31" s="297">
        <v>0.81218198191250568</v>
      </c>
      <c r="S31" s="297">
        <v>0.44625940371629241</v>
      </c>
      <c r="T31" s="297">
        <v>0.47077909627275899</v>
      </c>
      <c r="U31" s="297">
        <v>0.68394116800542104</v>
      </c>
      <c r="V31" s="297">
        <v>0.58189702933795073</v>
      </c>
      <c r="W31" s="297">
        <v>0.61132291174246811</v>
      </c>
      <c r="DA31" s="122" t="s">
        <v>2918</v>
      </c>
    </row>
    <row r="32" spans="1:105" ht="12" customHeight="1" x14ac:dyDescent="0.25">
      <c r="A32" s="59" t="s">
        <v>160</v>
      </c>
      <c r="B32" s="297">
        <v>1.025429932106803</v>
      </c>
      <c r="C32" s="297">
        <v>1.194633792520267</v>
      </c>
      <c r="D32" s="297">
        <v>0.98126571973471322</v>
      </c>
      <c r="E32" s="297">
        <v>1.1399611704555419</v>
      </c>
      <c r="F32" s="297">
        <v>1.4578293110884331</v>
      </c>
      <c r="G32" s="297">
        <v>1.235465912589667</v>
      </c>
      <c r="H32" s="297">
        <v>1.759882662927893</v>
      </c>
      <c r="I32" s="297">
        <v>1.389745574873039</v>
      </c>
      <c r="J32" s="297">
        <v>1.764013896086905</v>
      </c>
      <c r="K32" s="297">
        <v>2.1250550343513028</v>
      </c>
      <c r="L32" s="297">
        <v>1.5886067190237529</v>
      </c>
      <c r="M32" s="297">
        <v>2.104189228698409</v>
      </c>
      <c r="N32" s="297">
        <v>4.1298060952103057</v>
      </c>
      <c r="O32" s="297">
        <v>4.4369055112384297</v>
      </c>
      <c r="P32" s="297">
        <v>6.1698654147959529</v>
      </c>
      <c r="Q32" s="297">
        <v>5.8510214196617083</v>
      </c>
      <c r="R32" s="297">
        <v>6.306787521265834</v>
      </c>
      <c r="S32" s="297">
        <v>6.588857795876871</v>
      </c>
      <c r="T32" s="297">
        <v>6.2749794539529651</v>
      </c>
      <c r="U32" s="297">
        <v>6.9099846526583946</v>
      </c>
      <c r="V32" s="297">
        <v>7.1806993078531773</v>
      </c>
      <c r="W32" s="297">
        <v>7.6738712687336692</v>
      </c>
      <c r="DA32" s="122" t="s">
        <v>2919</v>
      </c>
    </row>
    <row r="33" spans="1:105" ht="12" customHeight="1" x14ac:dyDescent="0.25">
      <c r="A33" s="59" t="s">
        <v>70</v>
      </c>
      <c r="B33" s="297">
        <v>1.017692392684675</v>
      </c>
      <c r="C33" s="297">
        <v>0.59771574078233936</v>
      </c>
      <c r="D33" s="297">
        <v>0.24334771227615981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2920</v>
      </c>
    </row>
    <row r="34" spans="1:105" ht="12" customHeight="1" x14ac:dyDescent="0.25">
      <c r="A34" s="59" t="s">
        <v>162</v>
      </c>
      <c r="B34" s="297">
        <v>2.4369903409018052</v>
      </c>
      <c r="C34" s="297">
        <v>3.5552317860053262</v>
      </c>
      <c r="D34" s="297">
        <v>3.4918269241369981</v>
      </c>
      <c r="E34" s="297">
        <v>3.61224012734582</v>
      </c>
      <c r="F34" s="297">
        <v>4.6009541666421603</v>
      </c>
      <c r="G34" s="297">
        <v>5.8487774345764896</v>
      </c>
      <c r="H34" s="297">
        <v>6.6650926079300534</v>
      </c>
      <c r="I34" s="297">
        <v>6.5702886669193399</v>
      </c>
      <c r="J34" s="297">
        <v>7.6534344800358873</v>
      </c>
      <c r="K34" s="297">
        <v>10.09161679223493</v>
      </c>
      <c r="L34" s="297">
        <v>13.51010564673566</v>
      </c>
      <c r="M34" s="297">
        <v>14.6456048681308</v>
      </c>
      <c r="N34" s="297">
        <v>11.43742235811035</v>
      </c>
      <c r="O34" s="297">
        <v>9.2369521288445764</v>
      </c>
      <c r="P34" s="297">
        <v>8.6108029912308783</v>
      </c>
      <c r="Q34" s="297">
        <v>8.6133737617607942</v>
      </c>
      <c r="R34" s="297">
        <v>8.9205791318679264</v>
      </c>
      <c r="S34" s="297">
        <v>10.142479386214999</v>
      </c>
      <c r="T34" s="297">
        <v>12.07626188480234</v>
      </c>
      <c r="U34" s="297">
        <v>7.8415278775682351</v>
      </c>
      <c r="V34" s="297">
        <v>7.0493380621218744</v>
      </c>
      <c r="W34" s="297">
        <v>7.9748813013094306</v>
      </c>
      <c r="DA34" s="122" t="s">
        <v>2921</v>
      </c>
    </row>
    <row r="35" spans="1:105" ht="12" customHeight="1" x14ac:dyDescent="0.25">
      <c r="A35" s="60" t="s">
        <v>2922</v>
      </c>
      <c r="B35" s="331">
        <v>4.1235492724911333</v>
      </c>
      <c r="C35" s="331">
        <v>5.3083730575711057</v>
      </c>
      <c r="D35" s="331">
        <v>4.477540005180539</v>
      </c>
      <c r="E35" s="331">
        <v>4.4435831278188562</v>
      </c>
      <c r="F35" s="331">
        <v>5.9704694802477096</v>
      </c>
      <c r="G35" s="331">
        <v>7.1004390822327306</v>
      </c>
      <c r="H35" s="331">
        <v>8.7951108059961154</v>
      </c>
      <c r="I35" s="331">
        <v>7.7746862429182793</v>
      </c>
      <c r="J35" s="331">
        <v>9.3938139533357354</v>
      </c>
      <c r="K35" s="331">
        <v>13.951866371599859</v>
      </c>
      <c r="L35" s="331">
        <v>17.000857008992359</v>
      </c>
      <c r="M35" s="331">
        <v>19.29899336303534</v>
      </c>
      <c r="N35" s="331">
        <v>20.818776533841358</v>
      </c>
      <c r="O35" s="331">
        <v>21.656464951216812</v>
      </c>
      <c r="P35" s="331">
        <v>25.86010526566195</v>
      </c>
      <c r="Q35" s="331">
        <v>27.761120300088621</v>
      </c>
      <c r="R35" s="331">
        <v>27.223588871545179</v>
      </c>
      <c r="S35" s="331">
        <v>28.48790248314835</v>
      </c>
      <c r="T35" s="331">
        <v>29.632776974978292</v>
      </c>
      <c r="U35" s="331">
        <v>29.929299189028029</v>
      </c>
      <c r="V35" s="331">
        <v>30.666011485652081</v>
      </c>
      <c r="W35" s="331">
        <v>32.18545421794596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1.030771190853492E-2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1.2111840088047891E-3</v>
      </c>
      <c r="T36" s="231">
        <v>0</v>
      </c>
      <c r="U36" s="231">
        <v>4.7606195796767803E-3</v>
      </c>
      <c r="V36" s="231">
        <v>2.6470098618168892E-3</v>
      </c>
      <c r="W36" s="231">
        <v>9.1353977194992518E-3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3.588762488450524E-2</v>
      </c>
      <c r="O38" s="231">
        <v>2.62548857713862E-2</v>
      </c>
      <c r="P38" s="231">
        <v>2.1662979087778911E-2</v>
      </c>
      <c r="Q38" s="231">
        <v>1.8111704881084122E-2</v>
      </c>
      <c r="R38" s="231">
        <v>2.064852452805057E-2</v>
      </c>
      <c r="S38" s="231">
        <v>1.2204875559563471E-2</v>
      </c>
      <c r="T38" s="231">
        <v>1.4768513647459991E-2</v>
      </c>
      <c r="U38" s="231">
        <v>1.273174048645043E-2</v>
      </c>
      <c r="V38" s="231">
        <v>9.0507801635010942E-3</v>
      </c>
      <c r="W38" s="231">
        <v>1.116296111606031E-2</v>
      </c>
      <c r="DA38" s="73" t="s">
        <v>2926</v>
      </c>
    </row>
    <row r="39" spans="1:105" ht="12" customHeight="1" x14ac:dyDescent="0.25">
      <c r="A39" s="64" t="s">
        <v>160</v>
      </c>
      <c r="B39" s="231">
        <v>0.28928198710722608</v>
      </c>
      <c r="C39" s="231">
        <v>0.20097611982334221</v>
      </c>
      <c r="D39" s="231">
        <v>0.21951239266364661</v>
      </c>
      <c r="E39" s="231">
        <v>0.28317564329856948</v>
      </c>
      <c r="F39" s="231">
        <v>0.25605421034048798</v>
      </c>
      <c r="G39" s="231">
        <v>0.19815731716924459</v>
      </c>
      <c r="H39" s="231">
        <v>0.22903079043575719</v>
      </c>
      <c r="I39" s="231">
        <v>0.26015616763643978</v>
      </c>
      <c r="J39" s="231">
        <v>0.29907893773225869</v>
      </c>
      <c r="K39" s="231">
        <v>0.19223279780376989</v>
      </c>
      <c r="L39" s="231">
        <v>0.15971070203005019</v>
      </c>
      <c r="M39" s="231">
        <v>0.1885808651383869</v>
      </c>
      <c r="N39" s="231">
        <v>0.24342835652335759</v>
      </c>
      <c r="O39" s="231">
        <v>0.157980167608368</v>
      </c>
      <c r="P39" s="231">
        <v>0.16735539900807411</v>
      </c>
      <c r="Q39" s="231">
        <v>0.12525766129482721</v>
      </c>
      <c r="R39" s="231">
        <v>0.16034073609883381</v>
      </c>
      <c r="S39" s="231">
        <v>0.18020054884817879</v>
      </c>
      <c r="T39" s="231">
        <v>0.19684841667129421</v>
      </c>
      <c r="U39" s="231">
        <v>0.12863113887348959</v>
      </c>
      <c r="V39" s="231">
        <v>0.1116880265388647</v>
      </c>
      <c r="W39" s="231">
        <v>0.14012745954238601</v>
      </c>
      <c r="DA39" s="73" t="s">
        <v>2927</v>
      </c>
    </row>
    <row r="40" spans="1:105" ht="12" customHeight="1" x14ac:dyDescent="0.25">
      <c r="A40" s="64" t="s">
        <v>70</v>
      </c>
      <c r="B40" s="231">
        <v>0.28709916533728341</v>
      </c>
      <c r="C40" s="231">
        <v>0.100555158486136</v>
      </c>
      <c r="D40" s="231">
        <v>5.4437689503110398E-2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2928</v>
      </c>
    </row>
    <row r="41" spans="1:105" ht="12" customHeight="1" x14ac:dyDescent="0.25">
      <c r="A41" s="64" t="s">
        <v>34</v>
      </c>
      <c r="B41" s="231">
        <v>0.1514201115274004</v>
      </c>
      <c r="C41" s="231">
        <v>0.22553850980278209</v>
      </c>
      <c r="D41" s="231">
        <v>7.8758047623256305E-2</v>
      </c>
      <c r="E41" s="231">
        <v>7.8706495965764803E-2</v>
      </c>
      <c r="F41" s="231">
        <v>7.8706495963828879E-2</v>
      </c>
      <c r="G41" s="231">
        <v>7.8706495964195336E-2</v>
      </c>
      <c r="H41" s="231">
        <v>7.8706495964304901E-2</v>
      </c>
      <c r="I41" s="231">
        <v>7.870649596431252E-2</v>
      </c>
      <c r="J41" s="231">
        <v>7.870649596421736E-2</v>
      </c>
      <c r="K41" s="231">
        <v>0</v>
      </c>
      <c r="L41" s="231">
        <v>7.8706495964519466E-2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2.721283219735033E-2</v>
      </c>
      <c r="T41" s="231">
        <v>1.7630667509343629E-2</v>
      </c>
      <c r="U41" s="231">
        <v>1.148957608521379E-2</v>
      </c>
      <c r="V41" s="231">
        <v>7.0045817188027996E-3</v>
      </c>
      <c r="W41" s="231">
        <v>6.2957464022734798E-3</v>
      </c>
      <c r="DA41" s="73" t="s">
        <v>2929</v>
      </c>
    </row>
    <row r="42" spans="1:105" ht="12" customHeight="1" x14ac:dyDescent="0.25">
      <c r="A42" s="64" t="s">
        <v>162</v>
      </c>
      <c r="B42" s="231">
        <v>0.6874944706643924</v>
      </c>
      <c r="C42" s="231">
        <v>0.59810520504076525</v>
      </c>
      <c r="D42" s="231">
        <v>0.78113325215506202</v>
      </c>
      <c r="E42" s="231">
        <v>0.89730988065259898</v>
      </c>
      <c r="F42" s="231">
        <v>0.80811496722668985</v>
      </c>
      <c r="G42" s="231">
        <v>0.93808986014543572</v>
      </c>
      <c r="H42" s="231">
        <v>0.8673938669195731</v>
      </c>
      <c r="I42" s="231">
        <v>1.229938163326781</v>
      </c>
      <c r="J42" s="231">
        <v>1.2975980854630449</v>
      </c>
      <c r="K42" s="231">
        <v>0.9128891717983274</v>
      </c>
      <c r="L42" s="231">
        <v>1.358239538774124</v>
      </c>
      <c r="M42" s="231">
        <v>1.31256295718969</v>
      </c>
      <c r="N42" s="231">
        <v>0.67417037587488127</v>
      </c>
      <c r="O42" s="231">
        <v>0.32889031371281791</v>
      </c>
      <c r="P42" s="231">
        <v>0.2335649602536784</v>
      </c>
      <c r="Q42" s="231">
        <v>0.1843936256378915</v>
      </c>
      <c r="R42" s="231">
        <v>0.22679251831596781</v>
      </c>
      <c r="S42" s="231">
        <v>0.27738955805374871</v>
      </c>
      <c r="T42" s="231">
        <v>0.37883678325571452</v>
      </c>
      <c r="U42" s="231">
        <v>0.1459720552362975</v>
      </c>
      <c r="V42" s="231">
        <v>0.1096448441592084</v>
      </c>
      <c r="W42" s="231">
        <v>0.14562400355316049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2.6366547269270511</v>
      </c>
      <c r="C44" s="231">
        <v>4.0740116498438406</v>
      </c>
      <c r="D44" s="231">
        <v>3.2076602380796331</v>
      </c>
      <c r="E44" s="231">
        <v>2.8944130238623438</v>
      </c>
      <c r="F44" s="231">
        <v>4.5895282436834872</v>
      </c>
      <c r="G44" s="231">
        <v>5.7046937394949184</v>
      </c>
      <c r="H44" s="231">
        <v>7.5626993151435924</v>
      </c>
      <c r="I44" s="231">
        <v>6.1611385756455537</v>
      </c>
      <c r="J44" s="231">
        <v>7.6933698837582654</v>
      </c>
      <c r="K44" s="231">
        <v>12.82168385157977</v>
      </c>
      <c r="L44" s="231">
        <v>15.381365507084819</v>
      </c>
      <c r="M44" s="231">
        <v>17.790690304010312</v>
      </c>
      <c r="N44" s="231">
        <v>19.85813093986166</v>
      </c>
      <c r="O44" s="231">
        <v>20.98224064854934</v>
      </c>
      <c r="P44" s="231">
        <v>24.60696669901872</v>
      </c>
      <c r="Q44" s="231">
        <v>25.458999637398119</v>
      </c>
      <c r="R44" s="231">
        <v>23.065784734029329</v>
      </c>
      <c r="S44" s="231">
        <v>22.956469440307028</v>
      </c>
      <c r="T44" s="231">
        <v>23.29839226513149</v>
      </c>
      <c r="U44" s="231">
        <v>24.47253930320845</v>
      </c>
      <c r="V44" s="231">
        <v>25.954984596280919</v>
      </c>
      <c r="W44" s="231">
        <v>27.51786336591497</v>
      </c>
      <c r="DA44" s="73" t="s">
        <v>2932</v>
      </c>
    </row>
    <row r="45" spans="1:105" ht="12" customHeight="1" x14ac:dyDescent="0.25">
      <c r="A45" s="64" t="s">
        <v>79</v>
      </c>
      <c r="B45" s="231">
        <v>7.1598810927778783E-2</v>
      </c>
      <c r="C45" s="231">
        <v>0.10918641457423831</v>
      </c>
      <c r="D45" s="231">
        <v>0.1360383851558308</v>
      </c>
      <c r="E45" s="231">
        <v>0.28997808403957892</v>
      </c>
      <c r="F45" s="231">
        <v>0.23806556303321549</v>
      </c>
      <c r="G45" s="231">
        <v>0.18079166945893749</v>
      </c>
      <c r="H45" s="231">
        <v>5.7280337532888977E-2</v>
      </c>
      <c r="I45" s="231">
        <v>4.4746840345192891E-2</v>
      </c>
      <c r="J45" s="231">
        <v>2.5060550417949991E-2</v>
      </c>
      <c r="K45" s="231">
        <v>2.5060550417994931E-2</v>
      </c>
      <c r="L45" s="231">
        <v>1.2527053230311591E-2</v>
      </c>
      <c r="M45" s="231">
        <v>7.1592366969517778E-3</v>
      </c>
      <c r="N45" s="231">
        <v>7.1592366969521048E-3</v>
      </c>
      <c r="O45" s="231">
        <v>0.1610989355749031</v>
      </c>
      <c r="P45" s="231">
        <v>0.83055522829369743</v>
      </c>
      <c r="Q45" s="231">
        <v>1.9743576708766919</v>
      </c>
      <c r="R45" s="231">
        <v>3.750022358572997</v>
      </c>
      <c r="S45" s="231">
        <v>5.0332140441736701</v>
      </c>
      <c r="T45" s="231">
        <v>5.7263003287629877</v>
      </c>
      <c r="U45" s="231">
        <v>5.1531747555584424</v>
      </c>
      <c r="V45" s="231">
        <v>4.4709916469289697</v>
      </c>
      <c r="W45" s="231">
        <v>4.3552452836976112</v>
      </c>
      <c r="DA45" s="73" t="s">
        <v>2933</v>
      </c>
    </row>
    <row r="46" spans="1:105" ht="12" customHeight="1" x14ac:dyDescent="0.25">
      <c r="A46" s="60" t="s">
        <v>2934</v>
      </c>
      <c r="B46" s="331">
        <v>0.42306175517993377</v>
      </c>
      <c r="C46" s="331">
        <v>0.46656373779231192</v>
      </c>
      <c r="D46" s="331">
        <v>0.44844927065221662</v>
      </c>
      <c r="E46" s="331">
        <v>0.50146937788511092</v>
      </c>
      <c r="F46" s="331">
        <v>0.56598066737092978</v>
      </c>
      <c r="G46" s="331">
        <v>0.61277662978720249</v>
      </c>
      <c r="H46" s="331">
        <v>0.67772696487319328</v>
      </c>
      <c r="I46" s="331">
        <v>0.69449508657491832</v>
      </c>
      <c r="J46" s="331">
        <v>0.65081038238787314</v>
      </c>
      <c r="K46" s="331">
        <v>0.72974356704646992</v>
      </c>
      <c r="L46" s="331">
        <v>0.76626685314715648</v>
      </c>
      <c r="M46" s="331">
        <v>0.80094371275946485</v>
      </c>
      <c r="N46" s="331">
        <v>0.89126286166154656</v>
      </c>
      <c r="O46" s="331">
        <v>0.98202211816122942</v>
      </c>
      <c r="P46" s="331">
        <v>1.068322713206723</v>
      </c>
      <c r="Q46" s="331">
        <v>1.1316125703283739</v>
      </c>
      <c r="R46" s="331">
        <v>1.1553435409409829</v>
      </c>
      <c r="S46" s="331">
        <v>1.196006962434075</v>
      </c>
      <c r="T46" s="331">
        <v>1.2681545383987549</v>
      </c>
      <c r="U46" s="331">
        <v>1.299716975865193</v>
      </c>
      <c r="V46" s="331">
        <v>1.373584019293149</v>
      </c>
      <c r="W46" s="331">
        <v>1.4184551257295741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3.915013482435111</v>
      </c>
      <c r="C48" s="318">
        <v>4.3175808295300584</v>
      </c>
      <c r="D48" s="318">
        <v>4.1499495506156148</v>
      </c>
      <c r="E48" s="318">
        <v>4.6405976229488202</v>
      </c>
      <c r="F48" s="318">
        <v>5.2375850958505881</v>
      </c>
      <c r="G48" s="318">
        <v>5.6706349320507767</v>
      </c>
      <c r="H48" s="318">
        <v>6.271685332936535</v>
      </c>
      <c r="I48" s="318">
        <v>6.4268575311642984</v>
      </c>
      <c r="J48" s="318">
        <v>6.0225992786173812</v>
      </c>
      <c r="K48" s="318">
        <v>6.7530469694480413</v>
      </c>
      <c r="L48" s="318">
        <v>7.0910334590237909</v>
      </c>
      <c r="M48" s="318">
        <v>7.4119331178760923</v>
      </c>
      <c r="N48" s="318">
        <v>8.2477465218159587</v>
      </c>
      <c r="O48" s="318">
        <v>9.087632681464024</v>
      </c>
      <c r="P48" s="318">
        <v>9.8862583880150225</v>
      </c>
      <c r="Q48" s="318">
        <v>10.47194272581878</v>
      </c>
      <c r="R48" s="318">
        <v>10.691549127867869</v>
      </c>
      <c r="S48" s="318">
        <v>11.06784843036494</v>
      </c>
      <c r="T48" s="318">
        <v>11.73550209834209</v>
      </c>
      <c r="U48" s="318">
        <v>12.027580894656509</v>
      </c>
      <c r="V48" s="318">
        <v>12.711146514538809</v>
      </c>
      <c r="W48" s="318">
        <v>13.126383733501481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0.99999999999999978</v>
      </c>
      <c r="D52" s="234">
        <f t="shared" si="1"/>
        <v>1.0000000000000002</v>
      </c>
      <c r="E52" s="234">
        <f t="shared" si="1"/>
        <v>1.0000000000000002</v>
      </c>
      <c r="F52" s="234">
        <f t="shared" si="1"/>
        <v>1.0000000000000002</v>
      </c>
      <c r="G52" s="234">
        <f t="shared" si="1"/>
        <v>0.99999999999999989</v>
      </c>
      <c r="H52" s="234">
        <f t="shared" si="1"/>
        <v>0.99999999999999989</v>
      </c>
      <c r="I52" s="234">
        <f t="shared" si="1"/>
        <v>0.99999999999999967</v>
      </c>
      <c r="J52" s="234">
        <f t="shared" si="1"/>
        <v>1.0000000000000002</v>
      </c>
      <c r="K52" s="234">
        <f t="shared" si="1"/>
        <v>1</v>
      </c>
      <c r="L52" s="234">
        <f t="shared" si="1"/>
        <v>1</v>
      </c>
      <c r="M52" s="234">
        <f t="shared" si="1"/>
        <v>0.99999999999999989</v>
      </c>
      <c r="N52" s="234">
        <f t="shared" si="1"/>
        <v>1</v>
      </c>
      <c r="O52" s="234">
        <f t="shared" si="1"/>
        <v>1</v>
      </c>
      <c r="P52" s="234">
        <f t="shared" si="1"/>
        <v>1</v>
      </c>
      <c r="Q52" s="234">
        <f t="shared" si="1"/>
        <v>1</v>
      </c>
      <c r="R52" s="234">
        <f t="shared" si="1"/>
        <v>1.0000000000000002</v>
      </c>
      <c r="S52" s="234">
        <f t="shared" si="1"/>
        <v>1.0000000000000002</v>
      </c>
      <c r="T52" s="234">
        <f t="shared" si="1"/>
        <v>1.0000000000000002</v>
      </c>
      <c r="U52" s="234">
        <f t="shared" si="1"/>
        <v>0.99999999999999978</v>
      </c>
      <c r="V52" s="234">
        <f t="shared" si="1"/>
        <v>1</v>
      </c>
      <c r="W52" s="234">
        <f t="shared" si="1"/>
        <v>0.99999999999999978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1.1697477426568832E-2</v>
      </c>
      <c r="C53" s="301">
        <f t="shared" si="2"/>
        <v>1.0483675622405087E-2</v>
      </c>
      <c r="D53" s="301">
        <f t="shared" si="2"/>
        <v>1.1516483814013195E-2</v>
      </c>
      <c r="E53" s="301">
        <f t="shared" si="2"/>
        <v>1.2531639618130532E-2</v>
      </c>
      <c r="F53" s="301">
        <f t="shared" si="2"/>
        <v>1.1085917612133915E-2</v>
      </c>
      <c r="G53" s="301">
        <f t="shared" si="2"/>
        <v>1.0346264133691451E-2</v>
      </c>
      <c r="H53" s="301">
        <f t="shared" si="2"/>
        <v>9.5101522920621462E-3</v>
      </c>
      <c r="I53" s="301">
        <f t="shared" si="2"/>
        <v>1.0601626033461764E-2</v>
      </c>
      <c r="J53" s="301">
        <f t="shared" si="2"/>
        <v>8.7214490746482104E-3</v>
      </c>
      <c r="K53" s="301">
        <f t="shared" si="2"/>
        <v>6.9941902360105834E-3</v>
      </c>
      <c r="L53" s="301">
        <f t="shared" si="2"/>
        <v>6.1559470432178262E-3</v>
      </c>
      <c r="M53" s="301">
        <f t="shared" si="2"/>
        <v>5.7442682838986132E-3</v>
      </c>
      <c r="N53" s="301">
        <f t="shared" si="2"/>
        <v>5.9432336461751525E-3</v>
      </c>
      <c r="O53" s="301">
        <f t="shared" si="2"/>
        <v>6.2942050900456513E-3</v>
      </c>
      <c r="P53" s="301">
        <f t="shared" si="2"/>
        <v>5.8371636421430621E-3</v>
      </c>
      <c r="Q53" s="301">
        <f t="shared" si="2"/>
        <v>5.7906642793984194E-3</v>
      </c>
      <c r="R53" s="301">
        <f t="shared" si="2"/>
        <v>5.9793388071132207E-3</v>
      </c>
      <c r="S53" s="301">
        <f t="shared" si="2"/>
        <v>5.9172254439488359E-3</v>
      </c>
      <c r="T53" s="301">
        <f t="shared" si="2"/>
        <v>6.002611620942384E-3</v>
      </c>
      <c r="U53" s="301">
        <f t="shared" si="2"/>
        <v>6.1243889909944286E-3</v>
      </c>
      <c r="V53" s="301">
        <f t="shared" si="2"/>
        <v>6.3025285850214288E-3</v>
      </c>
      <c r="W53" s="301">
        <f t="shared" si="2"/>
        <v>6.2032651132183578E-3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1.2714649376705254E-2</v>
      </c>
      <c r="C54" s="235">
        <f t="shared" si="3"/>
        <v>1.1395299589570741E-2</v>
      </c>
      <c r="D54" s="235">
        <f t="shared" si="3"/>
        <v>1.2517917189144773E-2</v>
      </c>
      <c r="E54" s="235">
        <f t="shared" si="3"/>
        <v>1.3621347411011456E-2</v>
      </c>
      <c r="F54" s="235">
        <f t="shared" si="3"/>
        <v>1.2049910447971646E-2</v>
      </c>
      <c r="G54" s="235">
        <f t="shared" si="3"/>
        <v>1.1245939275751574E-2</v>
      </c>
      <c r="H54" s="235">
        <f t="shared" si="3"/>
        <v>1.0337122056589291E-2</v>
      </c>
      <c r="I54" s="235">
        <f t="shared" si="3"/>
        <v>1.1523506558110609E-2</v>
      </c>
      <c r="J54" s="235">
        <f t="shared" si="3"/>
        <v>9.4798359507045783E-3</v>
      </c>
      <c r="K54" s="235">
        <f t="shared" si="3"/>
        <v>7.6023806913158515E-3</v>
      </c>
      <c r="L54" s="235">
        <f t="shared" si="3"/>
        <v>6.6912467861063316E-3</v>
      </c>
      <c r="M54" s="235">
        <f t="shared" si="3"/>
        <v>6.2437698738028406E-3</v>
      </c>
      <c r="N54" s="235">
        <f t="shared" si="3"/>
        <v>6.4600365719295139E-3</v>
      </c>
      <c r="O54" s="235">
        <f t="shared" si="3"/>
        <v>6.8415272717887521E-3</v>
      </c>
      <c r="P54" s="235">
        <f t="shared" si="3"/>
        <v>6.3447430892859388E-3</v>
      </c>
      <c r="Q54" s="235">
        <f t="shared" si="3"/>
        <v>6.2942003036939326E-3</v>
      </c>
      <c r="R54" s="235">
        <f t="shared" si="3"/>
        <v>6.4992813120795887E-3</v>
      </c>
      <c r="S54" s="235">
        <f t="shared" si="3"/>
        <v>6.4317667869009084E-3</v>
      </c>
      <c r="T54" s="235">
        <f t="shared" si="3"/>
        <v>6.5245778488504172E-3</v>
      </c>
      <c r="U54" s="235">
        <f t="shared" si="3"/>
        <v>6.6569445554287262E-3</v>
      </c>
      <c r="V54" s="235">
        <f t="shared" si="3"/>
        <v>6.8505745489363338E-3</v>
      </c>
      <c r="W54" s="235">
        <f t="shared" si="3"/>
        <v>6.7426794708895198E-3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3.153233045422902E-2</v>
      </c>
      <c r="C55" s="235">
        <f t="shared" si="4"/>
        <v>2.8260342982135436E-2</v>
      </c>
      <c r="D55" s="235">
        <f t="shared" si="4"/>
        <v>3.1044434629079038E-2</v>
      </c>
      <c r="E55" s="235">
        <f t="shared" si="4"/>
        <v>3.3780941579308409E-2</v>
      </c>
      <c r="F55" s="235">
        <f t="shared" si="4"/>
        <v>2.9883777910969678E-2</v>
      </c>
      <c r="G55" s="235">
        <f t="shared" si="4"/>
        <v>2.7889929403863912E-2</v>
      </c>
      <c r="H55" s="235">
        <f t="shared" si="4"/>
        <v>2.5636062700341435E-2</v>
      </c>
      <c r="I55" s="235">
        <f t="shared" si="4"/>
        <v>2.8578296264114324E-2</v>
      </c>
      <c r="J55" s="235">
        <f t="shared" si="4"/>
        <v>2.350999315774735E-2</v>
      </c>
      <c r="K55" s="235">
        <f t="shared" si="4"/>
        <v>1.8853904114463315E-2</v>
      </c>
      <c r="L55" s="235">
        <f t="shared" si="4"/>
        <v>1.6594292029543708E-2</v>
      </c>
      <c r="M55" s="235">
        <f t="shared" si="4"/>
        <v>1.5484549287031047E-2</v>
      </c>
      <c r="N55" s="235">
        <f t="shared" si="4"/>
        <v>1.6020890698385193E-2</v>
      </c>
      <c r="O55" s="235">
        <f t="shared" si="4"/>
        <v>1.6966987634036108E-2</v>
      </c>
      <c r="P55" s="235">
        <f t="shared" si="4"/>
        <v>1.5734962861429124E-2</v>
      </c>
      <c r="Q55" s="235">
        <f t="shared" si="4"/>
        <v>1.5609616753160952E-2</v>
      </c>
      <c r="R55" s="235">
        <f t="shared" si="4"/>
        <v>1.6118217653957378E-2</v>
      </c>
      <c r="S55" s="235">
        <f t="shared" si="4"/>
        <v>1.5950781631514258E-2</v>
      </c>
      <c r="T55" s="235">
        <f t="shared" si="4"/>
        <v>1.6180953065149033E-2</v>
      </c>
      <c r="U55" s="235">
        <f t="shared" si="4"/>
        <v>1.6509222497463241E-2</v>
      </c>
      <c r="V55" s="235">
        <f t="shared" si="4"/>
        <v>1.6989424881362108E-2</v>
      </c>
      <c r="W55" s="235">
        <f t="shared" si="4"/>
        <v>1.6721845087806012E-2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9.6631335262959903E-2</v>
      </c>
      <c r="C56" s="235">
        <f t="shared" si="5"/>
        <v>8.660427688073763E-2</v>
      </c>
      <c r="D56" s="235">
        <f t="shared" si="5"/>
        <v>9.5136170637500281E-2</v>
      </c>
      <c r="E56" s="235">
        <f t="shared" si="5"/>
        <v>0.10352224032368702</v>
      </c>
      <c r="F56" s="235">
        <f t="shared" si="5"/>
        <v>9.1579319404584511E-2</v>
      </c>
      <c r="G56" s="235">
        <f t="shared" si="5"/>
        <v>8.5469138495711999E-2</v>
      </c>
      <c r="H56" s="235">
        <f t="shared" si="5"/>
        <v>7.856212763007861E-2</v>
      </c>
      <c r="I56" s="235">
        <f t="shared" si="5"/>
        <v>8.7578649841640613E-2</v>
      </c>
      <c r="J56" s="235">
        <f t="shared" si="5"/>
        <v>7.2046753225354795E-2</v>
      </c>
      <c r="K56" s="235">
        <f t="shared" si="5"/>
        <v>5.7778093254000476E-2</v>
      </c>
      <c r="L56" s="235">
        <f t="shared" si="5"/>
        <v>5.0853475574408114E-2</v>
      </c>
      <c r="M56" s="235">
        <f t="shared" si="5"/>
        <v>4.7452651040901579E-2</v>
      </c>
      <c r="N56" s="235">
        <f t="shared" si="5"/>
        <v>4.9096277946664331E-2</v>
      </c>
      <c r="O56" s="235">
        <f t="shared" si="5"/>
        <v>5.1995607265594511E-2</v>
      </c>
      <c r="P56" s="235">
        <f t="shared" si="5"/>
        <v>4.8220047478573114E-2</v>
      </c>
      <c r="Q56" s="235">
        <f t="shared" si="5"/>
        <v>4.7835922308073896E-2</v>
      </c>
      <c r="R56" s="235">
        <f t="shared" si="5"/>
        <v>4.9394537971804854E-2</v>
      </c>
      <c r="S56" s="235">
        <f t="shared" si="5"/>
        <v>4.8881427580446904E-2</v>
      </c>
      <c r="T56" s="235">
        <f t="shared" si="5"/>
        <v>4.9586791651263173E-2</v>
      </c>
      <c r="U56" s="235">
        <f t="shared" si="5"/>
        <v>5.0592778621258314E-2</v>
      </c>
      <c r="V56" s="235">
        <f t="shared" si="5"/>
        <v>5.206436657191614E-2</v>
      </c>
      <c r="W56" s="235">
        <f t="shared" si="5"/>
        <v>5.1244363978760352E-2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2.0457665402538589E-2</v>
      </c>
      <c r="C57" s="302">
        <f t="shared" si="6"/>
        <v>1.8947584796860987E-2</v>
      </c>
      <c r="D57" s="302">
        <f t="shared" si="6"/>
        <v>2.0104001322740962E-2</v>
      </c>
      <c r="E57" s="302">
        <f t="shared" si="6"/>
        <v>2.1069718684800433E-2</v>
      </c>
      <c r="F57" s="302">
        <f t="shared" si="6"/>
        <v>1.9535463093312735E-2</v>
      </c>
      <c r="G57" s="302">
        <f t="shared" si="6"/>
        <v>1.8771385135922754E-2</v>
      </c>
      <c r="H57" s="302">
        <f t="shared" si="6"/>
        <v>1.7775538720517008E-2</v>
      </c>
      <c r="I57" s="302">
        <f t="shared" si="6"/>
        <v>1.9156999651718874E-2</v>
      </c>
      <c r="J57" s="302">
        <f t="shared" si="6"/>
        <v>1.7798675349066526E-2</v>
      </c>
      <c r="K57" s="302">
        <f t="shared" si="6"/>
        <v>1.5320421467002873E-2</v>
      </c>
      <c r="L57" s="302">
        <f t="shared" si="6"/>
        <v>1.5483387877976519E-2</v>
      </c>
      <c r="M57" s="302">
        <f t="shared" si="6"/>
        <v>1.5030653497018933E-2</v>
      </c>
      <c r="N57" s="302">
        <f t="shared" si="6"/>
        <v>1.3450594247135628E-2</v>
      </c>
      <c r="O57" s="302">
        <f t="shared" si="6"/>
        <v>1.2382079764069466E-2</v>
      </c>
      <c r="P57" s="302">
        <f t="shared" si="6"/>
        <v>1.1408560084415627E-2</v>
      </c>
      <c r="Q57" s="302">
        <f t="shared" si="6"/>
        <v>1.0980726740970866E-2</v>
      </c>
      <c r="R57" s="302">
        <f t="shared" si="6"/>
        <v>1.1456935768004535E-2</v>
      </c>
      <c r="S57" s="302">
        <f t="shared" si="6"/>
        <v>1.1609511621970684E-2</v>
      </c>
      <c r="T57" s="302">
        <f t="shared" si="6"/>
        <v>1.1943805365026162E-2</v>
      </c>
      <c r="U57" s="302">
        <f t="shared" si="6"/>
        <v>1.132818812168279E-2</v>
      </c>
      <c r="V57" s="302">
        <f t="shared" si="6"/>
        <v>1.1432612793609105E-2</v>
      </c>
      <c r="W57" s="302">
        <f t="shared" si="6"/>
        <v>1.1417715984649019E-2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0.61188219020865831</v>
      </c>
      <c r="C58" s="303">
        <f t="shared" si="7"/>
        <v>0.64013593086345932</v>
      </c>
      <c r="D58" s="303">
        <f t="shared" si="7"/>
        <v>0.61709812892776761</v>
      </c>
      <c r="E58" s="303">
        <f t="shared" si="7"/>
        <v>0.5959433300009821</v>
      </c>
      <c r="F58" s="303">
        <f t="shared" si="7"/>
        <v>0.62760545213561891</v>
      </c>
      <c r="G58" s="303">
        <f t="shared" si="7"/>
        <v>0.64339065526112438</v>
      </c>
      <c r="H58" s="303">
        <f t="shared" si="7"/>
        <v>0.66234185018634117</v>
      </c>
      <c r="I58" s="303">
        <f t="shared" si="7"/>
        <v>0.63693387904035481</v>
      </c>
      <c r="J58" s="303">
        <f t="shared" si="7"/>
        <v>0.67559170178601669</v>
      </c>
      <c r="K58" s="303">
        <f t="shared" si="7"/>
        <v>0.71764167083794472</v>
      </c>
      <c r="L58" s="303">
        <f t="shared" si="7"/>
        <v>0.73298287071003498</v>
      </c>
      <c r="M58" s="303">
        <f t="shared" si="7"/>
        <v>0.74280625249691234</v>
      </c>
      <c r="N58" s="303">
        <f t="shared" si="7"/>
        <v>0.74504134284180412</v>
      </c>
      <c r="O58" s="303">
        <f t="shared" si="7"/>
        <v>0.74492982477928571</v>
      </c>
      <c r="P58" s="303">
        <f t="shared" si="7"/>
        <v>0.75829443805263252</v>
      </c>
      <c r="Q58" s="303">
        <f t="shared" si="7"/>
        <v>0.76238753538138704</v>
      </c>
      <c r="R58" s="303">
        <f t="shared" si="7"/>
        <v>0.75612844212536312</v>
      </c>
      <c r="S58" s="303">
        <f t="shared" si="7"/>
        <v>0.7564026775412952</v>
      </c>
      <c r="T58" s="303">
        <f t="shared" si="7"/>
        <v>0.75274623521521411</v>
      </c>
      <c r="U58" s="303">
        <f t="shared" si="7"/>
        <v>0.75686548155031663</v>
      </c>
      <c r="V58" s="303">
        <f t="shared" si="7"/>
        <v>0.75513580665360258</v>
      </c>
      <c r="W58" s="303">
        <f t="shared" si="7"/>
        <v>0.75539230957892256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5.9504559082980593E-2</v>
      </c>
      <c r="C59" s="303">
        <f t="shared" si="8"/>
        <v>5.3330002079191093E-2</v>
      </c>
      <c r="D59" s="303">
        <f t="shared" si="8"/>
        <v>5.8583852445197572E-2</v>
      </c>
      <c r="E59" s="303">
        <f t="shared" si="8"/>
        <v>6.3747905883533615E-2</v>
      </c>
      <c r="F59" s="303">
        <f t="shared" si="8"/>
        <v>5.6393580896507305E-2</v>
      </c>
      <c r="G59" s="303">
        <f t="shared" si="8"/>
        <v>5.2630995810517417E-2</v>
      </c>
      <c r="H59" s="303">
        <f t="shared" si="8"/>
        <v>4.8377731224837905E-2</v>
      </c>
      <c r="I59" s="303">
        <f t="shared" si="8"/>
        <v>5.3930010691957679E-2</v>
      </c>
      <c r="J59" s="303">
        <f t="shared" si="8"/>
        <v>4.4365632249297439E-2</v>
      </c>
      <c r="K59" s="303">
        <f t="shared" si="8"/>
        <v>3.5579141635358191E-2</v>
      </c>
      <c r="L59" s="303">
        <f t="shared" si="8"/>
        <v>3.1315034958977646E-2</v>
      </c>
      <c r="M59" s="303">
        <f t="shared" si="8"/>
        <v>2.9220843009397292E-2</v>
      </c>
      <c r="N59" s="303">
        <f t="shared" si="8"/>
        <v>3.0232971156630144E-2</v>
      </c>
      <c r="O59" s="303">
        <f t="shared" si="8"/>
        <v>3.2018347631971388E-2</v>
      </c>
      <c r="P59" s="303">
        <f t="shared" si="8"/>
        <v>2.9693397657858191E-2</v>
      </c>
      <c r="Q59" s="303">
        <f t="shared" si="8"/>
        <v>2.9456857421287622E-2</v>
      </c>
      <c r="R59" s="303">
        <f t="shared" si="8"/>
        <v>3.041663654053248E-2</v>
      </c>
      <c r="S59" s="303">
        <f t="shared" si="8"/>
        <v>3.0100668562696262E-2</v>
      </c>
      <c r="T59" s="303">
        <f t="shared" si="8"/>
        <v>3.053502433261996E-2</v>
      </c>
      <c r="U59" s="303">
        <f t="shared" si="8"/>
        <v>3.1154500519406457E-2</v>
      </c>
      <c r="V59" s="303">
        <f t="shared" si="8"/>
        <v>3.2060688889022047E-2</v>
      </c>
      <c r="W59" s="303">
        <f t="shared" si="8"/>
        <v>3.1555739923762968E-2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0.10851524665254757</v>
      </c>
      <c r="C60" s="303">
        <f t="shared" si="9"/>
        <v>0.10866204622488435</v>
      </c>
      <c r="D60" s="303">
        <f t="shared" si="9"/>
        <v>0.10766268876721845</v>
      </c>
      <c r="E60" s="303">
        <f t="shared" si="9"/>
        <v>0.10536209692194656</v>
      </c>
      <c r="F60" s="303">
        <f t="shared" si="9"/>
        <v>0.10726262998468972</v>
      </c>
      <c r="G60" s="303">
        <f t="shared" si="9"/>
        <v>0.10862772366029436</v>
      </c>
      <c r="H60" s="303">
        <f t="shared" si="9"/>
        <v>0.10919552418456134</v>
      </c>
      <c r="I60" s="303">
        <f t="shared" si="9"/>
        <v>0.10904162004313869</v>
      </c>
      <c r="J60" s="303">
        <f t="shared" si="9"/>
        <v>0.11339539845203668</v>
      </c>
      <c r="K60" s="303">
        <f t="shared" si="9"/>
        <v>0.11208922539692918</v>
      </c>
      <c r="L60" s="303">
        <f t="shared" si="9"/>
        <v>0.11515542591628376</v>
      </c>
      <c r="M60" s="303">
        <f t="shared" si="9"/>
        <v>0.11490507394616879</v>
      </c>
      <c r="N60" s="303">
        <f t="shared" si="9"/>
        <v>0.10984218151662163</v>
      </c>
      <c r="O60" s="303">
        <f t="shared" si="9"/>
        <v>0.10324682321395527</v>
      </c>
      <c r="P60" s="303">
        <f t="shared" si="9"/>
        <v>0.10098098611436163</v>
      </c>
      <c r="Q60" s="303">
        <f t="shared" si="9"/>
        <v>9.8345864967873786E-2</v>
      </c>
      <c r="R60" s="303">
        <f t="shared" si="9"/>
        <v>9.9948870116351118E-2</v>
      </c>
      <c r="S60" s="303">
        <f t="shared" si="9"/>
        <v>0.10089811289283461</v>
      </c>
      <c r="T60" s="303">
        <f t="shared" si="9"/>
        <v>0.10232862353563017</v>
      </c>
      <c r="U60" s="303">
        <f t="shared" si="9"/>
        <v>9.6127149177074128E-2</v>
      </c>
      <c r="V60" s="303">
        <f t="shared" si="9"/>
        <v>9.3805910326187444E-2</v>
      </c>
      <c r="W60" s="303">
        <f t="shared" si="9"/>
        <v>9.5763378532546392E-2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5.3857916500345673E-2</v>
      </c>
      <c r="C61" s="304">
        <f t="shared" si="10"/>
        <v>5.22434868182848E-2</v>
      </c>
      <c r="D61" s="304">
        <f t="shared" si="10"/>
        <v>5.2661483623271652E-2</v>
      </c>
      <c r="E61" s="304">
        <f t="shared" si="10"/>
        <v>5.1633370011472252E-2</v>
      </c>
      <c r="F61" s="304">
        <f t="shared" si="10"/>
        <v>5.1597379585021287E-2</v>
      </c>
      <c r="G61" s="304">
        <f t="shared" si="10"/>
        <v>5.2005227761081005E-2</v>
      </c>
      <c r="H61" s="304">
        <f t="shared" si="10"/>
        <v>5.140122923389958E-2</v>
      </c>
      <c r="I61" s="304">
        <f t="shared" si="10"/>
        <v>5.2831191212860784E-2</v>
      </c>
      <c r="J61" s="304">
        <f t="shared" si="10"/>
        <v>5.4870584794491632E-2</v>
      </c>
      <c r="K61" s="304">
        <f t="shared" si="10"/>
        <v>5.0908726955953942E-2</v>
      </c>
      <c r="L61" s="304">
        <f t="shared" si="10"/>
        <v>5.3096517872632157E-2</v>
      </c>
      <c r="M61" s="304">
        <f t="shared" si="10"/>
        <v>5.2229318044770191E-2</v>
      </c>
      <c r="N61" s="304">
        <f t="shared" si="10"/>
        <v>4.6898843695265049E-2</v>
      </c>
      <c r="O61" s="304">
        <f t="shared" si="10"/>
        <v>4.0159923718374534E-2</v>
      </c>
      <c r="P61" s="304">
        <f t="shared" si="10"/>
        <v>3.7010069756543647E-2</v>
      </c>
      <c r="Q61" s="304">
        <f t="shared" si="10"/>
        <v>3.4063564549540772E-2</v>
      </c>
      <c r="R61" s="304">
        <f t="shared" si="10"/>
        <v>3.6091616044538179E-2</v>
      </c>
      <c r="S61" s="304">
        <f t="shared" si="10"/>
        <v>3.7045647522928396E-2</v>
      </c>
      <c r="T61" s="304">
        <f t="shared" si="10"/>
        <v>3.8735259428572671E-2</v>
      </c>
      <c r="U61" s="304">
        <f t="shared" si="10"/>
        <v>3.2147118757945729E-2</v>
      </c>
      <c r="V61" s="304">
        <f t="shared" si="10"/>
        <v>2.988855705431611E-2</v>
      </c>
      <c r="W61" s="304">
        <f t="shared" si="10"/>
        <v>3.186840277666738E-2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4.957147040151981E-2</v>
      </c>
      <c r="C62" s="304">
        <f t="shared" si="11"/>
        <v>5.1860439570771251E-2</v>
      </c>
      <c r="D62" s="304">
        <f t="shared" si="11"/>
        <v>4.9994038268288868E-2</v>
      </c>
      <c r="E62" s="304">
        <f t="shared" si="11"/>
        <v>4.8280187946069725E-2</v>
      </c>
      <c r="F62" s="304">
        <f t="shared" si="11"/>
        <v>5.084528622047977E-2</v>
      </c>
      <c r="G62" s="304">
        <f t="shared" si="11"/>
        <v>5.2124120188912722E-2</v>
      </c>
      <c r="H62" s="304">
        <f t="shared" si="11"/>
        <v>5.3659446128026041E-2</v>
      </c>
      <c r="I62" s="304">
        <f t="shared" si="11"/>
        <v>5.1601026207033655E-2</v>
      </c>
      <c r="J62" s="304">
        <f t="shared" si="11"/>
        <v>5.4732879277263197E-2</v>
      </c>
      <c r="K62" s="304">
        <f t="shared" si="11"/>
        <v>5.8139546164448913E-2</v>
      </c>
      <c r="L62" s="304">
        <f t="shared" si="11"/>
        <v>5.938240932920906E-2</v>
      </c>
      <c r="M62" s="304">
        <f t="shared" si="11"/>
        <v>6.0178247951877477E-2</v>
      </c>
      <c r="N62" s="304">
        <f t="shared" si="11"/>
        <v>6.0359323192584774E-2</v>
      </c>
      <c r="O62" s="304">
        <f t="shared" si="11"/>
        <v>6.0350288586865218E-2</v>
      </c>
      <c r="P62" s="304">
        <f t="shared" si="11"/>
        <v>6.1433019122103603E-2</v>
      </c>
      <c r="Q62" s="304">
        <f t="shared" si="11"/>
        <v>6.1764620296855456E-2</v>
      </c>
      <c r="R62" s="304">
        <f t="shared" si="11"/>
        <v>6.1257541546981112E-2</v>
      </c>
      <c r="S62" s="304">
        <f t="shared" si="11"/>
        <v>6.1279758655145844E-2</v>
      </c>
      <c r="T62" s="304">
        <f t="shared" si="11"/>
        <v>6.098353296751733E-2</v>
      </c>
      <c r="U62" s="304">
        <f t="shared" si="11"/>
        <v>6.1317252596956917E-2</v>
      </c>
      <c r="V62" s="304">
        <f t="shared" si="11"/>
        <v>6.1177123452296804E-2</v>
      </c>
      <c r="W62" s="304">
        <f t="shared" si="11"/>
        <v>6.1197903967523198E-2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5.0858597506820988E-3</v>
      </c>
      <c r="C63" s="304">
        <f t="shared" si="12"/>
        <v>4.5581198358282957E-3</v>
      </c>
      <c r="D63" s="304">
        <f t="shared" si="12"/>
        <v>5.007166875657912E-3</v>
      </c>
      <c r="E63" s="304">
        <f t="shared" si="12"/>
        <v>5.4485389644045798E-3</v>
      </c>
      <c r="F63" s="304">
        <f t="shared" si="12"/>
        <v>4.8199641791886573E-3</v>
      </c>
      <c r="G63" s="304">
        <f t="shared" si="12"/>
        <v>4.4983757103006306E-3</v>
      </c>
      <c r="H63" s="304">
        <f t="shared" si="12"/>
        <v>4.1348488226357174E-3</v>
      </c>
      <c r="I63" s="304">
        <f t="shared" si="12"/>
        <v>4.6094026232442456E-3</v>
      </c>
      <c r="J63" s="304">
        <f t="shared" si="12"/>
        <v>3.791934380281831E-3</v>
      </c>
      <c r="K63" s="304">
        <f t="shared" si="12"/>
        <v>3.0409522765263383E-3</v>
      </c>
      <c r="L63" s="304">
        <f t="shared" si="12"/>
        <v>2.6764987144425332E-3</v>
      </c>
      <c r="M63" s="304">
        <f t="shared" si="12"/>
        <v>2.4975079495211361E-3</v>
      </c>
      <c r="N63" s="304">
        <f t="shared" si="12"/>
        <v>2.5840146287718058E-3</v>
      </c>
      <c r="O63" s="304">
        <f t="shared" si="12"/>
        <v>2.7366109087155017E-3</v>
      </c>
      <c r="P63" s="304">
        <f t="shared" si="12"/>
        <v>2.537897235714375E-3</v>
      </c>
      <c r="Q63" s="304">
        <f t="shared" si="12"/>
        <v>2.5176801214775737E-3</v>
      </c>
      <c r="R63" s="304">
        <f t="shared" si="12"/>
        <v>2.5997125248318339E-3</v>
      </c>
      <c r="S63" s="304">
        <f t="shared" si="12"/>
        <v>2.5727067147603639E-3</v>
      </c>
      <c r="T63" s="304">
        <f t="shared" si="12"/>
        <v>2.6098311395401663E-3</v>
      </c>
      <c r="U63" s="304">
        <f t="shared" si="12"/>
        <v>2.66277782217149E-3</v>
      </c>
      <c r="V63" s="304">
        <f t="shared" si="12"/>
        <v>2.7402298195745348E-3</v>
      </c>
      <c r="W63" s="304">
        <f t="shared" si="12"/>
        <v>2.6970717883558087E-3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4.7064546132812191E-2</v>
      </c>
      <c r="C65" s="237">
        <f t="shared" si="14"/>
        <v>4.2180840960755084E-2</v>
      </c>
      <c r="D65" s="237">
        <f t="shared" si="14"/>
        <v>4.6336322267338338E-2</v>
      </c>
      <c r="E65" s="237">
        <f t="shared" si="14"/>
        <v>5.0420779576600024E-2</v>
      </c>
      <c r="F65" s="237">
        <f t="shared" si="14"/>
        <v>4.4603948514211865E-2</v>
      </c>
      <c r="G65" s="237">
        <f t="shared" si="14"/>
        <v>4.1627968823122072E-2</v>
      </c>
      <c r="H65" s="237">
        <f t="shared" si="14"/>
        <v>3.8263891004670952E-2</v>
      </c>
      <c r="I65" s="237">
        <f t="shared" si="14"/>
        <v>4.2655411875502279E-2</v>
      </c>
      <c r="J65" s="237">
        <f t="shared" si="14"/>
        <v>3.5090560755128085E-2</v>
      </c>
      <c r="K65" s="237">
        <f t="shared" si="14"/>
        <v>2.814097236697477E-2</v>
      </c>
      <c r="L65" s="237">
        <f t="shared" si="14"/>
        <v>2.4768319103451217E-2</v>
      </c>
      <c r="M65" s="237">
        <f t="shared" si="14"/>
        <v>2.3111938564868609E-2</v>
      </c>
      <c r="N65" s="237">
        <f t="shared" si="14"/>
        <v>2.3912471374654312E-2</v>
      </c>
      <c r="O65" s="237">
        <f t="shared" si="14"/>
        <v>2.5324597349253273E-2</v>
      </c>
      <c r="P65" s="237">
        <f t="shared" si="14"/>
        <v>2.3485701019300843E-2</v>
      </c>
      <c r="Q65" s="237">
        <f t="shared" si="14"/>
        <v>2.3298611844153484E-2</v>
      </c>
      <c r="R65" s="237">
        <f t="shared" si="14"/>
        <v>2.4057739704793822E-2</v>
      </c>
      <c r="S65" s="237">
        <f t="shared" si="14"/>
        <v>2.3807827938392426E-2</v>
      </c>
      <c r="T65" s="237">
        <f t="shared" si="14"/>
        <v>2.4151377365304722E-2</v>
      </c>
      <c r="U65" s="237">
        <f t="shared" si="14"/>
        <v>2.4641345966374996E-2</v>
      </c>
      <c r="V65" s="237">
        <f t="shared" si="14"/>
        <v>2.5358086750342762E-2</v>
      </c>
      <c r="W65" s="237">
        <f t="shared" si="14"/>
        <v>2.4958702329444658E-2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155.71994249328154</v>
      </c>
      <c r="C69" s="324">
        <f t="shared" si="15"/>
        <v>149.36469369023811</v>
      </c>
      <c r="D69" s="324">
        <f t="shared" si="15"/>
        <v>157.39943783723885</v>
      </c>
      <c r="E69" s="324">
        <f t="shared" si="15"/>
        <v>173.26695378119371</v>
      </c>
      <c r="F69" s="324">
        <f t="shared" si="15"/>
        <v>189.65978100374764</v>
      </c>
      <c r="G69" s="324">
        <f t="shared" si="15"/>
        <v>184.05304269981889</v>
      </c>
      <c r="H69" s="324">
        <f t="shared" si="15"/>
        <v>169.82600109922578</v>
      </c>
      <c r="I69" s="324">
        <f t="shared" si="15"/>
        <v>174.8069613496709</v>
      </c>
      <c r="J69" s="324">
        <f t="shared" si="15"/>
        <v>191.41379190462479</v>
      </c>
      <c r="K69" s="324">
        <f t="shared" si="15"/>
        <v>214.43137637246653</v>
      </c>
      <c r="L69" s="324">
        <f t="shared" si="15"/>
        <v>218.6378184362764</v>
      </c>
      <c r="M69" s="324">
        <f t="shared" si="15"/>
        <v>224.95346932596357</v>
      </c>
      <c r="N69" s="324">
        <f t="shared" si="15"/>
        <v>243.72357443584244</v>
      </c>
      <c r="O69" s="324">
        <f t="shared" si="15"/>
        <v>254.45298575628104</v>
      </c>
      <c r="P69" s="324">
        <f t="shared" si="15"/>
        <v>245.03830676914362</v>
      </c>
      <c r="Q69" s="324">
        <f t="shared" si="15"/>
        <v>242.40479735048893</v>
      </c>
      <c r="R69" s="324">
        <f t="shared" si="15"/>
        <v>254.09199055431415</v>
      </c>
      <c r="S69" s="324">
        <f t="shared" si="15"/>
        <v>249.53256376627641</v>
      </c>
      <c r="T69" s="324">
        <f t="shared" si="15"/>
        <v>249.1506964902679</v>
      </c>
      <c r="U69" s="324">
        <f t="shared" si="15"/>
        <v>238.33551895150291</v>
      </c>
      <c r="V69" s="324">
        <f t="shared" si="15"/>
        <v>241.55493980226916</v>
      </c>
      <c r="W69" s="324">
        <f t="shared" si="15"/>
        <v>213.08249425425728</v>
      </c>
      <c r="DA69" s="95"/>
    </row>
    <row r="70" spans="1:105" ht="12" customHeight="1" x14ac:dyDescent="0.25">
      <c r="A70" s="55" t="s">
        <v>92</v>
      </c>
      <c r="B70" s="336">
        <f>IF(B$6=0,0,B$6/WWP!B$5*1000)</f>
        <v>1.8215305121817571</v>
      </c>
      <c r="C70" s="336">
        <f>IF(C$6=0,0,C$6/WWP!C$5*1000)</f>
        <v>1.5658909980883524</v>
      </c>
      <c r="D70" s="336">
        <f>IF(D$6=0,0,D$6/WWP!D$5*1000)</f>
        <v>1.8126880781873369</v>
      </c>
      <c r="E70" s="336">
        <f>IF(E$6=0,0,E$6/WWP!E$5*1000)</f>
        <v>2.1713190225171983</v>
      </c>
      <c r="F70" s="336">
        <f>IF(F$6=0,0,F$6/WWP!F$5*1000)</f>
        <v>2.1025527065429066</v>
      </c>
      <c r="G70" s="336">
        <f>IF(G$6=0,0,G$6/WWP!G$5*1000)</f>
        <v>1.9042613943819173</v>
      </c>
      <c r="H70" s="336">
        <f>IF(H$6=0,0,H$6/WWP!H$5*1000)</f>
        <v>1.6150711336055508</v>
      </c>
      <c r="I70" s="336">
        <f>IF(I$6=0,0,I$6/WWP!I$5*1000)</f>
        <v>1.8532380322750164</v>
      </c>
      <c r="J70" s="336">
        <f>IF(J$6=0,0,J$6/WWP!J$5*1000)</f>
        <v>1.6694056382814946</v>
      </c>
      <c r="K70" s="336">
        <f>IF(K$6=0,0,K$6/WWP!K$5*1000)</f>
        <v>1.4997738389186157</v>
      </c>
      <c r="L70" s="336">
        <f>IF(L$6=0,0,L$6/WWP!L$5*1000)</f>
        <v>1.3459228319383918</v>
      </c>
      <c r="M70" s="336">
        <f>IF(M$6=0,0,M$6/WWP!M$5*1000)</f>
        <v>1.2921930792020917</v>
      </c>
      <c r="N70" s="336">
        <f>IF(N$6=0,0,N$6/WWP!N$5*1000)</f>
        <v>1.4485061479531731</v>
      </c>
      <c r="O70" s="336">
        <f>IF(O$6=0,0,O$6/WWP!O$5*1000)</f>
        <v>1.6015792781244975</v>
      </c>
      <c r="P70" s="336">
        <f>IF(P$6=0,0,P$6/WWP!P$5*1000)</f>
        <v>1.4303286952051433</v>
      </c>
      <c r="Q70" s="336">
        <f>IF(Q$6=0,0,Q$6/WWP!Q$5*1000)</f>
        <v>1.4036848011722887</v>
      </c>
      <c r="R70" s="336">
        <f>IF(R$6=0,0,R$6/WWP!R$5*1000)</f>
        <v>1.5193020996980566</v>
      </c>
      <c r="S70" s="336">
        <f>IF(S$6=0,0,S$6/WWP!S$5*1000)</f>
        <v>1.4765404354115959</v>
      </c>
      <c r="T70" s="336">
        <f>IF(T$6=0,0,T$6/WWP!T$5*1000)</f>
        <v>1.4955548661183706</v>
      </c>
      <c r="U70" s="336">
        <f>IF(U$6=0,0,U$6/WWP!U$5*1000)</f>
        <v>1.459659428429529</v>
      </c>
      <c r="V70" s="336">
        <f>IF(V$6=0,0,V$6/WWP!V$5*1000)</f>
        <v>1.5224069129569322</v>
      </c>
      <c r="W70" s="336">
        <f>IF(W$6=0,0,W$6/WWP!W$5*1000)</f>
        <v>1.3218072028449859</v>
      </c>
      <c r="DA70" s="67"/>
    </row>
    <row r="71" spans="1:105" ht="12" customHeight="1" x14ac:dyDescent="0.25">
      <c r="A71" s="202" t="s">
        <v>93</v>
      </c>
      <c r="B71" s="337">
        <f>IF(B$7=0,0,B$7/WWP!B$5*1000)</f>
        <v>1.9799244697627796</v>
      </c>
      <c r="C71" s="337">
        <f>IF(C$7=0,0,C$7/WWP!C$5*1000)</f>
        <v>1.7020554327047299</v>
      </c>
      <c r="D71" s="337">
        <f>IF(D$7=0,0,D$7/WWP!D$5*1000)</f>
        <v>1.9703131284644959</v>
      </c>
      <c r="E71" s="337">
        <f>IF(E$7=0,0,E$7/WWP!E$5*1000)</f>
        <v>2.3601293723013042</v>
      </c>
      <c r="F71" s="337">
        <f>IF(F$7=0,0,F$7/WWP!F$5*1000)</f>
        <v>2.2853833766770726</v>
      </c>
      <c r="G71" s="337">
        <f>IF(G$7=0,0,G$7/WWP!G$5*1000)</f>
        <v>2.0698493417194745</v>
      </c>
      <c r="H71" s="337">
        <f>IF(H$7=0,0,H$7/WWP!H$5*1000)</f>
        <v>1.755512101745164</v>
      </c>
      <c r="I71" s="337">
        <f>IF(I$7=0,0,I$7/WWP!I$5*1000)</f>
        <v>2.0143891655163211</v>
      </c>
      <c r="J71" s="337">
        <f>IF(J$7=0,0,J$7/WWP!J$5*1000)</f>
        <v>1.8145713459581465</v>
      </c>
      <c r="K71" s="337">
        <f>IF(K$7=0,0,K$7/WWP!K$5*1000)</f>
        <v>1.6301889553463216</v>
      </c>
      <c r="L71" s="337">
        <f>IF(L$7=0,0,L$7/WWP!L$5*1000)</f>
        <v>1.4629595999330343</v>
      </c>
      <c r="M71" s="337">
        <f>IF(M$7=0,0,M$7/WWP!M$5*1000)</f>
        <v>1.4045576947848823</v>
      </c>
      <c r="N71" s="337">
        <f>IF(N$7=0,0,N$7/WWP!N$5*1000)</f>
        <v>1.5744632042969273</v>
      </c>
      <c r="O71" s="337">
        <f>IF(O$7=0,0,O$7/WWP!O$5*1000)</f>
        <v>1.7408470414396713</v>
      </c>
      <c r="P71" s="337">
        <f>IF(P$7=0,0,P$7/WWP!P$5*1000)</f>
        <v>1.5547051034838517</v>
      </c>
      <c r="Q71" s="337">
        <f>IF(Q$7=0,0,Q$7/WWP!Q$5*1000)</f>
        <v>1.5257443491003135</v>
      </c>
      <c r="R71" s="337">
        <f>IF(R$7=0,0,R$7/WWP!R$5*1000)</f>
        <v>1.6514153257587572</v>
      </c>
      <c r="S71" s="337">
        <f>IF(S$7=0,0,S$7/WWP!S$5*1000)</f>
        <v>1.6049352558821695</v>
      </c>
      <c r="T71" s="337">
        <f>IF(T$7=0,0,T$7/WWP!T$5*1000)</f>
        <v>1.6256031153460553</v>
      </c>
      <c r="U71" s="337">
        <f>IF(U$7=0,0,U$7/WWP!U$5*1000)</f>
        <v>1.5865863352494876</v>
      </c>
      <c r="V71" s="337">
        <f>IF(V$7=0,0,V$7/WWP!V$5*1000)</f>
        <v>1.6547901227792736</v>
      </c>
      <c r="W71" s="337">
        <f>IF(W$7=0,0,W$7/WWP!W$5*1000)</f>
        <v>1.4367469596141151</v>
      </c>
      <c r="DA71" s="174"/>
    </row>
    <row r="72" spans="1:105" ht="12" customHeight="1" x14ac:dyDescent="0.25">
      <c r="A72" s="202" t="s">
        <v>94</v>
      </c>
      <c r="B72" s="337">
        <f>IF(B$8=0,0,B$8/WWP!B$5*1000)</f>
        <v>4.9102126850116923</v>
      </c>
      <c r="C72" s="337">
        <f>IF(C$8=0,0,C$8/WWP!C$5*1000)</f>
        <v>4.2210974731077302</v>
      </c>
      <c r="D72" s="337">
        <f>IF(D$8=0,0,D$8/WWP!D$5*1000)</f>
        <v>4.8863765585919499</v>
      </c>
      <c r="E72" s="337">
        <f>IF(E$8=0,0,E$8/WWP!E$5*1000)</f>
        <v>5.8531208433072335</v>
      </c>
      <c r="F72" s="337">
        <f>IF(F$8=0,0,F$8/WWP!F$5*1000)</f>
        <v>5.6677507741591384</v>
      </c>
      <c r="G72" s="337">
        <f>IF(G$8=0,0,G$8/WWP!G$5*1000)</f>
        <v>5.1332263674642986</v>
      </c>
      <c r="H72" s="337">
        <f>IF(H$8=0,0,H$8/WWP!H$5*1000)</f>
        <v>4.3536700123280054</v>
      </c>
      <c r="I72" s="337">
        <f>IF(I$8=0,0,I$8/WWP!I$5*1000)</f>
        <v>4.9956851304804797</v>
      </c>
      <c r="J72" s="337">
        <f>IF(J$8=0,0,J$8/WWP!J$5*1000)</f>
        <v>4.500136937976202</v>
      </c>
      <c r="K72" s="337">
        <f>IF(K$8=0,0,K$8/WWP!K$5*1000)</f>
        <v>4.0428686092588784</v>
      </c>
      <c r="L72" s="337">
        <f>IF(L$8=0,0,L$8/WWP!L$5*1000)</f>
        <v>3.6281398078339264</v>
      </c>
      <c r="M72" s="337">
        <f>IF(M$8=0,0,M$8/WWP!M$5*1000)</f>
        <v>3.4833030830665086</v>
      </c>
      <c r="N72" s="337">
        <f>IF(N$8=0,0,N$8/WWP!N$5*1000)</f>
        <v>3.904668746656379</v>
      </c>
      <c r="O72" s="337">
        <f>IF(O$8=0,0,O$8/WWP!O$5*1000)</f>
        <v>4.3173006627703856</v>
      </c>
      <c r="P72" s="337">
        <f>IF(P$8=0,0,P$8/WWP!P$5*1000)</f>
        <v>3.8556686566399514</v>
      </c>
      <c r="Q72" s="337">
        <f>IF(Q$8=0,0,Q$8/WWP!Q$5*1000)</f>
        <v>3.7838459857687776</v>
      </c>
      <c r="R72" s="337">
        <f>IF(R$8=0,0,R$8/WWP!R$5*1000)</f>
        <v>4.0955100078817184</v>
      </c>
      <c r="S72" s="337">
        <f>IF(S$8=0,0,S$8/WWP!S$5*1000)</f>
        <v>3.9802394345877814</v>
      </c>
      <c r="T72" s="337">
        <f>IF(T$8=0,0,T$8/WWP!T$5*1000)</f>
        <v>4.0314957260582167</v>
      </c>
      <c r="U72" s="337">
        <f>IF(U$8=0,0,U$8/WWP!U$5*1000)</f>
        <v>3.93473411141873</v>
      </c>
      <c r="V72" s="337">
        <f>IF(V$8=0,0,V$8/WWP!V$5*1000)</f>
        <v>4.1038795044925989</v>
      </c>
      <c r="W72" s="337">
        <f>IF(W$8=0,0,W$8/WWP!W$5*1000)</f>
        <v>3.5631324598430063</v>
      </c>
      <c r="DA72" s="174"/>
    </row>
    <row r="73" spans="1:105" ht="12" customHeight="1" x14ac:dyDescent="0.25">
      <c r="A73" s="202" t="s">
        <v>95</v>
      </c>
      <c r="B73" s="337">
        <f>IF(B$9=0,0,B$9/WWP!B$5*1000)</f>
        <v>15.04742597019712</v>
      </c>
      <c r="C73" s="337">
        <f>IF(C$9=0,0,C$9/WWP!C$5*1000)</f>
        <v>12.93562128855595</v>
      </c>
      <c r="D73" s="337">
        <f>IF(D$9=0,0,D$9/WWP!D$5*1000)</f>
        <v>14.974379776330171</v>
      </c>
      <c r="E73" s="337">
        <f>IF(E$9=0,0,E$9/WWP!E$5*1000)</f>
        <v>17.936983229489908</v>
      </c>
      <c r="F73" s="337">
        <f>IF(F$9=0,0,F$9/WWP!F$5*1000)</f>
        <v>17.368913662745751</v>
      </c>
      <c r="G73" s="337">
        <f>IF(G$9=0,0,G$9/WWP!G$5*1000)</f>
        <v>15.730854997068015</v>
      </c>
      <c r="H73" s="337">
        <f>IF(H$9=0,0,H$9/WWP!H$5*1000)</f>
        <v>13.341891973263248</v>
      </c>
      <c r="I73" s="337">
        <f>IF(I$9=0,0,I$9/WWP!I$5*1000)</f>
        <v>15.309357657924039</v>
      </c>
      <c r="J73" s="337">
        <f>IF(J$9=0,0,J$9/WWP!J$5*1000)</f>
        <v>13.790742229281911</v>
      </c>
      <c r="K73" s="337">
        <f>IF(K$9=0,0,K$9/WWP!K$5*1000)</f>
        <v>12.389436060632045</v>
      </c>
      <c r="L73" s="337">
        <f>IF(L$9=0,0,L$9/WWP!L$5*1000)</f>
        <v>11.118492959491059</v>
      </c>
      <c r="M73" s="337">
        <f>IF(M$9=0,0,M$9/WWP!M$5*1000)</f>
        <v>10.674638480365106</v>
      </c>
      <c r="N73" s="337">
        <f>IF(N$9=0,0,N$9/WWP!N$5*1000)</f>
        <v>11.965920352656653</v>
      </c>
      <c r="O73" s="337">
        <f>IF(O$9=0,0,O$9/WWP!O$5*1000)</f>
        <v>13.230437514941499</v>
      </c>
      <c r="P73" s="337">
        <f>IF(P$9=0,0,P$9/WWP!P$5*1000)</f>
        <v>11.815758786477268</v>
      </c>
      <c r="Q73" s="337">
        <f>IF(Q$9=0,0,Q$9/WWP!Q$5*1000)</f>
        <v>11.595657053162384</v>
      </c>
      <c r="R73" s="337">
        <f>IF(R$9=0,0,R$9/WWP!R$5*1000)</f>
        <v>12.550756475766551</v>
      </c>
      <c r="S73" s="337">
        <f>IF(S$9=0,0,S$9/WWP!S$5*1000)</f>
        <v>12.197507944704487</v>
      </c>
      <c r="T73" s="337">
        <f>IF(T$9=0,0,T$9/WWP!T$5*1000)</f>
        <v>12.354583676630019</v>
      </c>
      <c r="U73" s="337">
        <f>IF(U$9=0,0,U$9/WWP!U$5*1000)</f>
        <v>12.058056147896105</v>
      </c>
      <c r="V73" s="337">
        <f>IF(V$9=0,0,V$9/WWP!V$5*1000)</f>
        <v>12.576404933122479</v>
      </c>
      <c r="W73" s="337">
        <f>IF(W$9=0,0,W$9/WWP!W$5*1000)</f>
        <v>10.919276893067275</v>
      </c>
      <c r="DA73" s="174"/>
    </row>
    <row r="74" spans="1:105" ht="12" customHeight="1" x14ac:dyDescent="0.25">
      <c r="A74" s="56" t="s">
        <v>96</v>
      </c>
      <c r="B74" s="338">
        <f>IF(B$10=0,0,B$10/WWP!B$5*1000)</f>
        <v>3.1856664800301036</v>
      </c>
      <c r="C74" s="338">
        <f>IF(C$10=0,0,C$10/WWP!C$5*1000)</f>
        <v>2.8301001993529544</v>
      </c>
      <c r="D74" s="338">
        <f>IF(D$10=0,0,D$10/WWP!D$5*1000)</f>
        <v>3.1643585064785329</v>
      </c>
      <c r="E74" s="338">
        <f>IF(E$10=0,0,E$10/WWP!E$5*1000)</f>
        <v>3.6506859735420694</v>
      </c>
      <c r="F74" s="338">
        <f>IF(F$10=0,0,F$10/WWP!F$5*1000)</f>
        <v>3.7050916520844868</v>
      </c>
      <c r="G74" s="338">
        <f>IF(G$10=0,0,G$10/WWP!G$5*1000)</f>
        <v>3.4549305499567362</v>
      </c>
      <c r="H74" s="338">
        <f>IF(H$10=0,0,H$10/WWP!H$5*1000)</f>
        <v>3.0187486582898519</v>
      </c>
      <c r="I74" s="338">
        <f>IF(I$10=0,0,I$10/WWP!I$5*1000)</f>
        <v>3.3487768976936816</v>
      </c>
      <c r="J74" s="338">
        <f>IF(J$10=0,0,J$10/WWP!J$5*1000)</f>
        <v>3.4069119394441936</v>
      </c>
      <c r="K74" s="338">
        <f>IF(K$10=0,0,K$10/WWP!K$5*1000)</f>
        <v>3.2851790617757088</v>
      </c>
      <c r="L74" s="338">
        <f>IF(L$10=0,0,L$10/WWP!L$5*1000)</f>
        <v>3.3852541476434732</v>
      </c>
      <c r="M74" s="338">
        <f>IF(M$10=0,0,M$10/WWP!M$5*1000)</f>
        <v>3.3811976503908348</v>
      </c>
      <c r="N74" s="338">
        <f>IF(N$10=0,0,N$10/WWP!N$5*1000)</f>
        <v>3.2782269081980746</v>
      </c>
      <c r="O74" s="338">
        <f>IF(O$10=0,0,O$10/WWP!O$5*1000)</f>
        <v>3.1506571658399034</v>
      </c>
      <c r="P74" s="338">
        <f>IF(P$10=0,0,P$10/WWP!P$5*1000)</f>
        <v>2.7955342457592436</v>
      </c>
      <c r="Q74" s="338">
        <f>IF(Q$10=0,0,Q$10/WWP!Q$5*1000)</f>
        <v>2.6617808404061378</v>
      </c>
      <c r="R74" s="338">
        <f>IF(R$10=0,0,R$10/WWP!R$5*1000)</f>
        <v>2.9111156149451927</v>
      </c>
      <c r="S74" s="338">
        <f>IF(S$10=0,0,S$10/WWP!S$5*1000)</f>
        <v>2.8969511991047265</v>
      </c>
      <c r="T74" s="338">
        <f>IF(T$10=0,0,T$10/WWP!T$5*1000)</f>
        <v>2.9758074254404665</v>
      </c>
      <c r="U74" s="338">
        <f>IF(U$10=0,0,U$10/WWP!U$5*1000)</f>
        <v>2.6999095947615195</v>
      </c>
      <c r="V74" s="338">
        <f>IF(V$10=0,0,V$10/WWP!V$5*1000)</f>
        <v>2.7616040951429004</v>
      </c>
      <c r="W74" s="338">
        <f>IF(W$10=0,0,W$10/WWP!W$5*1000)</f>
        <v>2.432915400695717</v>
      </c>
      <c r="DA74" s="68"/>
    </row>
    <row r="75" spans="1:105" ht="12" customHeight="1" x14ac:dyDescent="0.25">
      <c r="A75" s="203" t="s">
        <v>2900</v>
      </c>
      <c r="B75" s="351">
        <f>IF(B$16=0,0,B$16/WWP!B$5*1000)</f>
        <v>95.282259471955399</v>
      </c>
      <c r="C75" s="351">
        <f>IF(C$16=0,0,C$16/WWP!C$5*1000)</f>
        <v>95.613707233536061</v>
      </c>
      <c r="D75" s="351">
        <f>IF(D$16=0,0,D$16/WWP!D$5*1000)</f>
        <v>97.130898583642548</v>
      </c>
      <c r="E75" s="351">
        <f>IF(E$16=0,0,E$16/WWP!E$5*1000)</f>
        <v>103.25728541549081</v>
      </c>
      <c r="F75" s="351">
        <f>IF(F$16=0,0,F$16/WWP!F$5*1000)</f>
        <v>119.03151260879947</v>
      </c>
      <c r="G75" s="351">
        <f>IF(G$16=0,0,G$16/WWP!G$5*1000)</f>
        <v>118.41800774544018</v>
      </c>
      <c r="H75" s="351">
        <f>IF(H$16=0,0,H$16/WWP!H$5*1000)</f>
        <v>112.48286777780882</v>
      </c>
      <c r="I75" s="351">
        <f>IF(I$16=0,0,I$16/WWP!I$5*1000)</f>
        <v>111.3404759757033</v>
      </c>
      <c r="J75" s="351">
        <f>IF(J$16=0,0,J$16/WWP!J$5*1000)</f>
        <v>129.31756941815988</v>
      </c>
      <c r="K75" s="351">
        <f>IF(K$16=0,0,K$16/WWP!K$5*1000)</f>
        <v>153.88489122001707</v>
      </c>
      <c r="L75" s="351">
        <f>IF(L$16=0,0,L$16/WWP!L$5*1000)</f>
        <v>160.25777580320127</v>
      </c>
      <c r="M75" s="351">
        <f>IF(M$16=0,0,M$16/WWP!M$5*1000)</f>
        <v>167.09684353619809</v>
      </c>
      <c r="N75" s="351">
        <f>IF(N$16=0,0,N$16/WWP!N$5*1000)</f>
        <v>181.58413917988446</v>
      </c>
      <c r="O75" s="351">
        <f>IF(O$16=0,0,O$16/WWP!O$5*1000)</f>
        <v>189.54961809399248</v>
      </c>
      <c r="P75" s="351">
        <f>IF(P$16=0,0,P$16/WWP!P$5*1000)</f>
        <v>185.81118513287635</v>
      </c>
      <c r="Q75" s="351">
        <f>IF(Q$16=0,0,Q$16/WWP!Q$5*1000)</f>
        <v>184.80639601666383</v>
      </c>
      <c r="R75" s="351">
        <f>IF(R$16=0,0,R$16/WWP!R$5*1000)</f>
        <v>192.12618097436604</v>
      </c>
      <c r="S75" s="351">
        <f>IF(S$16=0,0,S$16/WWP!S$5*1000)</f>
        <v>188.74709936655543</v>
      </c>
      <c r="T75" s="351">
        <f>IF(T$16=0,0,T$16/WWP!T$5*1000)</f>
        <v>187.54724878429761</v>
      </c>
      <c r="U75" s="351">
        <f>IF(U$16=0,0,U$16/WWP!U$5*1000)</f>
        <v>180.3879273217739</v>
      </c>
      <c r="V75" s="351">
        <f>IF(V$16=0,0,V$16/WWP!V$5*1000)</f>
        <v>182.40678431874895</v>
      </c>
      <c r="W75" s="351">
        <f>IF(W$16=0,0,W$16/WWP!W$5*1000)</f>
        <v>160.96087746556094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9.2660465184898086</v>
      </c>
      <c r="C76" s="351">
        <f>IF(C$27=0,0,C$27/WWP!C$5*1000)</f>
        <v>7.96561942505814</v>
      </c>
      <c r="D76" s="351">
        <f>IF(D$27=0,0,D$27/WWP!D$5*1000)</f>
        <v>9.2210654412138471</v>
      </c>
      <c r="E76" s="351">
        <f>IF(E$27=0,0,E$27/WWP!E$5*1000)</f>
        <v>11.045405462370102</v>
      </c>
      <c r="F76" s="351">
        <f>IF(F$27=0,0,F$27/WWP!F$5*1000)</f>
        <v>10.695594202848699</v>
      </c>
      <c r="G76" s="351">
        <f>IF(G$27=0,0,G$27/WWP!G$5*1000)</f>
        <v>9.6868949192471501</v>
      </c>
      <c r="H76" s="351">
        <f>IF(H$27=0,0,H$27/WWP!H$5*1000)</f>
        <v>8.2157966361673722</v>
      </c>
      <c r="I76" s="351">
        <f>IF(I$27=0,0,I$27/WWP!I$5*1000)</f>
        <v>9.4273412946163884</v>
      </c>
      <c r="J76" s="351">
        <f>IF(J$27=0,0,J$27/WWP!J$5*1000)</f>
        <v>8.4921938990841284</v>
      </c>
      <c r="K76" s="351">
        <f>IF(K$27=0,0,K$27/WWP!K$5*1000)</f>
        <v>7.6292843110207853</v>
      </c>
      <c r="L76" s="351">
        <f>IF(L$27=0,0,L$27/WWP!L$5*1000)</f>
        <v>6.8466509276866034</v>
      </c>
      <c r="M76" s="351">
        <f>IF(M$27=0,0,M$27/WWP!M$5*1000)</f>
        <v>6.5733300115932494</v>
      </c>
      <c r="N76" s="351">
        <f>IF(N$27=0,0,N$27/WWP!N$5*1000)</f>
        <v>7.3684877961096253</v>
      </c>
      <c r="O76" s="351">
        <f>IF(O$27=0,0,O$27/WWP!O$5*1000)</f>
        <v>8.147164153937668</v>
      </c>
      <c r="P76" s="351">
        <f>IF(P$27=0,0,P$27/WWP!P$5*1000)</f>
        <v>7.2760198843044259</v>
      </c>
      <c r="Q76" s="351">
        <f>IF(Q$27=0,0,Q$27/WWP!Q$5*1000)</f>
        <v>7.1404835537894717</v>
      </c>
      <c r="R76" s="351">
        <f>IF(R$27=0,0,R$27/WWP!R$5*1000)</f>
        <v>7.7286237245509852</v>
      </c>
      <c r="S76" s="351">
        <f>IF(S$27=0,0,S$27/WWP!S$5*1000)</f>
        <v>7.5110969975285551</v>
      </c>
      <c r="T76" s="351">
        <f>IF(T$27=0,0,T$27/WWP!T$5*1000)</f>
        <v>7.6078225798195396</v>
      </c>
      <c r="U76" s="351">
        <f>IF(U$27=0,0,U$27/WWP!U$5*1000)</f>
        <v>7.4252240489676069</v>
      </c>
      <c r="V76" s="351">
        <f>IF(V$27=0,0,V$27/WWP!V$5*1000)</f>
        <v>7.7444177746070029</v>
      </c>
      <c r="W76" s="351">
        <f>IF(W$27=0,0,W$27/WWP!W$5*1000)</f>
        <v>6.7239757709940617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16.897987968378963</v>
      </c>
      <c r="C77" s="351">
        <f>IF(C$28=0,0,C$28/WWP!C$5*1000)</f>
        <v>16.230273250134346</v>
      </c>
      <c r="D77" s="351">
        <f>IF(D$28=0,0,D$28/WWP!D$5*1000)</f>
        <v>16.94604668800579</v>
      </c>
      <c r="E77" s="351">
        <f>IF(E$28=0,0,E$28/WWP!E$5*1000)</f>
        <v>18.255769577664562</v>
      </c>
      <c r="F77" s="351">
        <f>IF(F$28=0,0,F$28/WWP!F$5*1000)</f>
        <v>20.34340691278226</v>
      </c>
      <c r="G77" s="351">
        <f>IF(G$28=0,0,G$28/WWP!G$5*1000)</f>
        <v>19.993263061232284</v>
      </c>
      <c r="H77" s="351">
        <f>IF(H$28=0,0,H$28/WWP!H$5*1000)</f>
        <v>18.544239210197848</v>
      </c>
      <c r="I77" s="351">
        <f>IF(I$28=0,0,I$28/WWP!I$5*1000)</f>
        <v>19.061234260386456</v>
      </c>
      <c r="J77" s="351">
        <f>IF(J$28=0,0,J$28/WWP!J$5*1000)</f>
        <v>21.705443202240154</v>
      </c>
      <c r="K77" s="351">
        <f>IF(K$28=0,0,K$28/WWP!K$5*1000)</f>
        <v>24.035446878387155</v>
      </c>
      <c r="L77" s="351">
        <f>IF(L$28=0,0,L$28/WWP!L$5*1000)</f>
        <v>25.177331103436526</v>
      </c>
      <c r="M77" s="351">
        <f>IF(M$28=0,0,M$28/WWP!M$5*1000)</f>
        <v>25.848295027347053</v>
      </c>
      <c r="N77" s="351">
        <f>IF(N$28=0,0,N$28/WWP!N$5*1000)</f>
        <v>26.771129103061647</v>
      </c>
      <c r="O77" s="351">
        <f>IF(O$28=0,0,O$28/WWP!O$5*1000)</f>
        <v>26.271462436641823</v>
      </c>
      <c r="P77" s="351">
        <f>IF(P$28=0,0,P$28/WWP!P$5*1000)</f>
        <v>24.744209853341573</v>
      </c>
      <c r="Q77" s="351">
        <f>IF(Q$28=0,0,Q$28/WWP!Q$5*1000)</f>
        <v>23.839509467795995</v>
      </c>
      <c r="R77" s="351">
        <f>IF(R$28=0,0,R$28/WWP!R$5*1000)</f>
        <v>25.396207361518265</v>
      </c>
      <c r="S77" s="351">
        <f>IF(S$28=0,0,S$28/WWP!S$5*1000)</f>
        <v>25.177364789328205</v>
      </c>
      <c r="T77" s="351">
        <f>IF(T$28=0,0,T$28/WWP!T$5*1000)</f>
        <v>25.495247824792674</v>
      </c>
      <c r="U77" s="351">
        <f>IF(U$28=0,0,U$28/WWP!U$5*1000)</f>
        <v>22.910513984446503</v>
      </c>
      <c r="V77" s="351">
        <f>IF(V$28=0,0,V$28/WWP!V$5*1000)</f>
        <v>22.659281021939268</v>
      </c>
      <c r="W77" s="351">
        <f>IF(W$28=0,0,W$28/WWP!W$5*1000)</f>
        <v>20.405499555929588</v>
      </c>
      <c r="DA77" s="175"/>
    </row>
    <row r="78" spans="1:105" ht="12" customHeight="1" x14ac:dyDescent="0.25">
      <c r="A78" s="41" t="s">
        <v>2938</v>
      </c>
      <c r="B78" s="339">
        <f>IF(B$48=0,0,B$48/WWP!B$5*1000)</f>
        <v>7.3288884172739088</v>
      </c>
      <c r="C78" s="339">
        <f>IF(C$48=0,0,C$48/WWP!C$5*1000)</f>
        <v>6.3003283896998337</v>
      </c>
      <c r="D78" s="339">
        <f>IF(D$48=0,0,D$48/WWP!D$5*1000)</f>
        <v>7.2933110763241862</v>
      </c>
      <c r="E78" s="339">
        <f>IF(E$48=0,0,E$48/WWP!E$5*1000)</f>
        <v>8.7362548845105099</v>
      </c>
      <c r="F78" s="339">
        <f>IF(F$48=0,0,F$48/WWP!F$5*1000)</f>
        <v>8.459575107107856</v>
      </c>
      <c r="G78" s="339">
        <f>IF(G$48=0,0,G$48/WWP!G$5*1000)</f>
        <v>7.6617543233088155</v>
      </c>
      <c r="H78" s="339">
        <f>IF(H$48=0,0,H$48/WWP!H$5*1000)</f>
        <v>6.4982035958199047</v>
      </c>
      <c r="I78" s="339">
        <f>IF(I$48=0,0,I$48/WWP!I$5*1000)</f>
        <v>7.4564629350752236</v>
      </c>
      <c r="J78" s="339">
        <f>IF(J$48=0,0,J$48/WWP!J$5*1000)</f>
        <v>6.7168172941986786</v>
      </c>
      <c r="K78" s="339">
        <f>IF(K$48=0,0,K$48/WWP!K$5*1000)</f>
        <v>6.0343074371099474</v>
      </c>
      <c r="L78" s="339">
        <f>IF(L$48=0,0,L$48/WWP!L$5*1000)</f>
        <v>5.4152912551121233</v>
      </c>
      <c r="M78" s="339">
        <f>IF(M$48=0,0,M$48/WWP!M$5*1000)</f>
        <v>5.1991107630157245</v>
      </c>
      <c r="N78" s="339">
        <f>IF(N$48=0,0,N$48/WWP!N$5*1000)</f>
        <v>5.8280329970255123</v>
      </c>
      <c r="O78" s="339">
        <f>IF(O$48=0,0,O$48/WWP!O$5*1000)</f>
        <v>6.4439194085930946</v>
      </c>
      <c r="P78" s="339">
        <f>IF(P$48=0,0,P$48/WWP!P$5*1000)</f>
        <v>5.7548964110558289</v>
      </c>
      <c r="Q78" s="339">
        <f>IF(Q$48=0,0,Q$48/WWP!Q$5*1000)</f>
        <v>5.6476952826297264</v>
      </c>
      <c r="R78" s="339">
        <f>IF(R$48=0,0,R$48/WWP!R$5*1000)</f>
        <v>6.1128789698286203</v>
      </c>
      <c r="S78" s="339">
        <f>IF(S$48=0,0,S$48/WWP!S$5*1000)</f>
        <v>5.9408283431734441</v>
      </c>
      <c r="T78" s="339">
        <f>IF(T$48=0,0,T$48/WWP!T$5*1000)</f>
        <v>6.0173324917649627</v>
      </c>
      <c r="U78" s="339">
        <f>IF(U$48=0,0,U$48/WWP!U$5*1000)</f>
        <v>5.8729079785595086</v>
      </c>
      <c r="V78" s="339">
        <f>IF(V$48=0,0,V$48/WWP!V$5*1000)</f>
        <v>6.1253711184797659</v>
      </c>
      <c r="W78" s="339">
        <f>IF(W$48=0,0,W$48/WWP!W$5*1000)</f>
        <v>5.3182625457076105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LV: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37.171622813496128</v>
      </c>
      <c r="C5" s="225">
        <v>45.126107104566337</v>
      </c>
      <c r="D5" s="225">
        <v>40.04066151489755</v>
      </c>
      <c r="E5" s="225">
        <v>41.687634987738512</v>
      </c>
      <c r="F5" s="225">
        <v>52.202659431399752</v>
      </c>
      <c r="G5" s="225">
        <v>60.140529336749999</v>
      </c>
      <c r="H5" s="225">
        <v>71.563247614465979</v>
      </c>
      <c r="I5" s="225">
        <v>66.664282087807521</v>
      </c>
      <c r="J5" s="225">
        <v>74.933085633825527</v>
      </c>
      <c r="K5" s="225">
        <v>102.6745832761099</v>
      </c>
      <c r="L5" s="225">
        <v>122.12609401572669</v>
      </c>
      <c r="M5" s="225">
        <v>136.24790124843011</v>
      </c>
      <c r="N5" s="225">
        <v>145.96773671141801</v>
      </c>
      <c r="O5" s="225">
        <v>152.02394860434251</v>
      </c>
      <c r="P5" s="225">
        <v>178.33516609333941</v>
      </c>
      <c r="Q5" s="225">
        <v>191.4802276148931</v>
      </c>
      <c r="R5" s="225">
        <v>191.39747227619489</v>
      </c>
      <c r="S5" s="225">
        <v>201.3194931400636</v>
      </c>
      <c r="T5" s="225">
        <v>211.08359166511639</v>
      </c>
      <c r="U5" s="225">
        <v>211.48705939064649</v>
      </c>
      <c r="V5" s="225">
        <v>216.6303723031271</v>
      </c>
      <c r="W5" s="225">
        <v>226.7424733708159</v>
      </c>
      <c r="DA5" s="89" t="s">
        <v>2940</v>
      </c>
    </row>
    <row r="6" spans="1:105" ht="12" customHeight="1" x14ac:dyDescent="0.25">
      <c r="A6" s="55" t="s">
        <v>92</v>
      </c>
      <c r="B6" s="261">
        <v>0.47113579860417809</v>
      </c>
      <c r="C6" s="261">
        <v>0.51958106946122096</v>
      </c>
      <c r="D6" s="261">
        <v>0.49940818964439998</v>
      </c>
      <c r="E6" s="261">
        <v>0.5584531641839322</v>
      </c>
      <c r="F6" s="261">
        <v>0.63029510574151815</v>
      </c>
      <c r="G6" s="261">
        <v>0.68240866328837024</v>
      </c>
      <c r="H6" s="261">
        <v>0.75473954079189776</v>
      </c>
      <c r="I6" s="261">
        <v>0.7734130850494596</v>
      </c>
      <c r="J6" s="261">
        <v>0.72476432930173851</v>
      </c>
      <c r="K6" s="261">
        <v>0.81266697834805224</v>
      </c>
      <c r="L6" s="261">
        <v>0.8533405380683754</v>
      </c>
      <c r="M6" s="261">
        <v>0.89195785515387083</v>
      </c>
      <c r="N6" s="261">
        <v>0.99254029690432821</v>
      </c>
      <c r="O6" s="261">
        <v>1.09361285727678</v>
      </c>
      <c r="P6" s="261">
        <v>1.18972010230412</v>
      </c>
      <c r="Q6" s="261">
        <v>1.260201815702845</v>
      </c>
      <c r="R6" s="261">
        <v>1.286629422675895</v>
      </c>
      <c r="S6" s="261">
        <v>1.3319135764065431</v>
      </c>
      <c r="T6" s="261">
        <v>1.4122595434037679</v>
      </c>
      <c r="U6" s="261">
        <v>1.4474085352461541</v>
      </c>
      <c r="V6" s="261">
        <v>1.5296693590380801</v>
      </c>
      <c r="W6" s="261">
        <v>1.5796393322307321</v>
      </c>
      <c r="DA6" s="67" t="s">
        <v>2941</v>
      </c>
    </row>
    <row r="7" spans="1:105" ht="12" customHeight="1" x14ac:dyDescent="0.25">
      <c r="A7" s="202" t="s">
        <v>93</v>
      </c>
      <c r="B7" s="226">
        <v>0.13285653496325411</v>
      </c>
      <c r="C7" s="226">
        <v>0.14651771469209579</v>
      </c>
      <c r="D7" s="226">
        <v>0.14082912358814401</v>
      </c>
      <c r="E7" s="226">
        <v>0.15747933515677559</v>
      </c>
      <c r="F7" s="226">
        <v>0.17773818928896259</v>
      </c>
      <c r="G7" s="226">
        <v>0.19243379658689111</v>
      </c>
      <c r="H7" s="226">
        <v>0.2128305267535234</v>
      </c>
      <c r="I7" s="226">
        <v>0.21809631719630601</v>
      </c>
      <c r="J7" s="226">
        <v>0.20437775635235281</v>
      </c>
      <c r="K7" s="226">
        <v>0.2291656018121622</v>
      </c>
      <c r="L7" s="226">
        <v>0.2406352210282621</v>
      </c>
      <c r="M7" s="226">
        <v>0.25152499623268598</v>
      </c>
      <c r="N7" s="226">
        <v>0.27988844203472307</v>
      </c>
      <c r="O7" s="226">
        <v>0.30839009737641349</v>
      </c>
      <c r="P7" s="226">
        <v>0.33549157342010549</v>
      </c>
      <c r="Q7" s="226">
        <v>0.35536685406778712</v>
      </c>
      <c r="R7" s="226">
        <v>0.36281922830938029</v>
      </c>
      <c r="S7" s="226">
        <v>0.37558899823818109</v>
      </c>
      <c r="T7" s="226">
        <v>0.39824591967176443</v>
      </c>
      <c r="U7" s="226">
        <v>0.4081576548391323</v>
      </c>
      <c r="V7" s="226">
        <v>0.43135455060590849</v>
      </c>
      <c r="W7" s="226">
        <v>0.44544568422439262</v>
      </c>
      <c r="DA7" s="174" t="s">
        <v>2942</v>
      </c>
    </row>
    <row r="8" spans="1:105" ht="12" customHeight="1" x14ac:dyDescent="0.25">
      <c r="A8" s="202" t="s">
        <v>94</v>
      </c>
      <c r="B8" s="226">
        <v>1.802330977885261</v>
      </c>
      <c r="C8" s="226">
        <v>1.9876584623523179</v>
      </c>
      <c r="D8" s="226">
        <v>1.910487068637958</v>
      </c>
      <c r="E8" s="226">
        <v>2.136363741597918</v>
      </c>
      <c r="F8" s="226">
        <v>2.4111952385129798</v>
      </c>
      <c r="G8" s="226">
        <v>2.6105557613447621</v>
      </c>
      <c r="H8" s="226">
        <v>2.8872576837383859</v>
      </c>
      <c r="I8" s="226">
        <v>2.9586933661510311</v>
      </c>
      <c r="J8" s="226">
        <v>2.7725874498112781</v>
      </c>
      <c r="K8" s="226">
        <v>3.1088592166430988</v>
      </c>
      <c r="L8" s="226">
        <v>3.2644560039854942</v>
      </c>
      <c r="M8" s="226">
        <v>3.4121866308497921</v>
      </c>
      <c r="N8" s="226">
        <v>3.7969649710550382</v>
      </c>
      <c r="O8" s="226">
        <v>4.1836182610685508</v>
      </c>
      <c r="P8" s="226">
        <v>4.5512767268976591</v>
      </c>
      <c r="Q8" s="226">
        <v>4.8209046681606731</v>
      </c>
      <c r="R8" s="226">
        <v>4.9220035336258361</v>
      </c>
      <c r="S8" s="226">
        <v>5.095238157948315</v>
      </c>
      <c r="T8" s="226">
        <v>5.4026018218776333</v>
      </c>
      <c r="U8" s="226">
        <v>5.5370643633076284</v>
      </c>
      <c r="V8" s="226">
        <v>5.8517533158894466</v>
      </c>
      <c r="W8" s="226">
        <v>6.0429135523139381</v>
      </c>
      <c r="DA8" s="174" t="s">
        <v>2943</v>
      </c>
    </row>
    <row r="9" spans="1:105" ht="12" customHeight="1" x14ac:dyDescent="0.25">
      <c r="A9" s="202" t="s">
        <v>95</v>
      </c>
      <c r="B9" s="226">
        <v>4.1117149343149197</v>
      </c>
      <c r="C9" s="226">
        <v>4.5345084139655398</v>
      </c>
      <c r="D9" s="226">
        <v>4.3584548611327874</v>
      </c>
      <c r="E9" s="226">
        <v>4.873754493064185</v>
      </c>
      <c r="F9" s="226">
        <v>5.5007363205705238</v>
      </c>
      <c r="G9" s="226">
        <v>5.9555438165844166</v>
      </c>
      <c r="H9" s="226">
        <v>6.5867927051733739</v>
      </c>
      <c r="I9" s="226">
        <v>6.7497611975441112</v>
      </c>
      <c r="J9" s="226">
        <v>6.3251918565253087</v>
      </c>
      <c r="K9" s="226">
        <v>7.0923393242413528</v>
      </c>
      <c r="L9" s="226">
        <v>7.4473072197595309</v>
      </c>
      <c r="M9" s="226">
        <v>7.7843297934082134</v>
      </c>
      <c r="N9" s="226">
        <v>8.6621368484027172</v>
      </c>
      <c r="O9" s="226">
        <v>9.5442212859769562</v>
      </c>
      <c r="P9" s="226">
        <v>10.382972227521879</v>
      </c>
      <c r="Q9" s="226">
        <v>10.998083018160649</v>
      </c>
      <c r="R9" s="226">
        <v>11.228723072665581</v>
      </c>
      <c r="S9" s="226">
        <v>11.62392872618153</v>
      </c>
      <c r="T9" s="226">
        <v>12.325127220104539</v>
      </c>
      <c r="U9" s="226">
        <v>12.63188088881879</v>
      </c>
      <c r="V9" s="226">
        <v>13.34979079652773</v>
      </c>
      <c r="W9" s="226">
        <v>13.785890718572009</v>
      </c>
      <c r="DA9" s="174" t="s">
        <v>2944</v>
      </c>
    </row>
    <row r="10" spans="1:105" ht="12" customHeight="1" x14ac:dyDescent="0.25">
      <c r="A10" s="56" t="s">
        <v>96</v>
      </c>
      <c r="B10" s="262">
        <v>1.330134112551572</v>
      </c>
      <c r="C10" s="262">
        <v>1.517901535511786</v>
      </c>
      <c r="D10" s="262">
        <v>1.409933137840822</v>
      </c>
      <c r="E10" s="262">
        <v>1.532722654002441</v>
      </c>
      <c r="F10" s="262">
        <v>1.8015913322774491</v>
      </c>
      <c r="G10" s="262">
        <v>1.993381578341836</v>
      </c>
      <c r="H10" s="262">
        <v>2.2572588810133021</v>
      </c>
      <c r="I10" s="262">
        <v>2.2398334340777999</v>
      </c>
      <c r="J10" s="262">
        <v>2.2802246685295828</v>
      </c>
      <c r="K10" s="262">
        <v>2.7354095565490231</v>
      </c>
      <c r="L10" s="262">
        <v>3.2112839420325461</v>
      </c>
      <c r="M10" s="262">
        <v>3.469275067855178</v>
      </c>
      <c r="N10" s="262">
        <v>3.4335758756619219</v>
      </c>
      <c r="O10" s="262">
        <v>3.4587645709136861</v>
      </c>
      <c r="P10" s="262">
        <v>3.7485783727271378</v>
      </c>
      <c r="Q10" s="262">
        <v>3.9174791044865072</v>
      </c>
      <c r="R10" s="262">
        <v>4.013220520085282</v>
      </c>
      <c r="S10" s="262">
        <v>4.2351434767329774</v>
      </c>
      <c r="T10" s="262">
        <v>4.5236683427034894</v>
      </c>
      <c r="U10" s="262">
        <v>4.4785006071708322</v>
      </c>
      <c r="V10" s="262">
        <v>4.6990556024034129</v>
      </c>
      <c r="W10" s="262">
        <v>4.877206922505037</v>
      </c>
      <c r="DA10" s="68" t="s">
        <v>2945</v>
      </c>
    </row>
    <row r="11" spans="1:105" ht="12" customHeight="1" x14ac:dyDescent="0.25">
      <c r="A11" s="37" t="s">
        <v>160</v>
      </c>
      <c r="B11" s="228">
        <v>0.11641485393529551</v>
      </c>
      <c r="C11" s="228">
        <v>0.1128544281386593</v>
      </c>
      <c r="D11" s="228">
        <v>9.1913761581389572E-2</v>
      </c>
      <c r="E11" s="228">
        <v>9.6039986431242341E-2</v>
      </c>
      <c r="F11" s="228">
        <v>0.12317939248998939</v>
      </c>
      <c r="G11" s="228">
        <v>0.11086968049025479</v>
      </c>
      <c r="H11" s="228">
        <v>0.15926169352540431</v>
      </c>
      <c r="I11" s="228">
        <v>0.13140878959599589</v>
      </c>
      <c r="J11" s="228">
        <v>0.20615006439482089</v>
      </c>
      <c r="K11" s="228">
        <v>0.23683598430787051</v>
      </c>
      <c r="L11" s="228">
        <v>0.2094218621002005</v>
      </c>
      <c r="M11" s="228">
        <v>0.27973828849498411</v>
      </c>
      <c r="N11" s="228">
        <v>0.45670370168781682</v>
      </c>
      <c r="O11" s="228">
        <v>0.34463057752589649</v>
      </c>
      <c r="P11" s="228">
        <v>0.45047165459192379</v>
      </c>
      <c r="Q11" s="228">
        <v>0.36767986837623717</v>
      </c>
      <c r="R11" s="228">
        <v>0.42376531271140411</v>
      </c>
      <c r="S11" s="228">
        <v>0.46625435108969759</v>
      </c>
      <c r="T11" s="228">
        <v>0.47526107112240551</v>
      </c>
      <c r="U11" s="228">
        <v>0.35155276443414168</v>
      </c>
      <c r="V11" s="228">
        <v>0.29901839548950671</v>
      </c>
      <c r="W11" s="228">
        <v>0.37603882450137532</v>
      </c>
      <c r="DA11" s="69" t="s">
        <v>2946</v>
      </c>
    </row>
    <row r="12" spans="1:105" ht="12" customHeight="1" x14ac:dyDescent="0.25">
      <c r="A12" s="37" t="s">
        <v>162</v>
      </c>
      <c r="B12" s="228">
        <v>0.3069385014355005</v>
      </c>
      <c r="C12" s="228">
        <v>0.37260345909958459</v>
      </c>
      <c r="D12" s="228">
        <v>0.36286223855118471</v>
      </c>
      <c r="E12" s="228">
        <v>0.33762437829426462</v>
      </c>
      <c r="F12" s="228">
        <v>0.43129501667687209</v>
      </c>
      <c r="G12" s="228">
        <v>0.5822939490797403</v>
      </c>
      <c r="H12" s="228">
        <v>0.66915843674687747</v>
      </c>
      <c r="I12" s="228">
        <v>0.68923721550298644</v>
      </c>
      <c r="J12" s="228">
        <v>0.9922771593484091</v>
      </c>
      <c r="K12" s="228">
        <v>1.2477667569007489</v>
      </c>
      <c r="L12" s="228">
        <v>1.9758752451937249</v>
      </c>
      <c r="M12" s="228">
        <v>2.160078759678262</v>
      </c>
      <c r="N12" s="228">
        <v>1.4032278091207191</v>
      </c>
      <c r="O12" s="228">
        <v>0.79597141925484982</v>
      </c>
      <c r="P12" s="228">
        <v>0.69747811351546651</v>
      </c>
      <c r="Q12" s="228">
        <v>0.60049114816039084</v>
      </c>
      <c r="R12" s="228">
        <v>0.66497513815361231</v>
      </c>
      <c r="S12" s="228">
        <v>0.79625477578172354</v>
      </c>
      <c r="T12" s="228">
        <v>1.0147232471458509</v>
      </c>
      <c r="U12" s="228">
        <v>0.44259782825583832</v>
      </c>
      <c r="V12" s="228">
        <v>0.32566767777648492</v>
      </c>
      <c r="W12" s="228">
        <v>0.43354837010445779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8.3827357747361136E-2</v>
      </c>
      <c r="T14" s="228">
        <v>7.7420451307897778E-2</v>
      </c>
      <c r="U14" s="228">
        <v>8.1884981356633829E-2</v>
      </c>
      <c r="V14" s="228">
        <v>8.2339148773407617E-2</v>
      </c>
      <c r="W14" s="228">
        <v>8.718432622726914E-2</v>
      </c>
      <c r="DA14" s="69" t="s">
        <v>2949</v>
      </c>
    </row>
    <row r="15" spans="1:105" ht="12" customHeight="1" x14ac:dyDescent="0.25">
      <c r="A15" s="37" t="s">
        <v>38</v>
      </c>
      <c r="B15" s="228">
        <v>0.90678075718077644</v>
      </c>
      <c r="C15" s="228">
        <v>1.032443648273542</v>
      </c>
      <c r="D15" s="228">
        <v>0.95515713770824751</v>
      </c>
      <c r="E15" s="228">
        <v>1.0990582892769341</v>
      </c>
      <c r="F15" s="228">
        <v>1.247116923110587</v>
      </c>
      <c r="G15" s="228">
        <v>1.300217948771841</v>
      </c>
      <c r="H15" s="228">
        <v>1.4288387507410201</v>
      </c>
      <c r="I15" s="228">
        <v>1.419187428978818</v>
      </c>
      <c r="J15" s="228">
        <v>1.081797444786353</v>
      </c>
      <c r="K15" s="228">
        <v>1.2508068153404031</v>
      </c>
      <c r="L15" s="228">
        <v>1.025986834738621</v>
      </c>
      <c r="M15" s="228">
        <v>1.0294580196819321</v>
      </c>
      <c r="N15" s="228">
        <v>1.573644364853386</v>
      </c>
      <c r="O15" s="228">
        <v>2.318162574132939</v>
      </c>
      <c r="P15" s="228">
        <v>2.600628604619748</v>
      </c>
      <c r="Q15" s="228">
        <v>2.9493080879498792</v>
      </c>
      <c r="R15" s="228">
        <v>2.9244800692202659</v>
      </c>
      <c r="S15" s="228">
        <v>2.888806992114195</v>
      </c>
      <c r="T15" s="228">
        <v>2.9562635731273361</v>
      </c>
      <c r="U15" s="228">
        <v>3.6024650331242181</v>
      </c>
      <c r="V15" s="228">
        <v>3.9920303803640129</v>
      </c>
      <c r="W15" s="228">
        <v>3.9804354016719339</v>
      </c>
      <c r="DA15" s="69" t="s">
        <v>2950</v>
      </c>
    </row>
    <row r="16" spans="1:105" ht="12" customHeight="1" x14ac:dyDescent="0.25">
      <c r="A16" s="57" t="s">
        <v>2900</v>
      </c>
      <c r="B16" s="263">
        <v>22.25319128776675</v>
      </c>
      <c r="C16" s="263">
        <v>28.266053120194851</v>
      </c>
      <c r="D16" s="263">
        <v>24.165512967107869</v>
      </c>
      <c r="E16" s="263">
        <v>24.28881234483304</v>
      </c>
      <c r="F16" s="263">
        <v>32.020289145647688</v>
      </c>
      <c r="G16" s="263">
        <v>37.890103278144707</v>
      </c>
      <c r="H16" s="263">
        <v>46.47234933669489</v>
      </c>
      <c r="I16" s="263">
        <v>41.561204640696268</v>
      </c>
      <c r="J16" s="263">
        <v>49.993620986190358</v>
      </c>
      <c r="K16" s="263">
        <v>73.081800176014568</v>
      </c>
      <c r="L16" s="263">
        <v>89.238119685638921</v>
      </c>
      <c r="M16" s="263">
        <v>101.0641939411578</v>
      </c>
      <c r="N16" s="263">
        <v>108.3558314534455</v>
      </c>
      <c r="O16" s="263">
        <v>112.4364863961018</v>
      </c>
      <c r="P16" s="263">
        <v>134.70760928256101</v>
      </c>
      <c r="Q16" s="263">
        <v>145.56274320285721</v>
      </c>
      <c r="R16" s="263">
        <v>144.58135699755911</v>
      </c>
      <c r="S16" s="263">
        <v>152.41955469761331</v>
      </c>
      <c r="T16" s="263">
        <v>159.11666257577511</v>
      </c>
      <c r="U16" s="263">
        <v>159.818518883547</v>
      </c>
      <c r="V16" s="263">
        <v>162.90955410317679</v>
      </c>
      <c r="W16" s="263">
        <v>170.6972487031573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5.223424522137949E-2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6.1376649915621242E-3</v>
      </c>
      <c r="T17" s="231">
        <v>0</v>
      </c>
      <c r="U17" s="231">
        <v>2.4124400520414011E-2</v>
      </c>
      <c r="V17" s="231">
        <v>1.341370067891288E-2</v>
      </c>
      <c r="W17" s="231">
        <v>4.6293552721437918E-2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0.21318027535059481</v>
      </c>
      <c r="O19" s="231">
        <v>0.15595971580886309</v>
      </c>
      <c r="P19" s="231">
        <v>0.12868279418627099</v>
      </c>
      <c r="Q19" s="231">
        <v>0.10758745517553769</v>
      </c>
      <c r="R19" s="231">
        <v>0.1226567140801192</v>
      </c>
      <c r="S19" s="231">
        <v>7.2499607894944543E-2</v>
      </c>
      <c r="T19" s="231">
        <v>8.7728174155204799E-2</v>
      </c>
      <c r="U19" s="231">
        <v>7.5629299830473742E-2</v>
      </c>
      <c r="V19" s="231">
        <v>5.3763597162037803E-2</v>
      </c>
      <c r="W19" s="231">
        <v>6.6310410123495839E-2</v>
      </c>
      <c r="DA19" s="73" t="s">
        <v>2954</v>
      </c>
    </row>
    <row r="20" spans="1:105" ht="12" customHeight="1" x14ac:dyDescent="0.25">
      <c r="A20" s="46" t="s">
        <v>160</v>
      </c>
      <c r="B20" s="231">
        <v>1.673886383284795</v>
      </c>
      <c r="C20" s="231">
        <v>1.162917863299282</v>
      </c>
      <c r="D20" s="231">
        <v>1.2701751972747179</v>
      </c>
      <c r="E20" s="231">
        <v>1.63855295013475</v>
      </c>
      <c r="F20" s="231">
        <v>1.4816188880533909</v>
      </c>
      <c r="G20" s="231">
        <v>1.146607288876575</v>
      </c>
      <c r="H20" s="231">
        <v>1.3252519636532569</v>
      </c>
      <c r="I20" s="231">
        <v>1.505354242373826</v>
      </c>
      <c r="J20" s="231">
        <v>1.7305749535374499</v>
      </c>
      <c r="K20" s="231">
        <v>1.11232595531501</v>
      </c>
      <c r="L20" s="231">
        <v>0.92414177621734972</v>
      </c>
      <c r="M20" s="231">
        <v>1.0911946003268</v>
      </c>
      <c r="N20" s="231">
        <v>1.408561298145433</v>
      </c>
      <c r="O20" s="231">
        <v>0.91412830101543285</v>
      </c>
      <c r="P20" s="231">
        <v>0.96837665687415875</v>
      </c>
      <c r="Q20" s="231">
        <v>0.72478447669745283</v>
      </c>
      <c r="R20" s="231">
        <v>0.92778737288684276</v>
      </c>
      <c r="S20" s="231">
        <v>1.0427031699889711</v>
      </c>
      <c r="T20" s="231">
        <v>1.139033534483836</v>
      </c>
      <c r="U20" s="231">
        <v>0.74430459352085709</v>
      </c>
      <c r="V20" s="231">
        <v>0.64626584139875931</v>
      </c>
      <c r="W20" s="231">
        <v>0.81082631102554359</v>
      </c>
      <c r="DA20" s="73" t="s">
        <v>2955</v>
      </c>
    </row>
    <row r="21" spans="1:105" ht="12" customHeight="1" x14ac:dyDescent="0.25">
      <c r="A21" s="46" t="s">
        <v>70</v>
      </c>
      <c r="B21" s="231">
        <v>1.501336074981338</v>
      </c>
      <c r="C21" s="231">
        <v>0.52583603572426341</v>
      </c>
      <c r="D21" s="231">
        <v>0.28467260430254909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2956</v>
      </c>
    </row>
    <row r="22" spans="1:105" ht="12" customHeight="1" x14ac:dyDescent="0.25">
      <c r="A22" s="46" t="s">
        <v>34</v>
      </c>
      <c r="B22" s="231">
        <v>0.80466604012857057</v>
      </c>
      <c r="C22" s="231">
        <v>1.1985407866158051</v>
      </c>
      <c r="D22" s="231">
        <v>0.4185304426869022</v>
      </c>
      <c r="E22" s="231">
        <v>0.41825649051715891</v>
      </c>
      <c r="F22" s="231">
        <v>0.41825649050687103</v>
      </c>
      <c r="G22" s="231">
        <v>0.4182564905088183</v>
      </c>
      <c r="H22" s="231">
        <v>0.41825649050940039</v>
      </c>
      <c r="I22" s="231">
        <v>0.41825649050944108</v>
      </c>
      <c r="J22" s="231">
        <v>0.41825649050893537</v>
      </c>
      <c r="K22" s="231">
        <v>0</v>
      </c>
      <c r="L22" s="231">
        <v>0.41825649051054081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0.144612506912351</v>
      </c>
      <c r="T22" s="231">
        <v>9.3691645491885661E-2</v>
      </c>
      <c r="U22" s="231">
        <v>6.1057092073082478E-2</v>
      </c>
      <c r="V22" s="231">
        <v>3.7223252430415008E-2</v>
      </c>
      <c r="W22" s="231">
        <v>3.3456409958160509E-2</v>
      </c>
      <c r="DA22" s="73" t="s">
        <v>2957</v>
      </c>
    </row>
    <row r="23" spans="1:105" ht="12" customHeight="1" x14ac:dyDescent="0.25">
      <c r="A23" s="46" t="s">
        <v>162</v>
      </c>
      <c r="B23" s="231">
        <v>4.2171323856635254</v>
      </c>
      <c r="C23" s="231">
        <v>3.6688132600889189</v>
      </c>
      <c r="D23" s="231">
        <v>4.7915182968647549</v>
      </c>
      <c r="E23" s="231">
        <v>5.5041527156124364</v>
      </c>
      <c r="F23" s="231">
        <v>4.9570257580947263</v>
      </c>
      <c r="G23" s="231">
        <v>5.7542995597604909</v>
      </c>
      <c r="H23" s="231">
        <v>5.3206460901095722</v>
      </c>
      <c r="I23" s="231">
        <v>7.5445145848465742</v>
      </c>
      <c r="J23" s="231">
        <v>7.9595446120358444</v>
      </c>
      <c r="K23" s="231">
        <v>5.5997170234574707</v>
      </c>
      <c r="L23" s="231">
        <v>8.331522929802837</v>
      </c>
      <c r="M23" s="231">
        <v>8.0513400342517407</v>
      </c>
      <c r="N23" s="231">
        <v>4.1354015877529671</v>
      </c>
      <c r="O23" s="231">
        <v>2.017432943059156</v>
      </c>
      <c r="P23" s="231">
        <v>1.4327014980791419</v>
      </c>
      <c r="Q23" s="231">
        <v>1.1310815774794321</v>
      </c>
      <c r="R23" s="231">
        <v>1.3911589323652029</v>
      </c>
      <c r="S23" s="231">
        <v>1.701524213835315</v>
      </c>
      <c r="T23" s="231">
        <v>2.3238075878695401</v>
      </c>
      <c r="U23" s="231">
        <v>0.89540135638321239</v>
      </c>
      <c r="V23" s="231">
        <v>0.67256806120633761</v>
      </c>
      <c r="W23" s="231">
        <v>0.89326638644894707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13.61666132332366</v>
      </c>
      <c r="C25" s="231">
        <v>21.039704704852511</v>
      </c>
      <c r="D25" s="231">
        <v>16.56554521764296</v>
      </c>
      <c r="E25" s="231">
        <v>14.947820612706691</v>
      </c>
      <c r="F25" s="231">
        <v>23.70202328345875</v>
      </c>
      <c r="G25" s="231">
        <v>29.461150832790189</v>
      </c>
      <c r="H25" s="231">
        <v>39.056579616877237</v>
      </c>
      <c r="I25" s="231">
        <v>31.81840098130959</v>
      </c>
      <c r="J25" s="231">
        <v>39.731410818543878</v>
      </c>
      <c r="K25" s="231">
        <v>66.215923085677559</v>
      </c>
      <c r="L25" s="231">
        <v>79.435066966210783</v>
      </c>
      <c r="M25" s="231">
        <v>91.877712354162583</v>
      </c>
      <c r="N25" s="231">
        <v>102.5547413397798</v>
      </c>
      <c r="O25" s="231">
        <v>108.3600601163112</v>
      </c>
      <c r="P25" s="231">
        <v>127.07948762231401</v>
      </c>
      <c r="Q25" s="231">
        <v>131.4797012110495</v>
      </c>
      <c r="R25" s="231">
        <v>119.12025327867531</v>
      </c>
      <c r="S25" s="231">
        <v>118.55570862408899</v>
      </c>
      <c r="T25" s="231">
        <v>120.3215247003468</v>
      </c>
      <c r="U25" s="231">
        <v>126.38525477391281</v>
      </c>
      <c r="V25" s="231">
        <v>134.0411511944688</v>
      </c>
      <c r="W25" s="231">
        <v>142.11243587129201</v>
      </c>
      <c r="DA25" s="73" t="s">
        <v>2960</v>
      </c>
    </row>
    <row r="26" spans="1:105" ht="12" customHeight="1" x14ac:dyDescent="0.25">
      <c r="A26" s="46" t="s">
        <v>79</v>
      </c>
      <c r="B26" s="231">
        <v>0.43950908038485542</v>
      </c>
      <c r="C26" s="231">
        <v>0.67024046961406414</v>
      </c>
      <c r="D26" s="231">
        <v>0.83507120833598469</v>
      </c>
      <c r="E26" s="231">
        <v>1.7800295758620011</v>
      </c>
      <c r="F26" s="231">
        <v>1.4613647255339599</v>
      </c>
      <c r="G26" s="231">
        <v>1.1097891062086309</v>
      </c>
      <c r="H26" s="231">
        <v>0.35161517554541821</v>
      </c>
      <c r="I26" s="231">
        <v>0.27467834165683669</v>
      </c>
      <c r="J26" s="231">
        <v>0.15383411156424931</v>
      </c>
      <c r="K26" s="231">
        <v>0.15383411156452501</v>
      </c>
      <c r="L26" s="231">
        <v>7.6897277676021641E-2</v>
      </c>
      <c r="M26" s="231">
        <v>4.3946952416691498E-2</v>
      </c>
      <c r="N26" s="231">
        <v>4.394695241669351E-2</v>
      </c>
      <c r="O26" s="231">
        <v>0.98890531990712383</v>
      </c>
      <c r="P26" s="231">
        <v>5.0983607111074303</v>
      </c>
      <c r="Q26" s="231">
        <v>12.11958848245526</v>
      </c>
      <c r="R26" s="231">
        <v>23.019500699551578</v>
      </c>
      <c r="S26" s="231">
        <v>30.89636890990106</v>
      </c>
      <c r="T26" s="231">
        <v>35.150876933427789</v>
      </c>
      <c r="U26" s="231">
        <v>31.63274736730612</v>
      </c>
      <c r="V26" s="231">
        <v>27.445168455831539</v>
      </c>
      <c r="W26" s="231">
        <v>26.734659761587729</v>
      </c>
      <c r="DA26" s="73" t="s">
        <v>2961</v>
      </c>
    </row>
    <row r="27" spans="1:105" ht="12" customHeight="1" x14ac:dyDescent="0.25">
      <c r="A27" s="57" t="s">
        <v>2912</v>
      </c>
      <c r="B27" s="263">
        <v>2.2172140983991828</v>
      </c>
      <c r="C27" s="263">
        <v>2.4452025846556591</v>
      </c>
      <c r="D27" s="263">
        <v>2.3502669128861169</v>
      </c>
      <c r="E27" s="263">
        <v>2.62813870776252</v>
      </c>
      <c r="F27" s="263">
        <v>2.9662343611808581</v>
      </c>
      <c r="G27" s="263">
        <v>3.2114861863508959</v>
      </c>
      <c r="H27" s="263">
        <v>3.5518828232134281</v>
      </c>
      <c r="I27" s="263">
        <v>3.6397624658082202</v>
      </c>
      <c r="J27" s="263">
        <v>3.410816358479944</v>
      </c>
      <c r="K27" s="263">
        <v>3.8244953727461999</v>
      </c>
      <c r="L27" s="263">
        <v>4.0159093776067118</v>
      </c>
      <c r="M27" s="263">
        <v>4.1976464906386326</v>
      </c>
      <c r="N27" s="263">
        <v>4.670997928931464</v>
      </c>
      <c r="O27" s="263">
        <v>5.1466559164650736</v>
      </c>
      <c r="P27" s="263">
        <v>5.5989466132540677</v>
      </c>
      <c r="Q27" s="263">
        <v>5.9306408914005564</v>
      </c>
      <c r="R27" s="263">
        <v>6.0550119600843617</v>
      </c>
      <c r="S27" s="263">
        <v>6.2681239001728342</v>
      </c>
      <c r="T27" s="263">
        <v>6.6462403823071732</v>
      </c>
      <c r="U27" s="263">
        <v>6.8116551958032909</v>
      </c>
      <c r="V27" s="263">
        <v>7.1987831932888353</v>
      </c>
      <c r="W27" s="263">
        <v>7.4339470874094422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2.8070807546790646</v>
      </c>
      <c r="C28" s="263">
        <f t="shared" si="0"/>
        <v>3.4523404283934864</v>
      </c>
      <c r="D28" s="263">
        <f t="shared" si="0"/>
        <v>3.037028654587409</v>
      </c>
      <c r="E28" s="263">
        <f t="shared" si="0"/>
        <v>3.0867599885701749</v>
      </c>
      <c r="F28" s="263">
        <f t="shared" si="0"/>
        <v>3.9574468400519294</v>
      </c>
      <c r="G28" s="263">
        <f t="shared" si="0"/>
        <v>4.6411739173696827</v>
      </c>
      <c r="H28" s="263">
        <f t="shared" si="0"/>
        <v>5.5625881751766419</v>
      </c>
      <c r="I28" s="263">
        <f t="shared" si="0"/>
        <v>5.1648775099150166</v>
      </c>
      <c r="J28" s="263">
        <f t="shared" si="0"/>
        <v>6.0741252760763675</v>
      </c>
      <c r="K28" s="263">
        <f t="shared" si="0"/>
        <v>8.2607421885623502</v>
      </c>
      <c r="L28" s="263">
        <f t="shared" si="0"/>
        <v>10.149307303068349</v>
      </c>
      <c r="M28" s="263">
        <f t="shared" si="0"/>
        <v>11.303351368139792</v>
      </c>
      <c r="N28" s="263">
        <f t="shared" si="0"/>
        <v>11.465574344550387</v>
      </c>
      <c r="O28" s="263">
        <f t="shared" si="0"/>
        <v>11.103052823767541</v>
      </c>
      <c r="P28" s="263">
        <f t="shared" si="0"/>
        <v>12.654067438052712</v>
      </c>
      <c r="Q28" s="263">
        <f t="shared" si="0"/>
        <v>13.162228919556208</v>
      </c>
      <c r="R28" s="263">
        <f t="shared" si="0"/>
        <v>13.360363313976595</v>
      </c>
      <c r="S28" s="263">
        <f t="shared" si="0"/>
        <v>14.186005452846997</v>
      </c>
      <c r="T28" s="263">
        <f t="shared" si="0"/>
        <v>15.125877604499617</v>
      </c>
      <c r="U28" s="263">
        <f t="shared" si="0"/>
        <v>14.068326249467153</v>
      </c>
      <c r="V28" s="263">
        <f t="shared" si="0"/>
        <v>14.017636771158953</v>
      </c>
      <c r="W28" s="263">
        <f t="shared" si="0"/>
        <v>15.020406093647928</v>
      </c>
      <c r="DA28" s="70"/>
    </row>
    <row r="29" spans="1:105" ht="12" customHeight="1" x14ac:dyDescent="0.25">
      <c r="A29" s="60" t="s">
        <v>2915</v>
      </c>
      <c r="B29" s="331">
        <v>1.4616848161864251</v>
      </c>
      <c r="C29" s="331">
        <v>1.774932825095068</v>
      </c>
      <c r="D29" s="331">
        <v>1.5808983825252561</v>
      </c>
      <c r="E29" s="331">
        <v>1.6006195475990459</v>
      </c>
      <c r="F29" s="331">
        <v>2.0405812360380282</v>
      </c>
      <c r="G29" s="331">
        <v>2.3982685255070919</v>
      </c>
      <c r="H29" s="331">
        <v>2.8445249865421318</v>
      </c>
      <c r="I29" s="331">
        <v>2.6947143561833862</v>
      </c>
      <c r="J29" s="331">
        <v>3.1849479344805411</v>
      </c>
      <c r="K29" s="331">
        <v>4.1359223081969461</v>
      </c>
      <c r="L29" s="331">
        <v>5.1681553470779589</v>
      </c>
      <c r="M29" s="331">
        <v>5.6918477513516192</v>
      </c>
      <c r="N29" s="331">
        <v>5.4347288089496466</v>
      </c>
      <c r="O29" s="331">
        <v>4.8196300625346797</v>
      </c>
      <c r="P29" s="331">
        <v>5.1742071909983469</v>
      </c>
      <c r="Q29" s="331">
        <v>5.0897672178872408</v>
      </c>
      <c r="R29" s="331">
        <v>5.3283679371670569</v>
      </c>
      <c r="S29" s="331">
        <v>5.728350351472776</v>
      </c>
      <c r="T29" s="331">
        <v>6.2878822623926087</v>
      </c>
      <c r="U29" s="331">
        <v>5.1797883816069117</v>
      </c>
      <c r="V29" s="331">
        <v>4.9354973099442283</v>
      </c>
      <c r="W29" s="331">
        <v>5.5133600826235547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2.928134030122391E-2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1.2647668000972461E-2</v>
      </c>
      <c r="T30" s="232">
        <v>0</v>
      </c>
      <c r="U30" s="232">
        <v>7.3036634027943012E-2</v>
      </c>
      <c r="V30" s="232">
        <v>4.8602878008109272E-2</v>
      </c>
      <c r="W30" s="232">
        <v>0.142877888761755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0.20181401281951139</v>
      </c>
      <c r="O31" s="297">
        <v>0.24441949929432361</v>
      </c>
      <c r="P31" s="297">
        <v>0.26472944600909482</v>
      </c>
      <c r="Q31" s="297">
        <v>0.28043668809314098</v>
      </c>
      <c r="R31" s="297">
        <v>0.26921636603424781</v>
      </c>
      <c r="S31" s="297">
        <v>0.14792292571451421</v>
      </c>
      <c r="T31" s="297">
        <v>0.15605054079750941</v>
      </c>
      <c r="U31" s="297">
        <v>0.22670800378759701</v>
      </c>
      <c r="V31" s="297">
        <v>0.1928831310386831</v>
      </c>
      <c r="W31" s="297">
        <v>0.2026370153955373</v>
      </c>
      <c r="DA31" s="122" t="s">
        <v>2965</v>
      </c>
    </row>
    <row r="32" spans="1:105" ht="12" customHeight="1" x14ac:dyDescent="0.25">
      <c r="A32" s="59" t="s">
        <v>160</v>
      </c>
      <c r="B32" s="297">
        <v>0.32491893182374032</v>
      </c>
      <c r="C32" s="297">
        <v>0.37853306562715028</v>
      </c>
      <c r="D32" s="297">
        <v>0.31092500765644598</v>
      </c>
      <c r="E32" s="297">
        <v>0.36120943443103731</v>
      </c>
      <c r="F32" s="297">
        <v>0.46192950655048481</v>
      </c>
      <c r="G32" s="297">
        <v>0.39147117911657248</v>
      </c>
      <c r="H32" s="297">
        <v>0.55763848613119382</v>
      </c>
      <c r="I32" s="297">
        <v>0.44035641398410658</v>
      </c>
      <c r="J32" s="297">
        <v>0.55894751351874339</v>
      </c>
      <c r="K32" s="297">
        <v>0.67334743233940586</v>
      </c>
      <c r="L32" s="297">
        <v>0.50336778952094519</v>
      </c>
      <c r="M32" s="297">
        <v>0.66673586867025203</v>
      </c>
      <c r="N32" s="297">
        <v>1.308575206438527</v>
      </c>
      <c r="O32" s="297">
        <v>1.4058830878405679</v>
      </c>
      <c r="P32" s="297">
        <v>1.9549907968387059</v>
      </c>
      <c r="Q32" s="297">
        <v>1.853961514316609</v>
      </c>
      <c r="R32" s="297">
        <v>1.9983760961987951</v>
      </c>
      <c r="S32" s="297">
        <v>2.087753214474978</v>
      </c>
      <c r="T32" s="297">
        <v>1.988297354657244</v>
      </c>
      <c r="U32" s="297">
        <v>2.189505847218002</v>
      </c>
      <c r="V32" s="297">
        <v>2.2752848105979782</v>
      </c>
      <c r="W32" s="297">
        <v>2.4315518569533401</v>
      </c>
      <c r="DA32" s="122" t="s">
        <v>2966</v>
      </c>
    </row>
    <row r="33" spans="1:105" ht="12" customHeight="1" x14ac:dyDescent="0.25">
      <c r="A33" s="59" t="s">
        <v>70</v>
      </c>
      <c r="B33" s="297">
        <v>0.30060041149148198</v>
      </c>
      <c r="C33" s="297">
        <v>0.17655000560643649</v>
      </c>
      <c r="D33" s="297">
        <v>7.1878715976989277E-2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2967</v>
      </c>
    </row>
    <row r="34" spans="1:105" ht="12" customHeight="1" x14ac:dyDescent="0.25">
      <c r="A34" s="59" t="s">
        <v>162</v>
      </c>
      <c r="B34" s="297">
        <v>0.83616547287120246</v>
      </c>
      <c r="C34" s="297">
        <v>1.219849753861481</v>
      </c>
      <c r="D34" s="297">
        <v>1.1980946588918211</v>
      </c>
      <c r="E34" s="297">
        <v>1.2394101131680091</v>
      </c>
      <c r="F34" s="297">
        <v>1.5786517294875431</v>
      </c>
      <c r="G34" s="297">
        <v>2.00679734639052</v>
      </c>
      <c r="H34" s="297">
        <v>2.286886500410938</v>
      </c>
      <c r="I34" s="297">
        <v>2.2543579421992792</v>
      </c>
      <c r="J34" s="297">
        <v>2.6260004209617969</v>
      </c>
      <c r="K34" s="297">
        <v>3.4625748758575399</v>
      </c>
      <c r="L34" s="297">
        <v>4.6355062172557897</v>
      </c>
      <c r="M34" s="297">
        <v>5.025111882681367</v>
      </c>
      <c r="N34" s="297">
        <v>3.9243395896916091</v>
      </c>
      <c r="O34" s="297">
        <v>3.169327475399788</v>
      </c>
      <c r="P34" s="297">
        <v>2.9544869481505458</v>
      </c>
      <c r="Q34" s="297">
        <v>2.955369015477491</v>
      </c>
      <c r="R34" s="297">
        <v>3.0607754749340139</v>
      </c>
      <c r="S34" s="297">
        <v>3.4800265432823112</v>
      </c>
      <c r="T34" s="297">
        <v>4.1435343669378559</v>
      </c>
      <c r="U34" s="297">
        <v>2.6905378965733688</v>
      </c>
      <c r="V34" s="297">
        <v>2.4187264902994579</v>
      </c>
      <c r="W34" s="297">
        <v>2.7362933215129228</v>
      </c>
      <c r="DA34" s="122" t="s">
        <v>2968</v>
      </c>
    </row>
    <row r="35" spans="1:105" ht="12" customHeight="1" x14ac:dyDescent="0.25">
      <c r="A35" s="60" t="s">
        <v>2922</v>
      </c>
      <c r="B35" s="331">
        <v>1.157093105093862</v>
      </c>
      <c r="C35" s="331">
        <v>1.469742238344665</v>
      </c>
      <c r="D35" s="331">
        <v>1.256527572774168</v>
      </c>
      <c r="E35" s="331">
        <v>1.2629387368172591</v>
      </c>
      <c r="F35" s="331">
        <v>1.664950222843252</v>
      </c>
      <c r="G35" s="331">
        <v>1.970161343938883</v>
      </c>
      <c r="H35" s="331">
        <v>2.4164100465250362</v>
      </c>
      <c r="I35" s="331">
        <v>2.161046598093161</v>
      </c>
      <c r="J35" s="331">
        <v>2.5995046460413529</v>
      </c>
      <c r="K35" s="331">
        <v>3.8000143888575821</v>
      </c>
      <c r="L35" s="331">
        <v>4.6400901185151362</v>
      </c>
      <c r="M35" s="331">
        <v>5.2550072692480887</v>
      </c>
      <c r="N35" s="331">
        <v>5.6341485520064838</v>
      </c>
      <c r="O35" s="331">
        <v>5.8463292517252938</v>
      </c>
      <c r="P35" s="331">
        <v>7.004354741255252</v>
      </c>
      <c r="Q35" s="331">
        <v>7.5687861727574068</v>
      </c>
      <c r="R35" s="331">
        <v>7.5177573024753679</v>
      </c>
      <c r="S35" s="331">
        <v>7.925317925929904</v>
      </c>
      <c r="T35" s="331">
        <v>8.2735456138009358</v>
      </c>
      <c r="U35" s="331">
        <v>8.3100398444030876</v>
      </c>
      <c r="V35" s="331">
        <v>8.4707635578689509</v>
      </c>
      <c r="W35" s="331">
        <v>8.8756981854325829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2.71600977198564E-3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3.1913848900479332E-4</v>
      </c>
      <c r="T36" s="231">
        <v>0</v>
      </c>
      <c r="U36" s="231">
        <v>1.2543898601203821E-3</v>
      </c>
      <c r="V36" s="231">
        <v>6.9746852793627187E-4</v>
      </c>
      <c r="W36" s="231">
        <v>2.407113207790643E-3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1.1084676510455631E-2</v>
      </c>
      <c r="O38" s="231">
        <v>8.1093947156261528E-3</v>
      </c>
      <c r="P38" s="231">
        <v>6.6910840774105189E-3</v>
      </c>
      <c r="Q38" s="231">
        <v>5.5941955006985839E-3</v>
      </c>
      <c r="R38" s="231">
        <v>6.3777476371937557E-3</v>
      </c>
      <c r="S38" s="231">
        <v>3.769742295944989E-3</v>
      </c>
      <c r="T38" s="231">
        <v>4.5615778934711207E-3</v>
      </c>
      <c r="U38" s="231">
        <v>3.9324760321017187E-3</v>
      </c>
      <c r="V38" s="231">
        <v>2.7955310668378742E-3</v>
      </c>
      <c r="W38" s="231">
        <v>3.4479242710694991E-3</v>
      </c>
      <c r="DA38" s="73" t="s">
        <v>2972</v>
      </c>
    </row>
    <row r="39" spans="1:105" ht="12" customHeight="1" x14ac:dyDescent="0.25">
      <c r="A39" s="64" t="s">
        <v>160</v>
      </c>
      <c r="B39" s="231">
        <v>8.7036612760978641E-2</v>
      </c>
      <c r="C39" s="231">
        <v>6.0467922286445493E-2</v>
      </c>
      <c r="D39" s="231">
        <v>6.6044952565331896E-2</v>
      </c>
      <c r="E39" s="231">
        <v>8.5199389894895228E-2</v>
      </c>
      <c r="F39" s="231">
        <v>7.7039332362448809E-2</v>
      </c>
      <c r="G39" s="231">
        <v>5.9619825806233699E-2</v>
      </c>
      <c r="H39" s="231">
        <v>6.8908764133001607E-2</v>
      </c>
      <c r="I39" s="231">
        <v>7.8273493093643939E-2</v>
      </c>
      <c r="J39" s="231">
        <v>8.9984232854148583E-2</v>
      </c>
      <c r="K39" s="231">
        <v>5.7837308674890127E-2</v>
      </c>
      <c r="L39" s="231">
        <v>4.8052347349304747E-2</v>
      </c>
      <c r="M39" s="231">
        <v>5.6738547385241332E-2</v>
      </c>
      <c r="N39" s="231">
        <v>7.3240576828282167E-2</v>
      </c>
      <c r="O39" s="231">
        <v>4.7531679416137958E-2</v>
      </c>
      <c r="P39" s="231">
        <v>5.0352416348432093E-2</v>
      </c>
      <c r="Q39" s="231">
        <v>3.7686420334988681E-2</v>
      </c>
      <c r="R39" s="231">
        <v>4.8241906442905047E-2</v>
      </c>
      <c r="S39" s="231">
        <v>5.4217151735760367E-2</v>
      </c>
      <c r="T39" s="231">
        <v>5.9226015369151321E-2</v>
      </c>
      <c r="U39" s="231">
        <v>3.8701402514169612E-2</v>
      </c>
      <c r="V39" s="231">
        <v>3.36037083162661E-2</v>
      </c>
      <c r="W39" s="231">
        <v>4.2160314077383833E-2</v>
      </c>
      <c r="DA39" s="73" t="s">
        <v>2973</v>
      </c>
    </row>
    <row r="40" spans="1:105" ht="12" customHeight="1" x14ac:dyDescent="0.25">
      <c r="A40" s="64" t="s">
        <v>70</v>
      </c>
      <c r="B40" s="231">
        <v>7.8064561541992011E-2</v>
      </c>
      <c r="C40" s="231">
        <v>2.7341752626775521E-2</v>
      </c>
      <c r="D40" s="231">
        <v>1.480204359851388E-2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2974</v>
      </c>
    </row>
    <row r="41" spans="1:105" ht="12" customHeight="1" x14ac:dyDescent="0.25">
      <c r="A41" s="64" t="s">
        <v>34</v>
      </c>
      <c r="B41" s="231">
        <v>4.1840000155294092E-2</v>
      </c>
      <c r="C41" s="231">
        <v>6.232019769359104E-2</v>
      </c>
      <c r="D41" s="231">
        <v>2.176221303463647E-2</v>
      </c>
      <c r="E41" s="231">
        <v>2.1747968418543592E-2</v>
      </c>
      <c r="F41" s="231">
        <v>2.1747968418008658E-2</v>
      </c>
      <c r="G41" s="231">
        <v>2.1747968418109911E-2</v>
      </c>
      <c r="H41" s="231">
        <v>2.1747968418140189E-2</v>
      </c>
      <c r="I41" s="231">
        <v>2.1747968418142291E-2</v>
      </c>
      <c r="J41" s="231">
        <v>2.1747968418116E-2</v>
      </c>
      <c r="K41" s="231">
        <v>0</v>
      </c>
      <c r="L41" s="231">
        <v>2.1747968418199481E-2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7.5193769960808388E-3</v>
      </c>
      <c r="T41" s="231">
        <v>4.8716588826140852E-3</v>
      </c>
      <c r="U41" s="231">
        <v>3.1747689282517668E-3</v>
      </c>
      <c r="V41" s="231">
        <v>1.935487282674773E-3</v>
      </c>
      <c r="W41" s="231">
        <v>1.7396238042074619E-3</v>
      </c>
      <c r="DA41" s="73" t="s">
        <v>2975</v>
      </c>
    </row>
    <row r="42" spans="1:105" ht="12" customHeight="1" x14ac:dyDescent="0.25">
      <c r="A42" s="64" t="s">
        <v>162</v>
      </c>
      <c r="B42" s="231">
        <v>0.21927708002050769</v>
      </c>
      <c r="C42" s="231">
        <v>0.19076628031591639</v>
      </c>
      <c r="D42" s="231">
        <v>0.2491432672526894</v>
      </c>
      <c r="E42" s="231">
        <v>0.28619792434534702</v>
      </c>
      <c r="F42" s="231">
        <v>0.25774911347736412</v>
      </c>
      <c r="G42" s="231">
        <v>0.29920474142977221</v>
      </c>
      <c r="H42" s="231">
        <v>0.27665618049555019</v>
      </c>
      <c r="I42" s="231">
        <v>0.39229006278326622</v>
      </c>
      <c r="J42" s="231">
        <v>0.41387026567001411</v>
      </c>
      <c r="K42" s="231">
        <v>0.29116695554049732</v>
      </c>
      <c r="L42" s="231">
        <v>0.43321192058892982</v>
      </c>
      <c r="M42" s="231">
        <v>0.4186433271492272</v>
      </c>
      <c r="N42" s="231">
        <v>0.21502734606041199</v>
      </c>
      <c r="O42" s="231">
        <v>0.1048999093305881</v>
      </c>
      <c r="P42" s="231">
        <v>7.4495788206177291E-2</v>
      </c>
      <c r="Q42" s="231">
        <v>5.8812539634241517E-2</v>
      </c>
      <c r="R42" s="231">
        <v>7.23357107712643E-2</v>
      </c>
      <c r="S42" s="231">
        <v>8.8473689482075221E-2</v>
      </c>
      <c r="T42" s="231">
        <v>0.1208303879977336</v>
      </c>
      <c r="U42" s="231">
        <v>4.6557939594590252E-2</v>
      </c>
      <c r="V42" s="231">
        <v>3.4971337650614318E-2</v>
      </c>
      <c r="W42" s="231">
        <v>4.6446928146453452E-2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0.70802181709000478</v>
      </c>
      <c r="C44" s="231">
        <v>1.0939957749151621</v>
      </c>
      <c r="D44" s="231">
        <v>0.861354126946836</v>
      </c>
      <c r="E44" s="231">
        <v>0.77723774282437197</v>
      </c>
      <c r="F44" s="231">
        <v>1.232427626375588</v>
      </c>
      <c r="G44" s="231">
        <v>1.531883407459484</v>
      </c>
      <c r="H44" s="231">
        <v>2.03081429529982</v>
      </c>
      <c r="I44" s="231">
        <v>1.6544526991427271</v>
      </c>
      <c r="J44" s="231">
        <v>2.065903308846381</v>
      </c>
      <c r="K44" s="231">
        <v>3.4430112543894862</v>
      </c>
      <c r="L44" s="231">
        <v>4.1303634656571466</v>
      </c>
      <c r="M44" s="231">
        <v>4.7773402970404968</v>
      </c>
      <c r="N44" s="231">
        <v>5.3325108549342106</v>
      </c>
      <c r="O44" s="231">
        <v>5.6343684286337279</v>
      </c>
      <c r="P44" s="231">
        <v>6.6077173842240784</v>
      </c>
      <c r="Q44" s="231">
        <v>6.8365140875205324</v>
      </c>
      <c r="R44" s="231">
        <v>6.1938632514951122</v>
      </c>
      <c r="S44" s="231">
        <v>6.1645087773933023</v>
      </c>
      <c r="T44" s="231">
        <v>6.25632543327335</v>
      </c>
      <c r="U44" s="231">
        <v>6.5716195485551712</v>
      </c>
      <c r="V44" s="231">
        <v>6.9697011022066713</v>
      </c>
      <c r="W44" s="231">
        <v>7.3893814854843649</v>
      </c>
      <c r="DA44" s="73" t="s">
        <v>2978</v>
      </c>
    </row>
    <row r="45" spans="1:105" ht="12" customHeight="1" x14ac:dyDescent="0.25">
      <c r="A45" s="64" t="s">
        <v>79</v>
      </c>
      <c r="B45" s="231">
        <v>2.285303352508487E-2</v>
      </c>
      <c r="C45" s="231">
        <v>3.4850310506773827E-2</v>
      </c>
      <c r="D45" s="231">
        <v>4.342096937616078E-2</v>
      </c>
      <c r="E45" s="231">
        <v>9.2555711334101051E-2</v>
      </c>
      <c r="F45" s="231">
        <v>7.598618220984274E-2</v>
      </c>
      <c r="G45" s="231">
        <v>5.770540082528347E-2</v>
      </c>
      <c r="H45" s="231">
        <v>1.8282838178523629E-2</v>
      </c>
      <c r="I45" s="231">
        <v>1.4282374655380851E-2</v>
      </c>
      <c r="J45" s="231">
        <v>7.9988702526942665E-3</v>
      </c>
      <c r="K45" s="231">
        <v>7.9988702527086109E-3</v>
      </c>
      <c r="L45" s="231">
        <v>3.9984067295698979E-3</v>
      </c>
      <c r="M45" s="231">
        <v>2.2850976731232219E-3</v>
      </c>
      <c r="N45" s="231">
        <v>2.285097673123326E-3</v>
      </c>
      <c r="O45" s="231">
        <v>5.1419839629213281E-2</v>
      </c>
      <c r="P45" s="231">
        <v>0.26509806839915379</v>
      </c>
      <c r="Q45" s="231">
        <v>0.63017892976694567</v>
      </c>
      <c r="R45" s="231">
        <v>1.1969386861288931</v>
      </c>
      <c r="S45" s="231">
        <v>1.606510049537736</v>
      </c>
      <c r="T45" s="231">
        <v>1.827730540384616</v>
      </c>
      <c r="U45" s="231">
        <v>1.6447993189186829</v>
      </c>
      <c r="V45" s="231">
        <v>1.4270589228179511</v>
      </c>
      <c r="W45" s="231">
        <v>1.390114796441313</v>
      </c>
      <c r="DA45" s="73" t="s">
        <v>2979</v>
      </c>
    </row>
    <row r="46" spans="1:105" ht="12" customHeight="1" x14ac:dyDescent="0.25">
      <c r="A46" s="60" t="s">
        <v>2934</v>
      </c>
      <c r="B46" s="331">
        <v>0.18830283339877721</v>
      </c>
      <c r="C46" s="331">
        <v>0.20766536495375351</v>
      </c>
      <c r="D46" s="331">
        <v>0.1996026992879851</v>
      </c>
      <c r="E46" s="331">
        <v>0.22320170415386981</v>
      </c>
      <c r="F46" s="331">
        <v>0.25191538117064921</v>
      </c>
      <c r="G46" s="331">
        <v>0.27274404792370771</v>
      </c>
      <c r="H46" s="331">
        <v>0.30165314210947353</v>
      </c>
      <c r="I46" s="331">
        <v>0.30911655563846863</v>
      </c>
      <c r="J46" s="331">
        <v>0.2896726955544735</v>
      </c>
      <c r="K46" s="331">
        <v>0.32480549150782329</v>
      </c>
      <c r="L46" s="331">
        <v>0.34106183747525393</v>
      </c>
      <c r="M46" s="331">
        <v>0.35649634754008391</v>
      </c>
      <c r="N46" s="331">
        <v>0.39669698359425659</v>
      </c>
      <c r="O46" s="331">
        <v>0.43709350950756681</v>
      </c>
      <c r="P46" s="331">
        <v>0.47550550579911338</v>
      </c>
      <c r="Q46" s="331">
        <v>0.50367552891155942</v>
      </c>
      <c r="R46" s="331">
        <v>0.51423807433417024</v>
      </c>
      <c r="S46" s="331">
        <v>0.53233717544431702</v>
      </c>
      <c r="T46" s="331">
        <v>0.56444972830607276</v>
      </c>
      <c r="U46" s="331">
        <v>0.57849802345715384</v>
      </c>
      <c r="V46" s="331">
        <v>0.61137590334577385</v>
      </c>
      <c r="W46" s="331">
        <v>0.63134782559179004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2.0459643143319419</v>
      </c>
      <c r="C48" s="318">
        <v>2.2563437753393769</v>
      </c>
      <c r="D48" s="318">
        <v>2.1687405994720361</v>
      </c>
      <c r="E48" s="318">
        <v>2.4251505585675299</v>
      </c>
      <c r="F48" s="318">
        <v>2.7371328981278311</v>
      </c>
      <c r="G48" s="318">
        <v>2.9634423387384392</v>
      </c>
      <c r="H48" s="318">
        <v>3.2775479419105351</v>
      </c>
      <c r="I48" s="318">
        <v>3.358640071369301</v>
      </c>
      <c r="J48" s="318">
        <v>3.1473769525586022</v>
      </c>
      <c r="K48" s="318">
        <v>3.52910486119307</v>
      </c>
      <c r="L48" s="318">
        <v>3.705734724538571</v>
      </c>
      <c r="M48" s="318">
        <v>3.873435104994154</v>
      </c>
      <c r="N48" s="318">
        <v>4.3102265504319446</v>
      </c>
      <c r="O48" s="318">
        <v>4.7491463953956519</v>
      </c>
      <c r="P48" s="318">
        <v>5.1665037566007443</v>
      </c>
      <c r="Q48" s="318">
        <v>5.4725791405006454</v>
      </c>
      <c r="R48" s="318">
        <v>5.5873442272128901</v>
      </c>
      <c r="S48" s="318">
        <v>5.7839961539230202</v>
      </c>
      <c r="T48" s="318">
        <v>6.1329082547734224</v>
      </c>
      <c r="U48" s="318">
        <v>6.2855470124465214</v>
      </c>
      <c r="V48" s="318">
        <v>6.6427746110379537</v>
      </c>
      <c r="W48" s="318">
        <v>6.8597752767551148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1</v>
      </c>
      <c r="D52" s="234">
        <f t="shared" si="1"/>
        <v>0.99999999999999989</v>
      </c>
      <c r="E52" s="234">
        <f t="shared" si="1"/>
        <v>1</v>
      </c>
      <c r="F52" s="234">
        <f t="shared" si="1"/>
        <v>0.99999999999999978</v>
      </c>
      <c r="G52" s="234">
        <f t="shared" si="1"/>
        <v>1</v>
      </c>
      <c r="H52" s="234">
        <f t="shared" si="1"/>
        <v>1</v>
      </c>
      <c r="I52" s="234">
        <f t="shared" si="1"/>
        <v>0.99999999999999978</v>
      </c>
      <c r="J52" s="234">
        <f t="shared" si="1"/>
        <v>1</v>
      </c>
      <c r="K52" s="234">
        <f t="shared" si="1"/>
        <v>0.99999999999999978</v>
      </c>
      <c r="L52" s="234">
        <f t="shared" si="1"/>
        <v>1.0000000000000004</v>
      </c>
      <c r="M52" s="234">
        <f t="shared" si="1"/>
        <v>1</v>
      </c>
      <c r="N52" s="234">
        <f t="shared" si="1"/>
        <v>1</v>
      </c>
      <c r="O52" s="234">
        <f t="shared" si="1"/>
        <v>0.99999999999999967</v>
      </c>
      <c r="P52" s="234">
        <f t="shared" si="1"/>
        <v>1.0000000000000002</v>
      </c>
      <c r="Q52" s="234">
        <f t="shared" si="1"/>
        <v>0.99999999999999989</v>
      </c>
      <c r="R52" s="234">
        <f t="shared" si="1"/>
        <v>1.0000000000000002</v>
      </c>
      <c r="S52" s="234">
        <f t="shared" si="1"/>
        <v>1.0000000000000004</v>
      </c>
      <c r="T52" s="234">
        <f t="shared" si="1"/>
        <v>1.0000000000000004</v>
      </c>
      <c r="U52" s="234">
        <f t="shared" si="1"/>
        <v>1.0000000000000002</v>
      </c>
      <c r="V52" s="234">
        <f t="shared" si="1"/>
        <v>0.99999999999999989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1.2674609364461751E-2</v>
      </c>
      <c r="C53" s="301">
        <f t="shared" si="2"/>
        <v>1.1513979441152464E-2</v>
      </c>
      <c r="D53" s="301">
        <f t="shared" si="2"/>
        <v>1.2472525946120793E-2</v>
      </c>
      <c r="E53" s="301">
        <f t="shared" si="2"/>
        <v>1.3396134473644013E-2</v>
      </c>
      <c r="F53" s="301">
        <f t="shared" si="2"/>
        <v>1.2074003750130733E-2</v>
      </c>
      <c r="G53" s="301">
        <f t="shared" si="2"/>
        <v>1.1346901512411059E-2</v>
      </c>
      <c r="H53" s="301">
        <f t="shared" si="2"/>
        <v>1.0546468556848066E-2</v>
      </c>
      <c r="I53" s="301">
        <f t="shared" si="2"/>
        <v>1.160161125009568E-2</v>
      </c>
      <c r="J53" s="301">
        <f t="shared" si="2"/>
        <v>9.6721538045748488E-3</v>
      </c>
      <c r="K53" s="301">
        <f t="shared" si="2"/>
        <v>7.9149771288834821E-3</v>
      </c>
      <c r="L53" s="301">
        <f t="shared" si="2"/>
        <v>6.9873727228063733E-3</v>
      </c>
      <c r="M53" s="301">
        <f t="shared" si="2"/>
        <v>6.5465805122935667E-3</v>
      </c>
      <c r="N53" s="301">
        <f t="shared" si="2"/>
        <v>6.7997238243585707E-3</v>
      </c>
      <c r="O53" s="301">
        <f t="shared" si="2"/>
        <v>7.1936880163731088E-3</v>
      </c>
      <c r="P53" s="301">
        <f t="shared" si="2"/>
        <v>6.6712591148816299E-3</v>
      </c>
      <c r="Q53" s="301">
        <f t="shared" si="2"/>
        <v>6.5813678592307459E-3</v>
      </c>
      <c r="R53" s="301">
        <f t="shared" si="2"/>
        <v>6.7222905682852102E-3</v>
      </c>
      <c r="S53" s="301">
        <f t="shared" si="2"/>
        <v>6.6159195795306991E-3</v>
      </c>
      <c r="T53" s="301">
        <f t="shared" si="2"/>
        <v>6.6905226136397865E-3</v>
      </c>
      <c r="U53" s="301">
        <f t="shared" si="2"/>
        <v>6.8439579207188557E-3</v>
      </c>
      <c r="V53" s="301">
        <f t="shared" si="2"/>
        <v>7.0611952644278357E-3</v>
      </c>
      <c r="W53" s="301">
        <f t="shared" si="2"/>
        <v>6.9666671124619037E-3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3.5741386818069474E-3</v>
      </c>
      <c r="C54" s="235">
        <f t="shared" si="3"/>
        <v>3.2468503066879787E-3</v>
      </c>
      <c r="D54" s="235">
        <f t="shared" si="3"/>
        <v>3.5171527707090217E-3</v>
      </c>
      <c r="E54" s="235">
        <f t="shared" si="3"/>
        <v>3.7776030039385687E-3</v>
      </c>
      <c r="F54" s="235">
        <f t="shared" si="3"/>
        <v>3.4047726921370902E-3</v>
      </c>
      <c r="G54" s="235">
        <f t="shared" si="3"/>
        <v>3.1997356642702647E-3</v>
      </c>
      <c r="H54" s="235">
        <f t="shared" si="3"/>
        <v>2.9740199592409398E-3</v>
      </c>
      <c r="I54" s="235">
        <f t="shared" si="3"/>
        <v>3.2715617774003516E-3</v>
      </c>
      <c r="J54" s="235">
        <f t="shared" si="3"/>
        <v>2.7274701772069384E-3</v>
      </c>
      <c r="K54" s="235">
        <f t="shared" si="3"/>
        <v>2.2319603790930016E-3</v>
      </c>
      <c r="L54" s="235">
        <f t="shared" si="3"/>
        <v>1.9703833400032795E-3</v>
      </c>
      <c r="M54" s="235">
        <f t="shared" si="3"/>
        <v>1.8460834547026398E-3</v>
      </c>
      <c r="N54" s="235">
        <f t="shared" si="3"/>
        <v>1.9174678483099986E-3</v>
      </c>
      <c r="O54" s="235">
        <f t="shared" si="3"/>
        <v>2.0285626061393096E-3</v>
      </c>
      <c r="P54" s="235">
        <f t="shared" si="3"/>
        <v>1.8812418255438833E-3</v>
      </c>
      <c r="Q54" s="235">
        <f t="shared" si="3"/>
        <v>1.8558932088931104E-3</v>
      </c>
      <c r="R54" s="235">
        <f t="shared" si="3"/>
        <v>1.8956322881099304E-3</v>
      </c>
      <c r="S54" s="235">
        <f t="shared" si="3"/>
        <v>1.8656365182524741E-3</v>
      </c>
      <c r="T54" s="235">
        <f t="shared" si="3"/>
        <v>1.8866739784472713E-3</v>
      </c>
      <c r="U54" s="235">
        <f t="shared" si="3"/>
        <v>1.9299415104411066E-3</v>
      </c>
      <c r="V54" s="235">
        <f t="shared" si="3"/>
        <v>1.9912007075458542E-3</v>
      </c>
      <c r="W54" s="235">
        <f t="shared" si="3"/>
        <v>1.964544523142377E-3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4.8486744496688418E-2</v>
      </c>
      <c r="C55" s="235">
        <f t="shared" si="4"/>
        <v>4.404675231006544E-2</v>
      </c>
      <c r="D55" s="235">
        <f t="shared" si="4"/>
        <v>4.7713673959336088E-2</v>
      </c>
      <c r="E55" s="235">
        <f t="shared" si="4"/>
        <v>5.124694030319258E-2</v>
      </c>
      <c r="F55" s="235">
        <f t="shared" si="4"/>
        <v>4.6189126469343297E-2</v>
      </c>
      <c r="G55" s="235">
        <f t="shared" si="4"/>
        <v>4.3407595346014571E-2</v>
      </c>
      <c r="H55" s="235">
        <f t="shared" si="4"/>
        <v>4.0345537408991876E-2</v>
      </c>
      <c r="I55" s="235">
        <f t="shared" si="4"/>
        <v>4.4381987977519334E-2</v>
      </c>
      <c r="J55" s="235">
        <f t="shared" si="4"/>
        <v>3.7000844504923268E-2</v>
      </c>
      <c r="K55" s="235">
        <f t="shared" si="4"/>
        <v>3.0278761475786398E-2</v>
      </c>
      <c r="L55" s="235">
        <f t="shared" si="4"/>
        <v>2.6730208890207496E-2</v>
      </c>
      <c r="M55" s="235">
        <f t="shared" si="4"/>
        <v>2.5043957371703795E-2</v>
      </c>
      <c r="N55" s="235">
        <f t="shared" si="4"/>
        <v>2.6012357638741334E-2</v>
      </c>
      <c r="O55" s="235">
        <f t="shared" si="4"/>
        <v>2.7519468475041619E-2</v>
      </c>
      <c r="P55" s="235">
        <f t="shared" si="4"/>
        <v>2.5520915625331864E-2</v>
      </c>
      <c r="Q55" s="235">
        <f t="shared" si="4"/>
        <v>2.5177036439796404E-2</v>
      </c>
      <c r="R55" s="235">
        <f t="shared" si="4"/>
        <v>2.5716136556511941E-2</v>
      </c>
      <c r="S55" s="235">
        <f t="shared" si="4"/>
        <v>2.530921411769806E-2</v>
      </c>
      <c r="T55" s="235">
        <f t="shared" si="4"/>
        <v>2.5594608179914088E-2</v>
      </c>
      <c r="U55" s="235">
        <f t="shared" si="4"/>
        <v>2.618157526640856E-2</v>
      </c>
      <c r="V55" s="235">
        <f t="shared" si="4"/>
        <v>2.7012617176788073E-2</v>
      </c>
      <c r="W55" s="235">
        <f t="shared" si="4"/>
        <v>2.6650999534751144E-2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0.11061435103183212</v>
      </c>
      <c r="C56" s="235">
        <f t="shared" si="5"/>
        <v>0.10048525576243847</v>
      </c>
      <c r="D56" s="235">
        <f t="shared" si="5"/>
        <v>0.10885072064833839</v>
      </c>
      <c r="E56" s="235">
        <f t="shared" si="5"/>
        <v>0.1169112734386993</v>
      </c>
      <c r="F56" s="235">
        <f t="shared" si="5"/>
        <v>0.10537272201235492</v>
      </c>
      <c r="G56" s="235">
        <f t="shared" si="5"/>
        <v>9.9027126669222212E-2</v>
      </c>
      <c r="H56" s="235">
        <f t="shared" si="5"/>
        <v>9.2041556591429805E-2</v>
      </c>
      <c r="I56" s="235">
        <f t="shared" si="5"/>
        <v>0.10125003954371842</v>
      </c>
      <c r="J56" s="235">
        <f t="shared" si="5"/>
        <v>8.4411202381742781E-2</v>
      </c>
      <c r="K56" s="235">
        <f t="shared" si="5"/>
        <v>6.9075900753050173E-2</v>
      </c>
      <c r="L56" s="235">
        <f t="shared" si="5"/>
        <v>6.0980474973681788E-2</v>
      </c>
      <c r="M56" s="235">
        <f t="shared" si="5"/>
        <v>5.7133575798826532E-2</v>
      </c>
      <c r="N56" s="235">
        <f t="shared" si="5"/>
        <v>5.934281810183839E-2</v>
      </c>
      <c r="O56" s="235">
        <f t="shared" si="5"/>
        <v>6.2781037945651208E-2</v>
      </c>
      <c r="P56" s="235">
        <f t="shared" si="5"/>
        <v>5.8221675819605329E-2</v>
      </c>
      <c r="Q56" s="235">
        <f t="shared" si="5"/>
        <v>5.743717330585224E-2</v>
      </c>
      <c r="R56" s="235">
        <f t="shared" si="5"/>
        <v>5.8667039533636285E-2</v>
      </c>
      <c r="S56" s="235">
        <f t="shared" si="5"/>
        <v>5.7738714442790884E-2</v>
      </c>
      <c r="T56" s="235">
        <f t="shared" si="5"/>
        <v>5.8389792986175471E-2</v>
      </c>
      <c r="U56" s="235">
        <f t="shared" si="5"/>
        <v>5.9728859653232588E-2</v>
      </c>
      <c r="V56" s="235">
        <f t="shared" si="5"/>
        <v>6.162474197222724E-2</v>
      </c>
      <c r="W56" s="235">
        <f t="shared" si="5"/>
        <v>6.0799772153964676E-2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3.5783590058076027E-2</v>
      </c>
      <c r="C57" s="302">
        <f t="shared" si="6"/>
        <v>3.363688190506884E-2</v>
      </c>
      <c r="D57" s="302">
        <f t="shared" si="6"/>
        <v>3.5212533572060029E-2</v>
      </c>
      <c r="E57" s="302">
        <f t="shared" si="6"/>
        <v>3.6766841161731942E-2</v>
      </c>
      <c r="F57" s="302">
        <f t="shared" si="6"/>
        <v>3.4511485658023713E-2</v>
      </c>
      <c r="G57" s="302">
        <f t="shared" si="6"/>
        <v>3.314539463362759E-2</v>
      </c>
      <c r="H57" s="302">
        <f t="shared" si="6"/>
        <v>3.1542152658776398E-2</v>
      </c>
      <c r="I57" s="302">
        <f t="shared" si="6"/>
        <v>3.3598703292530487E-2</v>
      </c>
      <c r="J57" s="302">
        <f t="shared" si="6"/>
        <v>3.0430145098686117E-2</v>
      </c>
      <c r="K57" s="302">
        <f t="shared" si="6"/>
        <v>2.6641545251691247E-2</v>
      </c>
      <c r="L57" s="302">
        <f t="shared" si="6"/>
        <v>2.6294822313886624E-2</v>
      </c>
      <c r="M57" s="302">
        <f t="shared" si="6"/>
        <v>2.5462961528702095E-2</v>
      </c>
      <c r="N57" s="302">
        <f t="shared" si="6"/>
        <v>2.3522841095016702E-2</v>
      </c>
      <c r="O57" s="302">
        <f t="shared" si="6"/>
        <v>2.2751445431242322E-2</v>
      </c>
      <c r="P57" s="302">
        <f t="shared" si="6"/>
        <v>2.1019849617125753E-2</v>
      </c>
      <c r="Q57" s="302">
        <f t="shared" si="6"/>
        <v>2.045892232990959E-2</v>
      </c>
      <c r="R57" s="302">
        <f t="shared" si="6"/>
        <v>2.0967991229758929E-2</v>
      </c>
      <c r="S57" s="302">
        <f t="shared" si="6"/>
        <v>2.1036926979477687E-2</v>
      </c>
      <c r="T57" s="302">
        <f t="shared" si="6"/>
        <v>2.1430696280174532E-2</v>
      </c>
      <c r="U57" s="302">
        <f t="shared" si="6"/>
        <v>2.1176239435522191E-2</v>
      </c>
      <c r="V57" s="302">
        <f t="shared" si="6"/>
        <v>2.1691582544243179E-2</v>
      </c>
      <c r="W57" s="302">
        <f t="shared" si="6"/>
        <v>2.1509895565657106E-2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0.59866074180886042</v>
      </c>
      <c r="C58" s="303">
        <f t="shared" si="7"/>
        <v>0.62637916128454596</v>
      </c>
      <c r="D58" s="303">
        <f t="shared" si="7"/>
        <v>0.60352431885064728</v>
      </c>
      <c r="E58" s="303">
        <f t="shared" si="7"/>
        <v>0.58263828955461383</v>
      </c>
      <c r="F58" s="303">
        <f t="shared" si="7"/>
        <v>0.61338425081055492</v>
      </c>
      <c r="G58" s="303">
        <f t="shared" si="7"/>
        <v>0.63002610213128352</v>
      </c>
      <c r="H58" s="303">
        <f t="shared" si="7"/>
        <v>0.64938849040301028</v>
      </c>
      <c r="I58" s="303">
        <f t="shared" si="7"/>
        <v>0.62344036925131086</v>
      </c>
      <c r="J58" s="303">
        <f t="shared" si="7"/>
        <v>0.6671768627077963</v>
      </c>
      <c r="K58" s="303">
        <f t="shared" si="7"/>
        <v>0.71178083069969555</v>
      </c>
      <c r="L58" s="303">
        <f t="shared" si="7"/>
        <v>0.73070477202150874</v>
      </c>
      <c r="M58" s="303">
        <f t="shared" si="7"/>
        <v>0.74176697780379419</v>
      </c>
      <c r="N58" s="303">
        <f t="shared" si="7"/>
        <v>0.74232726967376206</v>
      </c>
      <c r="O58" s="303">
        <f t="shared" si="7"/>
        <v>0.73959719786471911</v>
      </c>
      <c r="P58" s="303">
        <f t="shared" si="7"/>
        <v>0.75536200870251224</v>
      </c>
      <c r="Q58" s="303">
        <f t="shared" si="7"/>
        <v>0.76019725386797854</v>
      </c>
      <c r="R58" s="303">
        <f t="shared" si="7"/>
        <v>0.75539846622907281</v>
      </c>
      <c r="S58" s="303">
        <f t="shared" si="7"/>
        <v>0.75710281364343968</v>
      </c>
      <c r="T58" s="303">
        <f t="shared" si="7"/>
        <v>0.7538087698839866</v>
      </c>
      <c r="U58" s="303">
        <f t="shared" si="7"/>
        <v>0.75568935207680776</v>
      </c>
      <c r="V58" s="303">
        <f t="shared" si="7"/>
        <v>0.75201622178454408</v>
      </c>
      <c r="W58" s="303">
        <f t="shared" si="7"/>
        <v>0.7528243216435152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5.9648030690609651E-2</v>
      </c>
      <c r="C59" s="303">
        <f t="shared" si="8"/>
        <v>5.4185985487062494E-2</v>
      </c>
      <c r="D59" s="303">
        <f t="shared" si="8"/>
        <v>5.8697005093476674E-2</v>
      </c>
      <c r="E59" s="303">
        <f t="shared" si="8"/>
        <v>6.304360294210809E-2</v>
      </c>
      <c r="F59" s="303">
        <f t="shared" si="8"/>
        <v>5.6821518165733075E-2</v>
      </c>
      <c r="G59" s="303">
        <f t="shared" si="8"/>
        <v>5.3399699366936851E-2</v>
      </c>
      <c r="H59" s="303">
        <f t="shared" si="8"/>
        <v>4.9632778578587611E-2</v>
      </c>
      <c r="I59" s="303">
        <f t="shared" si="8"/>
        <v>5.4598389899617773E-2</v>
      </c>
      <c r="J59" s="303">
        <f t="shared" si="8"/>
        <v>4.5518162366188053E-2</v>
      </c>
      <c r="K59" s="303">
        <f t="shared" si="8"/>
        <v>3.7248706064493715E-2</v>
      </c>
      <c r="L59" s="303">
        <f t="shared" si="8"/>
        <v>3.2883303195544486E-2</v>
      </c>
      <c r="M59" s="303">
        <f t="shared" si="8"/>
        <v>3.0808889180500305E-2</v>
      </c>
      <c r="N59" s="303">
        <f t="shared" si="8"/>
        <v>3.2000207951200531E-2</v>
      </c>
      <c r="O59" s="303">
        <f t="shared" si="8"/>
        <v>3.3854244437892866E-2</v>
      </c>
      <c r="P59" s="303">
        <f t="shared" si="8"/>
        <v>3.139563965933459E-2</v>
      </c>
      <c r="Q59" s="303">
        <f t="shared" si="8"/>
        <v>3.0972602055436865E-2</v>
      </c>
      <c r="R59" s="303">
        <f t="shared" si="8"/>
        <v>3.1635798989793948E-2</v>
      </c>
      <c r="S59" s="303">
        <f t="shared" si="8"/>
        <v>3.1135206046897432E-2</v>
      </c>
      <c r="T59" s="303">
        <f t="shared" si="8"/>
        <v>3.148629568920458E-2</v>
      </c>
      <c r="U59" s="303">
        <f t="shared" si="8"/>
        <v>3.2208378212026677E-2</v>
      </c>
      <c r="V59" s="303">
        <f t="shared" si="8"/>
        <v>3.3230719758980537E-2</v>
      </c>
      <c r="W59" s="303">
        <f t="shared" si="8"/>
        <v>3.2785860438471641E-2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7.5516766345209999E-2</v>
      </c>
      <c r="C60" s="303">
        <f t="shared" si="9"/>
        <v>7.6504282108663044E-2</v>
      </c>
      <c r="D60" s="303">
        <f t="shared" si="9"/>
        <v>7.5848613376615928E-2</v>
      </c>
      <c r="E60" s="303">
        <f t="shared" si="9"/>
        <v>7.4044977353070682E-2</v>
      </c>
      <c r="F60" s="303">
        <f t="shared" si="9"/>
        <v>7.5809295602122836E-2</v>
      </c>
      <c r="G60" s="303">
        <f t="shared" si="9"/>
        <v>7.7172149439888718E-2</v>
      </c>
      <c r="H60" s="303">
        <f t="shared" si="9"/>
        <v>7.7729677741067274E-2</v>
      </c>
      <c r="I60" s="303">
        <f t="shared" si="9"/>
        <v>7.74759338608349E-2</v>
      </c>
      <c r="J60" s="303">
        <f t="shared" si="9"/>
        <v>8.1060658648953968E-2</v>
      </c>
      <c r="K60" s="303">
        <f t="shared" si="9"/>
        <v>8.0455570648363589E-2</v>
      </c>
      <c r="L60" s="303">
        <f t="shared" si="9"/>
        <v>8.3105149516706722E-2</v>
      </c>
      <c r="M60" s="303">
        <f t="shared" si="9"/>
        <v>8.2961654928758274E-2</v>
      </c>
      <c r="N60" s="303">
        <f t="shared" si="9"/>
        <v>7.8548688928554974E-2</v>
      </c>
      <c r="O60" s="303">
        <f t="shared" si="9"/>
        <v>7.3034893026389838E-2</v>
      </c>
      <c r="P60" s="303">
        <f t="shared" si="9"/>
        <v>7.0956658270246373E-2</v>
      </c>
      <c r="Q60" s="303">
        <f t="shared" si="9"/>
        <v>6.8739363241348397E-2</v>
      </c>
      <c r="R60" s="303">
        <f t="shared" si="9"/>
        <v>6.9804282967211861E-2</v>
      </c>
      <c r="S60" s="303">
        <f t="shared" si="9"/>
        <v>7.0465135946758004E-2</v>
      </c>
      <c r="T60" s="303">
        <f t="shared" si="9"/>
        <v>7.1658234944650678E-2</v>
      </c>
      <c r="U60" s="303">
        <f t="shared" si="9"/>
        <v>6.6520979061328603E-2</v>
      </c>
      <c r="V60" s="303">
        <f t="shared" si="9"/>
        <v>6.4707624430171404E-2</v>
      </c>
      <c r="W60" s="303">
        <f t="shared" si="9"/>
        <v>6.6244342625139632E-2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3.9322598949210315E-2</v>
      </c>
      <c r="C61" s="304">
        <f t="shared" si="10"/>
        <v>3.9332726418926163E-2</v>
      </c>
      <c r="D61" s="304">
        <f t="shared" si="10"/>
        <v>3.9482324285203582E-2</v>
      </c>
      <c r="E61" s="304">
        <f t="shared" si="10"/>
        <v>3.8395546978614463E-2</v>
      </c>
      <c r="F61" s="304">
        <f t="shared" si="10"/>
        <v>3.9089603063606072E-2</v>
      </c>
      <c r="G61" s="304">
        <f t="shared" si="10"/>
        <v>3.9877742214044415E-2</v>
      </c>
      <c r="H61" s="304">
        <f t="shared" si="10"/>
        <v>3.9748405520477419E-2</v>
      </c>
      <c r="I61" s="304">
        <f t="shared" si="10"/>
        <v>4.0422161190216022E-2</v>
      </c>
      <c r="J61" s="304">
        <f t="shared" si="10"/>
        <v>4.2503894074833411E-2</v>
      </c>
      <c r="K61" s="304">
        <f t="shared" si="10"/>
        <v>4.0281851420567526E-2</v>
      </c>
      <c r="L61" s="304">
        <f t="shared" si="10"/>
        <v>4.2318190790679291E-2</v>
      </c>
      <c r="M61" s="304">
        <f t="shared" si="10"/>
        <v>4.1775672866867022E-2</v>
      </c>
      <c r="N61" s="304">
        <f t="shared" si="10"/>
        <v>3.7232397592724523E-2</v>
      </c>
      <c r="O61" s="304">
        <f t="shared" si="10"/>
        <v>3.1703097484188154E-2</v>
      </c>
      <c r="P61" s="304">
        <f t="shared" si="10"/>
        <v>2.9013947749880146E-2</v>
      </c>
      <c r="Q61" s="304">
        <f t="shared" si="10"/>
        <v>2.6581163398885395E-2</v>
      </c>
      <c r="R61" s="304">
        <f t="shared" si="10"/>
        <v>2.7839280601772994E-2</v>
      </c>
      <c r="S61" s="304">
        <f t="shared" si="10"/>
        <v>2.8454027288293451E-2</v>
      </c>
      <c r="T61" s="304">
        <f t="shared" si="10"/>
        <v>2.9788588552957348E-2</v>
      </c>
      <c r="U61" s="304">
        <f t="shared" si="10"/>
        <v>2.4492223763152857E-2</v>
      </c>
      <c r="V61" s="304">
        <f t="shared" si="10"/>
        <v>2.2783034795499833E-2</v>
      </c>
      <c r="W61" s="304">
        <f t="shared" si="10"/>
        <v>2.4315515309771607E-2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3.1128398964431252E-2</v>
      </c>
      <c r="C62" s="304">
        <f t="shared" si="11"/>
        <v>3.2569666045842917E-2</v>
      </c>
      <c r="D62" s="304">
        <f t="shared" si="11"/>
        <v>3.1381289050548371E-2</v>
      </c>
      <c r="E62" s="304">
        <f t="shared" si="11"/>
        <v>3.0295283893862636E-2</v>
      </c>
      <c r="F62" s="304">
        <f t="shared" si="11"/>
        <v>3.1893973237727219E-2</v>
      </c>
      <c r="G62" s="304">
        <f t="shared" si="11"/>
        <v>3.2759295032260029E-2</v>
      </c>
      <c r="H62" s="304">
        <f t="shared" si="11"/>
        <v>3.376607584305015E-2</v>
      </c>
      <c r="I62" s="304">
        <f t="shared" si="11"/>
        <v>3.2416858479728576E-2</v>
      </c>
      <c r="J62" s="304">
        <f t="shared" si="11"/>
        <v>3.469101297582107E-2</v>
      </c>
      <c r="K62" s="304">
        <f t="shared" si="11"/>
        <v>3.7010273308231298E-2</v>
      </c>
      <c r="L62" s="304">
        <f t="shared" si="11"/>
        <v>3.7994256312804141E-2</v>
      </c>
      <c r="M62" s="304">
        <f t="shared" si="11"/>
        <v>3.8569454803316749E-2</v>
      </c>
      <c r="N62" s="304">
        <f t="shared" si="11"/>
        <v>3.8598588146539131E-2</v>
      </c>
      <c r="O62" s="304">
        <f t="shared" si="11"/>
        <v>3.845663334887419E-2</v>
      </c>
      <c r="P62" s="304">
        <f t="shared" si="11"/>
        <v>3.9276351909130591E-2</v>
      </c>
      <c r="Q62" s="304">
        <f t="shared" si="11"/>
        <v>3.9527768830418475E-2</v>
      </c>
      <c r="R62" s="304">
        <f t="shared" si="11"/>
        <v>3.9278247581174514E-2</v>
      </c>
      <c r="S62" s="304">
        <f t="shared" si="11"/>
        <v>3.9366868067842981E-2</v>
      </c>
      <c r="T62" s="304">
        <f t="shared" si="11"/>
        <v>3.9195588574818717E-2</v>
      </c>
      <c r="U62" s="304">
        <f t="shared" si="11"/>
        <v>3.9293372693093576E-2</v>
      </c>
      <c r="V62" s="304">
        <f t="shared" si="11"/>
        <v>3.9102381941235644E-2</v>
      </c>
      <c r="W62" s="304">
        <f t="shared" si="11"/>
        <v>3.9144400488730739E-2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5.0657684315684208E-3</v>
      </c>
      <c r="C63" s="304">
        <f t="shared" si="12"/>
        <v>4.6018896438939604E-3</v>
      </c>
      <c r="D63" s="304">
        <f t="shared" si="12"/>
        <v>4.9850000408639805E-3</v>
      </c>
      <c r="E63" s="304">
        <f t="shared" si="12"/>
        <v>5.3541464805935768E-3</v>
      </c>
      <c r="F63" s="304">
        <f t="shared" si="12"/>
        <v>4.8257193007895461E-3</v>
      </c>
      <c r="G63" s="304">
        <f t="shared" si="12"/>
        <v>4.5351121935842745E-3</v>
      </c>
      <c r="H63" s="304">
        <f t="shared" si="12"/>
        <v>4.2151963775396992E-3</v>
      </c>
      <c r="I63" s="304">
        <f t="shared" si="12"/>
        <v>4.6369141908902982E-3</v>
      </c>
      <c r="J63" s="304">
        <f t="shared" si="12"/>
        <v>3.8657515982994891E-3</v>
      </c>
      <c r="K63" s="304">
        <f t="shared" si="12"/>
        <v>3.1634459195647724E-3</v>
      </c>
      <c r="L63" s="304">
        <f t="shared" si="12"/>
        <v>2.7927024132232865E-3</v>
      </c>
      <c r="M63" s="304">
        <f t="shared" si="12"/>
        <v>2.6165272585744991E-3</v>
      </c>
      <c r="N63" s="304">
        <f t="shared" si="12"/>
        <v>2.717703189291321E-3</v>
      </c>
      <c r="O63" s="304">
        <f t="shared" si="12"/>
        <v>2.8751621933274887E-3</v>
      </c>
      <c r="P63" s="304">
        <f t="shared" si="12"/>
        <v>2.6663586112356382E-3</v>
      </c>
      <c r="Q63" s="304">
        <f t="shared" si="12"/>
        <v>2.6304310120445259E-3</v>
      </c>
      <c r="R63" s="304">
        <f t="shared" si="12"/>
        <v>2.6867547842643518E-3</v>
      </c>
      <c r="S63" s="304">
        <f t="shared" si="12"/>
        <v>2.6442405906215707E-3</v>
      </c>
      <c r="T63" s="304">
        <f t="shared" si="12"/>
        <v>2.6740578168746101E-3</v>
      </c>
      <c r="U63" s="304">
        <f t="shared" si="12"/>
        <v>2.7353826050821681E-3</v>
      </c>
      <c r="V63" s="304">
        <f t="shared" si="12"/>
        <v>2.8222076934359243E-3</v>
      </c>
      <c r="W63" s="304">
        <f t="shared" si="12"/>
        <v>2.7844268266372851E-3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5.5041027522454607E-2</v>
      </c>
      <c r="C65" s="237">
        <f t="shared" si="14"/>
        <v>5.0000851394315295E-2</v>
      </c>
      <c r="D65" s="237">
        <f t="shared" si="14"/>
        <v>5.416345578269563E-2</v>
      </c>
      <c r="E65" s="237">
        <f t="shared" si="14"/>
        <v>5.817433776900114E-2</v>
      </c>
      <c r="F65" s="237">
        <f t="shared" si="14"/>
        <v>5.2432824839599136E-2</v>
      </c>
      <c r="G65" s="237">
        <f t="shared" si="14"/>
        <v>4.9275295236345253E-2</v>
      </c>
      <c r="H65" s="237">
        <f t="shared" si="14"/>
        <v>4.5799318102047723E-2</v>
      </c>
      <c r="I65" s="237">
        <f t="shared" si="14"/>
        <v>5.0381403146972092E-2</v>
      </c>
      <c r="J65" s="237">
        <f t="shared" si="14"/>
        <v>4.200250030992779E-2</v>
      </c>
      <c r="K65" s="237">
        <f t="shared" si="14"/>
        <v>3.4371747598942674E-2</v>
      </c>
      <c r="L65" s="237">
        <f t="shared" si="14"/>
        <v>3.0343513025655008E-2</v>
      </c>
      <c r="M65" s="237">
        <f t="shared" si="14"/>
        <v>2.8429319420718673E-2</v>
      </c>
      <c r="N65" s="237">
        <f t="shared" si="14"/>
        <v>2.9528624938217504E-2</v>
      </c>
      <c r="O65" s="237">
        <f t="shared" si="14"/>
        <v>3.1239462196550223E-2</v>
      </c>
      <c r="P65" s="237">
        <f t="shared" si="14"/>
        <v>2.897075136541848E-2</v>
      </c>
      <c r="Q65" s="237">
        <f t="shared" si="14"/>
        <v>2.8580387691553983E-2</v>
      </c>
      <c r="R65" s="237">
        <f t="shared" si="14"/>
        <v>2.9192361637619273E-2</v>
      </c>
      <c r="S65" s="237">
        <f t="shared" si="14"/>
        <v>2.8730432725155592E-2</v>
      </c>
      <c r="T65" s="237">
        <f t="shared" si="14"/>
        <v>2.9054405443807621E-2</v>
      </c>
      <c r="U65" s="237">
        <f t="shared" si="14"/>
        <v>2.9720716863513751E-2</v>
      </c>
      <c r="V65" s="237">
        <f t="shared" si="14"/>
        <v>3.066409636107182E-2</v>
      </c>
      <c r="W65" s="237">
        <f t="shared" si="14"/>
        <v>3.0253596402896252E-2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0.44686067227771775</v>
      </c>
      <c r="C69" s="324">
        <f>IF(C$5=0,0,C$5/WWP_fec!C$5)</f>
        <v>0.440861959997838</v>
      </c>
      <c r="D69" s="324">
        <f>IF(D$5=0,0,D$5/WWP_fec!D$5)</f>
        <v>0.44707459045531744</v>
      </c>
      <c r="E69" s="324">
        <f>IF(E$5=0,0,E$5/WWP_fec!E$5)</f>
        <v>0.45294232027186127</v>
      </c>
      <c r="F69" s="324">
        <f>IF(F$5=0,0,F$5/WWP_fec!F$5)</f>
        <v>0.44456456381544474</v>
      </c>
      <c r="G69" s="324">
        <f>IF(G$5=0,0,G$5/WWP_fec!G$5)</f>
        <v>0.44148990549297978</v>
      </c>
      <c r="H69" s="324">
        <f>IF(H$5=0,0,H$5/WWP_fec!H$5)</f>
        <v>0.43661123945102021</v>
      </c>
      <c r="I69" s="324">
        <f>IF(I$5=0,0,I$5/WWP_fec!I$5)</f>
        <v>0.44245455824270463</v>
      </c>
      <c r="J69" s="324">
        <f>IF(J$5=0,0,J$5/WWP_fec!J$5)</f>
        <v>0.43659620578419361</v>
      </c>
      <c r="K69" s="324">
        <f>IF(K$5=0,0,K$5/WWP_fec!K$5)</f>
        <v>0.42786058261339477</v>
      </c>
      <c r="L69" s="324">
        <f>IF(L$5=0,0,L$5/WWP_fec!L$5)</f>
        <v>0.42657506623245145</v>
      </c>
      <c r="M69" s="324">
        <f>IF(M$5=0,0,M$5/WWP_fec!M$5)</f>
        <v>0.42484910119485025</v>
      </c>
      <c r="N69" s="324">
        <f>IF(N$5=0,0,N$5/WWP_fec!N$5)</f>
        <v>0.42320036345713813</v>
      </c>
      <c r="O69" s="324">
        <f>IF(O$5=0,0,O$5/WWP_fec!O$5)</f>
        <v>0.42364666583644522</v>
      </c>
      <c r="P69" s="324">
        <f>IF(P$5=0,0,P$5/WWP_fec!P$5)</f>
        <v>0.42365131758775176</v>
      </c>
      <c r="Q69" s="324">
        <f>IF(Q$5=0,0,Q$5/WWP_fec!Q$5)</f>
        <v>0.42601679705813511</v>
      </c>
      <c r="R69" s="324">
        <f>IF(R$5=0,0,R$5/WWP_fec!R$5)</f>
        <v>0.43067571528752308</v>
      </c>
      <c r="S69" s="324">
        <f>IF(S$5=0,0,S$5/WWP_fec!S$5)</f>
        <v>0.43305434506794832</v>
      </c>
      <c r="T69" s="324">
        <f>IF(T$5=0,0,T$5/WWP_fec!T$5)</f>
        <v>0.43440488827898727</v>
      </c>
      <c r="U69" s="324">
        <f>IF(U$5=0,0,U$5/WWP_fec!U$5)</f>
        <v>0.43328129268051319</v>
      </c>
      <c r="V69" s="324">
        <f>IF(V$5=0,0,V$5/WWP_fec!V$5)</f>
        <v>0.43216650577810273</v>
      </c>
      <c r="W69" s="324">
        <f>IF(W$5=0,0,W$5/WWP_fec!W$5)</f>
        <v>0.43113152968861346</v>
      </c>
      <c r="DA69" s="95"/>
    </row>
    <row r="70" spans="1:105" ht="12" customHeight="1" x14ac:dyDescent="0.25">
      <c r="A70" s="55" t="s">
        <v>92</v>
      </c>
      <c r="B70" s="336">
        <f>IF(B$6=0,0,B$6/WWP_fec!B$6)</f>
        <v>0.48418853526457856</v>
      </c>
      <c r="C70" s="336">
        <f>IF(C$6=0,0,C$6/WWP_fec!C$6)</f>
        <v>0.4841885352645785</v>
      </c>
      <c r="D70" s="336">
        <f>IF(D$6=0,0,D$6/WWP_fec!D$6)</f>
        <v>0.48418853526457839</v>
      </c>
      <c r="E70" s="336">
        <f>IF(E$6=0,0,E$6/WWP_fec!E$6)</f>
        <v>0.48418853526457883</v>
      </c>
      <c r="F70" s="336">
        <f>IF(F$6=0,0,F$6/WWP_fec!F$6)</f>
        <v>0.4841885352645785</v>
      </c>
      <c r="G70" s="336">
        <f>IF(G$6=0,0,G$6/WWP_fec!G$6)</f>
        <v>0.48418853526457856</v>
      </c>
      <c r="H70" s="336">
        <f>IF(H$6=0,0,H$6/WWP_fec!H$6)</f>
        <v>0.48418853526457861</v>
      </c>
      <c r="I70" s="336">
        <f>IF(I$6=0,0,I$6/WWP_fec!I$6)</f>
        <v>0.48418853526457856</v>
      </c>
      <c r="J70" s="336">
        <f>IF(J$6=0,0,J$6/WWP_fec!J$6)</f>
        <v>0.48418853526457861</v>
      </c>
      <c r="K70" s="336">
        <f>IF(K$6=0,0,K$6/WWP_fec!K$6)</f>
        <v>0.48418853526457845</v>
      </c>
      <c r="L70" s="336">
        <f>IF(L$6=0,0,L$6/WWP_fec!L$6)</f>
        <v>0.48418853526457872</v>
      </c>
      <c r="M70" s="336">
        <f>IF(M$6=0,0,M$6/WWP_fec!M$6)</f>
        <v>0.48418853526457856</v>
      </c>
      <c r="N70" s="336">
        <f>IF(N$6=0,0,N$6/WWP_fec!N$6)</f>
        <v>0.48418853526457861</v>
      </c>
      <c r="O70" s="336">
        <f>IF(O$6=0,0,O$6/WWP_fec!O$6)</f>
        <v>0.4841885352645785</v>
      </c>
      <c r="P70" s="336">
        <f>IF(P$6=0,0,P$6/WWP_fec!P$6)</f>
        <v>0.48418853526457839</v>
      </c>
      <c r="Q70" s="336">
        <f>IF(Q$6=0,0,Q$6/WWP_fec!Q$6)</f>
        <v>0.48418853526457872</v>
      </c>
      <c r="R70" s="336">
        <f>IF(R$6=0,0,R$6/WWP_fec!R$6)</f>
        <v>0.48418853526457861</v>
      </c>
      <c r="S70" s="336">
        <f>IF(S$6=0,0,S$6/WWP_fec!S$6)</f>
        <v>0.48418853526457867</v>
      </c>
      <c r="T70" s="336">
        <f>IF(T$6=0,0,T$6/WWP_fec!T$6)</f>
        <v>0.48418853526457839</v>
      </c>
      <c r="U70" s="336">
        <f>IF(U$6=0,0,U$6/WWP_fec!U$6)</f>
        <v>0.48418853526457861</v>
      </c>
      <c r="V70" s="336">
        <f>IF(V$6=0,0,V$6/WWP_fec!V$6)</f>
        <v>0.48418853526457878</v>
      </c>
      <c r="W70" s="336">
        <f>IF(W$6=0,0,W$6/WWP_fec!W$6)</f>
        <v>0.48418853526457845</v>
      </c>
      <c r="DA70" s="67"/>
    </row>
    <row r="71" spans="1:105" ht="12" customHeight="1" x14ac:dyDescent="0.25">
      <c r="A71" s="202" t="s">
        <v>93</v>
      </c>
      <c r="B71" s="337">
        <f>IF(B$7=0,0,B$7/WWP_fec!B$7)</f>
        <v>0.12561431832262729</v>
      </c>
      <c r="C71" s="337">
        <f>IF(C$7=0,0,C$7/WWP_fec!C$7)</f>
        <v>0.12561431832262734</v>
      </c>
      <c r="D71" s="337">
        <f>IF(D$7=0,0,D$7/WWP_fec!D$7)</f>
        <v>0.1256143183226274</v>
      </c>
      <c r="E71" s="337">
        <f>IF(E$7=0,0,E$7/WWP_fec!E$7)</f>
        <v>0.12561431832262729</v>
      </c>
      <c r="F71" s="337">
        <f>IF(F$7=0,0,F$7/WWP_fec!F$7)</f>
        <v>0.12561431832262732</v>
      </c>
      <c r="G71" s="337">
        <f>IF(G$7=0,0,G$7/WWP_fec!G$7)</f>
        <v>0.1256143183226274</v>
      </c>
      <c r="H71" s="337">
        <f>IF(H$7=0,0,H$7/WWP_fec!H$7)</f>
        <v>0.12561431832262734</v>
      </c>
      <c r="I71" s="337">
        <f>IF(I$7=0,0,I$7/WWP_fec!I$7)</f>
        <v>0.12561431832262737</v>
      </c>
      <c r="J71" s="337">
        <f>IF(J$7=0,0,J$7/WWP_fec!J$7)</f>
        <v>0.12561431832262734</v>
      </c>
      <c r="K71" s="337">
        <f>IF(K$7=0,0,K$7/WWP_fec!K$7)</f>
        <v>0.12561431832262734</v>
      </c>
      <c r="L71" s="337">
        <f>IF(L$7=0,0,L$7/WWP_fec!L$7)</f>
        <v>0.12561431832262734</v>
      </c>
      <c r="M71" s="337">
        <f>IF(M$7=0,0,M$7/WWP_fec!M$7)</f>
        <v>0.12561431832262732</v>
      </c>
      <c r="N71" s="337">
        <f>IF(N$7=0,0,N$7/WWP_fec!N$7)</f>
        <v>0.12561431832262729</v>
      </c>
      <c r="O71" s="337">
        <f>IF(O$7=0,0,O$7/WWP_fec!O$7)</f>
        <v>0.12561431832262734</v>
      </c>
      <c r="P71" s="337">
        <f>IF(P$7=0,0,P$7/WWP_fec!P$7)</f>
        <v>0.12561431832262729</v>
      </c>
      <c r="Q71" s="337">
        <f>IF(Q$7=0,0,Q$7/WWP_fec!Q$7)</f>
        <v>0.12561431832262734</v>
      </c>
      <c r="R71" s="337">
        <f>IF(R$7=0,0,R$7/WWP_fec!R$7)</f>
        <v>0.12561431832262732</v>
      </c>
      <c r="S71" s="337">
        <f>IF(S$7=0,0,S$7/WWP_fec!S$7)</f>
        <v>0.12561431832262732</v>
      </c>
      <c r="T71" s="337">
        <f>IF(T$7=0,0,T$7/WWP_fec!T$7)</f>
        <v>0.12561431832262734</v>
      </c>
      <c r="U71" s="337">
        <f>IF(U$7=0,0,U$7/WWP_fec!U$7)</f>
        <v>0.12561431832262732</v>
      </c>
      <c r="V71" s="337">
        <f>IF(V$7=0,0,V$7/WWP_fec!V$7)</f>
        <v>0.12561431832262732</v>
      </c>
      <c r="W71" s="337">
        <f>IF(W$7=0,0,W$7/WWP_fec!W$7)</f>
        <v>0.12561431832262734</v>
      </c>
      <c r="DA71" s="174"/>
    </row>
    <row r="72" spans="1:105" ht="12" customHeight="1" x14ac:dyDescent="0.25">
      <c r="A72" s="202" t="s">
        <v>94</v>
      </c>
      <c r="B72" s="337">
        <f>IF(B$8=0,0,B$8/WWP_fec!B$8)</f>
        <v>0.68713028597105263</v>
      </c>
      <c r="C72" s="337">
        <f>IF(C$8=0,0,C$8/WWP_fec!C$8)</f>
        <v>0.68713028597105252</v>
      </c>
      <c r="D72" s="337">
        <f>IF(D$8=0,0,D$8/WWP_fec!D$8)</f>
        <v>0.68713028597105252</v>
      </c>
      <c r="E72" s="337">
        <f>IF(E$8=0,0,E$8/WWP_fec!E$8)</f>
        <v>0.68713028597105263</v>
      </c>
      <c r="F72" s="337">
        <f>IF(F$8=0,0,F$8/WWP_fec!F$8)</f>
        <v>0.68713028597105252</v>
      </c>
      <c r="G72" s="337">
        <f>IF(G$8=0,0,G$8/WWP_fec!G$8)</f>
        <v>0.68713028597105275</v>
      </c>
      <c r="H72" s="337">
        <f>IF(H$8=0,0,H$8/WWP_fec!H$8)</f>
        <v>0.68713028597105263</v>
      </c>
      <c r="I72" s="337">
        <f>IF(I$8=0,0,I$8/WWP_fec!I$8)</f>
        <v>0.68713028597105275</v>
      </c>
      <c r="J72" s="337">
        <f>IF(J$8=0,0,J$8/WWP_fec!J$8)</f>
        <v>0.68713028597105275</v>
      </c>
      <c r="K72" s="337">
        <f>IF(K$8=0,0,K$8/WWP_fec!K$8)</f>
        <v>0.68713028597105252</v>
      </c>
      <c r="L72" s="337">
        <f>IF(L$8=0,0,L$8/WWP_fec!L$8)</f>
        <v>0.68713028597105241</v>
      </c>
      <c r="M72" s="337">
        <f>IF(M$8=0,0,M$8/WWP_fec!M$8)</f>
        <v>0.68713028597105263</v>
      </c>
      <c r="N72" s="337">
        <f>IF(N$8=0,0,N$8/WWP_fec!N$8)</f>
        <v>0.68713028597105275</v>
      </c>
      <c r="O72" s="337">
        <f>IF(O$8=0,0,O$8/WWP_fec!O$8)</f>
        <v>0.68713028597105263</v>
      </c>
      <c r="P72" s="337">
        <f>IF(P$8=0,0,P$8/WWP_fec!P$8)</f>
        <v>0.68713028597105252</v>
      </c>
      <c r="Q72" s="337">
        <f>IF(Q$8=0,0,Q$8/WWP_fec!Q$8)</f>
        <v>0.68713028597105252</v>
      </c>
      <c r="R72" s="337">
        <f>IF(R$8=0,0,R$8/WWP_fec!R$8)</f>
        <v>0.68713028597105252</v>
      </c>
      <c r="S72" s="337">
        <f>IF(S$8=0,0,S$8/WWP_fec!S$8)</f>
        <v>0.68713028597105252</v>
      </c>
      <c r="T72" s="337">
        <f>IF(T$8=0,0,T$8/WWP_fec!T$8)</f>
        <v>0.68713028597105252</v>
      </c>
      <c r="U72" s="337">
        <f>IF(U$8=0,0,U$8/WWP_fec!U$8)</f>
        <v>0.68713028597105263</v>
      </c>
      <c r="V72" s="337">
        <f>IF(V$8=0,0,V$8/WWP_fec!V$8)</f>
        <v>0.68713028597105252</v>
      </c>
      <c r="W72" s="337">
        <f>IF(W$8=0,0,W$8/WWP_fec!W$8)</f>
        <v>0.68713028597105263</v>
      </c>
      <c r="DA72" s="174"/>
    </row>
    <row r="73" spans="1:105" ht="12" customHeight="1" x14ac:dyDescent="0.25">
      <c r="A73" s="202" t="s">
        <v>95</v>
      </c>
      <c r="B73" s="337">
        <f>IF(B$9=0,0,B$9/WWP_fec!B$9)</f>
        <v>0.51152354597127092</v>
      </c>
      <c r="C73" s="337">
        <f>IF(C$9=0,0,C$9/WWP_fec!C$9)</f>
        <v>0.51152354597127092</v>
      </c>
      <c r="D73" s="337">
        <f>IF(D$9=0,0,D$9/WWP_fec!D$9)</f>
        <v>0.51152354597127092</v>
      </c>
      <c r="E73" s="337">
        <f>IF(E$9=0,0,E$9/WWP_fec!E$9)</f>
        <v>0.51152354597127092</v>
      </c>
      <c r="F73" s="337">
        <f>IF(F$9=0,0,F$9/WWP_fec!F$9)</f>
        <v>0.51152354597127081</v>
      </c>
      <c r="G73" s="337">
        <f>IF(G$9=0,0,G$9/WWP_fec!G$9)</f>
        <v>0.51152354597127081</v>
      </c>
      <c r="H73" s="337">
        <f>IF(H$9=0,0,H$9/WWP_fec!H$9)</f>
        <v>0.51152354597127103</v>
      </c>
      <c r="I73" s="337">
        <f>IF(I$9=0,0,I$9/WWP_fec!I$9)</f>
        <v>0.51152354597127114</v>
      </c>
      <c r="J73" s="337">
        <f>IF(J$9=0,0,J$9/WWP_fec!J$9)</f>
        <v>0.51152354597127092</v>
      </c>
      <c r="K73" s="337">
        <f>IF(K$9=0,0,K$9/WWP_fec!K$9)</f>
        <v>0.51152354597127081</v>
      </c>
      <c r="L73" s="337">
        <f>IF(L$9=0,0,L$9/WWP_fec!L$9)</f>
        <v>0.51152354597127103</v>
      </c>
      <c r="M73" s="337">
        <f>IF(M$9=0,0,M$9/WWP_fec!M$9)</f>
        <v>0.51152354597127092</v>
      </c>
      <c r="N73" s="337">
        <f>IF(N$9=0,0,N$9/WWP_fec!N$9)</f>
        <v>0.51152354597127081</v>
      </c>
      <c r="O73" s="337">
        <f>IF(O$9=0,0,O$9/WWP_fec!O$9)</f>
        <v>0.51152354597127103</v>
      </c>
      <c r="P73" s="337">
        <f>IF(P$9=0,0,P$9/WWP_fec!P$9)</f>
        <v>0.51152354597127059</v>
      </c>
      <c r="Q73" s="337">
        <f>IF(Q$9=0,0,Q$9/WWP_fec!Q$9)</f>
        <v>0.51152354597127114</v>
      </c>
      <c r="R73" s="337">
        <f>IF(R$9=0,0,R$9/WWP_fec!R$9)</f>
        <v>0.51152354597127081</v>
      </c>
      <c r="S73" s="337">
        <f>IF(S$9=0,0,S$9/WWP_fec!S$9)</f>
        <v>0.51152354597127114</v>
      </c>
      <c r="T73" s="337">
        <f>IF(T$9=0,0,T$9/WWP_fec!T$9)</f>
        <v>0.51152354597127092</v>
      </c>
      <c r="U73" s="337">
        <f>IF(U$9=0,0,U$9/WWP_fec!U$9)</f>
        <v>0.51152354597127103</v>
      </c>
      <c r="V73" s="337">
        <f>IF(V$9=0,0,V$9/WWP_fec!V$9)</f>
        <v>0.5115235459712707</v>
      </c>
      <c r="W73" s="337">
        <f>IF(W$9=0,0,W$9/WWP_fec!W$9)</f>
        <v>0.51152354597127081</v>
      </c>
      <c r="DA73" s="174"/>
    </row>
    <row r="74" spans="1:105" ht="12" customHeight="1" x14ac:dyDescent="0.25">
      <c r="A74" s="56" t="s">
        <v>96</v>
      </c>
      <c r="B74" s="338">
        <f>IF(B$10=0,0,B$10/WWP_fec!B$10)</f>
        <v>0.78162775640459325</v>
      </c>
      <c r="C74" s="338">
        <f>IF(C$10=0,0,C$10/WWP_fec!C$10)</f>
        <v>0.78264442903251663</v>
      </c>
      <c r="D74" s="338">
        <f>IF(D$10=0,0,D$10/WWP_fec!D$10)</f>
        <v>0.78305949014315512</v>
      </c>
      <c r="E74" s="338">
        <f>IF(E$10=0,0,E$10/WWP_fec!E$10)</f>
        <v>0.79038826260530004</v>
      </c>
      <c r="F74" s="338">
        <f>IF(F$10=0,0,F$10/WWP_fec!F$10)</f>
        <v>0.78537086604485318</v>
      </c>
      <c r="G74" s="338">
        <f>IF(G$10=0,0,G$10/WWP_fec!G$10)</f>
        <v>0.779556598427249</v>
      </c>
      <c r="H74" s="338">
        <f>IF(H$10=0,0,H$10/WWP_fec!H$10)</f>
        <v>0.7747533609997449</v>
      </c>
      <c r="I74" s="338">
        <f>IF(I$10=0,0,I$10/WWP_fec!I$10)</f>
        <v>0.77600353359563956</v>
      </c>
      <c r="J74" s="338">
        <f>IF(J$10=0,0,J$10/WWP_fec!J$10)</f>
        <v>0.74644239703184523</v>
      </c>
      <c r="K74" s="338">
        <f>IF(K$10=0,0,K$10/WWP_fec!K$10)</f>
        <v>0.74403090656876636</v>
      </c>
      <c r="L74" s="338">
        <f>IF(L$10=0,0,L$10/WWP_fec!L$10)</f>
        <v>0.72443548262918089</v>
      </c>
      <c r="M74" s="338">
        <f>IF(M$10=0,0,M$10/WWP_fec!M$10)</f>
        <v>0.7197236182294855</v>
      </c>
      <c r="N74" s="338">
        <f>IF(N$10=0,0,N$10/WWP_fec!N$10)</f>
        <v>0.74010669848847122</v>
      </c>
      <c r="O74" s="338">
        <f>IF(O$10=0,0,O$10/WWP_fec!O$10)</f>
        <v>0.77842932557057298</v>
      </c>
      <c r="P74" s="338">
        <f>IF(P$10=0,0,P$10/WWP_fec!P$10)</f>
        <v>0.78056186932444616</v>
      </c>
      <c r="Q74" s="338">
        <f>IF(Q$10=0,0,Q$10/WWP_fec!Q$10)</f>
        <v>0.79374022939019306</v>
      </c>
      <c r="R74" s="338">
        <f>IF(R$10=0,0,R$10/WWP_fec!R$10)</f>
        <v>0.78820417639399676</v>
      </c>
      <c r="S74" s="338">
        <f>IF(S$10=0,0,S$10/WWP_fec!S$10)</f>
        <v>0.78471282272540077</v>
      </c>
      <c r="T74" s="338">
        <f>IF(T$10=0,0,T$10/WWP_fec!T$10)</f>
        <v>0.77945001101495537</v>
      </c>
      <c r="U74" s="338">
        <f>IF(U$10=0,0,U$10/WWP_fec!U$10)</f>
        <v>0.80995021429535907</v>
      </c>
      <c r="V74" s="338">
        <f>IF(V$10=0,0,V$10/WWP_fec!V$10)</f>
        <v>0.81996789379442558</v>
      </c>
      <c r="W74" s="338">
        <f>IF(W$10=0,0,W$10/WWP_fec!W$10)</f>
        <v>0.81221097031422984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0.43720498133759722</v>
      </c>
      <c r="C75" s="351">
        <f>IF(C$16=0,0,C$16/WWP_fec!C$16)</f>
        <v>0.43138766538728912</v>
      </c>
      <c r="D75" s="351">
        <f>IF(D$16=0,0,D$16/WWP_fec!D$16)</f>
        <v>0.43724065109191163</v>
      </c>
      <c r="E75" s="351">
        <f>IF(E$16=0,0,E$16/WWP_fec!E$16)</f>
        <v>0.44282992268687771</v>
      </c>
      <c r="F75" s="351">
        <f>IF(F$16=0,0,F$16/WWP_fec!F$16)</f>
        <v>0.4344909703778872</v>
      </c>
      <c r="G75" s="351">
        <f>IF(G$16=0,0,G$16/WWP_fec!G$16)</f>
        <v>0.43231924805491884</v>
      </c>
      <c r="H75" s="351">
        <f>IF(H$16=0,0,H$16/WWP_fec!H$16)</f>
        <v>0.42807247284814892</v>
      </c>
      <c r="I75" s="351">
        <f>IF(I$16=0,0,I$16/WWP_fec!I$16)</f>
        <v>0.43308111288311685</v>
      </c>
      <c r="J75" s="351">
        <f>IF(J$16=0,0,J$16/WWP_fec!J$16)</f>
        <v>0.43115817745417834</v>
      </c>
      <c r="K75" s="351">
        <f>IF(K$16=0,0,K$16/WWP_fec!K$16)</f>
        <v>0.42436632833851784</v>
      </c>
      <c r="L75" s="351">
        <f>IF(L$16=0,0,L$16/WWP_fec!L$16)</f>
        <v>0.42524927795311451</v>
      </c>
      <c r="M75" s="351">
        <f>IF(M$16=0,0,M$16/WWP_fec!M$16)</f>
        <v>0.42425468654394821</v>
      </c>
      <c r="N75" s="351">
        <f>IF(N$16=0,0,N$16/WWP_fec!N$16)</f>
        <v>0.42165870840376407</v>
      </c>
      <c r="O75" s="351">
        <f>IF(O$16=0,0,O$16/WWP_fec!O$16)</f>
        <v>0.4206139645841156</v>
      </c>
      <c r="P75" s="351">
        <f>IF(P$16=0,0,P$16/WWP_fec!P$16)</f>
        <v>0.42201299941532538</v>
      </c>
      <c r="Q75" s="351">
        <f>IF(Q$16=0,0,Q$16/WWP_fec!Q$16)</f>
        <v>0.42479288314074515</v>
      </c>
      <c r="R75" s="351">
        <f>IF(R$16=0,0,R$16/WWP_fec!R$16)</f>
        <v>0.43025993554196323</v>
      </c>
      <c r="S75" s="351">
        <f>IF(S$16=0,0,S$16/WWP_fec!S$16)</f>
        <v>0.43345518577115438</v>
      </c>
      <c r="T75" s="351">
        <f>IF(T$16=0,0,T$16/WWP_fec!T$16)</f>
        <v>0.43501807002933995</v>
      </c>
      <c r="U75" s="351">
        <f>IF(U$16=0,0,U$16/WWP_fec!U$16)</f>
        <v>0.43260799615548506</v>
      </c>
      <c r="V75" s="351">
        <f>IF(V$16=0,0,V$16/WWP_fec!V$16)</f>
        <v>0.43038115792350462</v>
      </c>
      <c r="W75" s="351">
        <f>IF(W$16=0,0,W$16/WWP_fec!W$16)</f>
        <v>0.42966587991593941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0.44793809928542783</v>
      </c>
      <c r="C76" s="351">
        <f>IF(C$27=0,0,C$27/WWP_fec!C$27)</f>
        <v>0.44793809928542788</v>
      </c>
      <c r="D76" s="351">
        <f>IF(D$27=0,0,D$27/WWP_fec!D$27)</f>
        <v>0.44793809928542783</v>
      </c>
      <c r="E76" s="351">
        <f>IF(E$27=0,0,E$27/WWP_fec!E$27)</f>
        <v>0.44793809928542772</v>
      </c>
      <c r="F76" s="351">
        <f>IF(F$27=0,0,F$27/WWP_fec!F$27)</f>
        <v>0.44793809928542783</v>
      </c>
      <c r="G76" s="351">
        <f>IF(G$27=0,0,G$27/WWP_fec!G$27)</f>
        <v>0.44793809928542772</v>
      </c>
      <c r="H76" s="351">
        <f>IF(H$27=0,0,H$27/WWP_fec!H$27)</f>
        <v>0.44793809928542783</v>
      </c>
      <c r="I76" s="351">
        <f>IF(I$27=0,0,I$27/WWP_fec!I$27)</f>
        <v>0.44793809928542788</v>
      </c>
      <c r="J76" s="351">
        <f>IF(J$27=0,0,J$27/WWP_fec!J$27)</f>
        <v>0.44793809928542788</v>
      </c>
      <c r="K76" s="351">
        <f>IF(K$27=0,0,K$27/WWP_fec!K$27)</f>
        <v>0.44793809928542772</v>
      </c>
      <c r="L76" s="351">
        <f>IF(L$27=0,0,L$27/WWP_fec!L$27)</f>
        <v>0.44793809928542783</v>
      </c>
      <c r="M76" s="351">
        <f>IF(M$27=0,0,M$27/WWP_fec!M$27)</f>
        <v>0.44793809928542772</v>
      </c>
      <c r="N76" s="351">
        <f>IF(N$27=0,0,N$27/WWP_fec!N$27)</f>
        <v>0.44793809928542766</v>
      </c>
      <c r="O76" s="351">
        <f>IF(O$27=0,0,O$27/WWP_fec!O$27)</f>
        <v>0.44793809928542755</v>
      </c>
      <c r="P76" s="351">
        <f>IF(P$27=0,0,P$27/WWP_fec!P$27)</f>
        <v>0.44793809928542777</v>
      </c>
      <c r="Q76" s="351">
        <f>IF(Q$27=0,0,Q$27/WWP_fec!Q$27)</f>
        <v>0.44793809928542777</v>
      </c>
      <c r="R76" s="351">
        <f>IF(R$27=0,0,R$27/WWP_fec!R$27)</f>
        <v>0.44793809928542783</v>
      </c>
      <c r="S76" s="351">
        <f>IF(S$27=0,0,S$27/WWP_fec!S$27)</f>
        <v>0.44793809928542772</v>
      </c>
      <c r="T76" s="351">
        <f>IF(T$27=0,0,T$27/WWP_fec!T$27)</f>
        <v>0.44793809928542777</v>
      </c>
      <c r="U76" s="351">
        <f>IF(U$27=0,0,U$27/WWP_fec!U$27)</f>
        <v>0.44793809928542766</v>
      </c>
      <c r="V76" s="351">
        <f>IF(V$27=0,0,V$27/WWP_fec!V$27)</f>
        <v>0.44793809928542788</v>
      </c>
      <c r="W76" s="351">
        <f>IF(W$27=0,0,W$27/WWP_fec!W$27)</f>
        <v>0.44793809928542777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0.31097448532102323</v>
      </c>
      <c r="C77" s="351">
        <f>IF(C$28=0,0,C$28/WWP_fec!C$28)</f>
        <v>0.31039198073677376</v>
      </c>
      <c r="D77" s="351">
        <f>IF(D$28=0,0,D$28/WWP_fec!D$28)</f>
        <v>0.31496508354228769</v>
      </c>
      <c r="E77" s="351">
        <f>IF(E$28=0,0,E$28/WWP_fec!E$28)</f>
        <v>0.31831279773809606</v>
      </c>
      <c r="F77" s="351">
        <f>IF(F$28=0,0,F$28/WWP_fec!F$28)</f>
        <v>0.31420194001698798</v>
      </c>
      <c r="G77" s="351">
        <f>IF(G$28=0,0,G$28/WWP_fec!G$28)</f>
        <v>0.31364668074472529</v>
      </c>
      <c r="H77" s="351">
        <f>IF(H$28=0,0,H$28/WWP_fec!H$28)</f>
        <v>0.31079708801337524</v>
      </c>
      <c r="I77" s="351">
        <f>IF(I$28=0,0,I$28/WWP_fec!I$28)</f>
        <v>0.31437152233500504</v>
      </c>
      <c r="J77" s="351">
        <f>IF(J$28=0,0,J$28/WWP_fec!J$28)</f>
        <v>0.31210063624821921</v>
      </c>
      <c r="K77" s="351">
        <f>IF(K$28=0,0,K$28/WWP_fec!K$28)</f>
        <v>0.30711040432477699</v>
      </c>
      <c r="L77" s="351">
        <f>IF(L$28=0,0,L$28/WWP_fec!L$28)</f>
        <v>0.30784988529432378</v>
      </c>
      <c r="M77" s="351">
        <f>IF(M$28=0,0,M$28/WWP_fec!M$28)</f>
        <v>0.30674175925975683</v>
      </c>
      <c r="N77" s="351">
        <f>IF(N$28=0,0,N$28/WWP_fec!N$28)</f>
        <v>0.30263267940118155</v>
      </c>
      <c r="O77" s="351">
        <f>IF(O$28=0,0,O$28/WWP_fec!O$28)</f>
        <v>0.29967981538989746</v>
      </c>
      <c r="P77" s="351">
        <f>IF(P$28=0,0,P$28/WWP_fec!P$28)</f>
        <v>0.2976885344907364</v>
      </c>
      <c r="Q77" s="351">
        <f>IF(Q$28=0,0,Q$28/WWP_fec!Q$28)</f>
        <v>0.29776669684547563</v>
      </c>
      <c r="R77" s="351">
        <f>IF(R$28=0,0,R$28/WWP_fec!R$28)</f>
        <v>0.30078388542101669</v>
      </c>
      <c r="S77" s="351">
        <f>IF(S$28=0,0,S$28/WWP_fec!S$28)</f>
        <v>0.30243611523198571</v>
      </c>
      <c r="T77" s="351">
        <f>IF(T$28=0,0,T$28/WWP_fec!T$28)</f>
        <v>0.30420312977787284</v>
      </c>
      <c r="U77" s="351">
        <f>IF(U$28=0,0,U$28/WWP_fec!U$28)</f>
        <v>0.29983512509013205</v>
      </c>
      <c r="V77" s="351">
        <f>IF(V$28=0,0,V$28/WWP_fec!V$28)</f>
        <v>0.29810987228788971</v>
      </c>
      <c r="W77" s="351">
        <f>IF(W$28=0,0,W$28/WWP_fec!W$28)</f>
        <v>0.29823535057805617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0.52259444916633246</v>
      </c>
      <c r="C78" s="339">
        <f>IF(C$48=0,0,C$48/WWP_fec!C$48)</f>
        <v>0.52259444916633224</v>
      </c>
      <c r="D78" s="339">
        <f>IF(D$48=0,0,D$48/WWP_fec!D$48)</f>
        <v>0.52259444916633246</v>
      </c>
      <c r="E78" s="339">
        <f>IF(E$48=0,0,E$48/WWP_fec!E$48)</f>
        <v>0.52259444916633235</v>
      </c>
      <c r="F78" s="339">
        <f>IF(F$48=0,0,F$48/WWP_fec!F$48)</f>
        <v>0.52259444916633258</v>
      </c>
      <c r="G78" s="339">
        <f>IF(G$48=0,0,G$48/WWP_fec!G$48)</f>
        <v>0.52259444916633258</v>
      </c>
      <c r="H78" s="339">
        <f>IF(H$48=0,0,H$48/WWP_fec!H$48)</f>
        <v>0.52259444916633246</v>
      </c>
      <c r="I78" s="339">
        <f>IF(I$48=0,0,I$48/WWP_fec!I$48)</f>
        <v>0.52259444916633235</v>
      </c>
      <c r="J78" s="339">
        <f>IF(J$48=0,0,J$48/WWP_fec!J$48)</f>
        <v>0.52259444916633258</v>
      </c>
      <c r="K78" s="339">
        <f>IF(K$48=0,0,K$48/WWP_fec!K$48)</f>
        <v>0.52259444916633246</v>
      </c>
      <c r="L78" s="339">
        <f>IF(L$48=0,0,L$48/WWP_fec!L$48)</f>
        <v>0.52259444916633246</v>
      </c>
      <c r="M78" s="339">
        <f>IF(M$48=0,0,M$48/WWP_fec!M$48)</f>
        <v>0.52259444916633246</v>
      </c>
      <c r="N78" s="339">
        <f>IF(N$48=0,0,N$48/WWP_fec!N$48)</f>
        <v>0.52259444916633235</v>
      </c>
      <c r="O78" s="339">
        <f>IF(O$48=0,0,O$48/WWP_fec!O$48)</f>
        <v>0.52259444916633235</v>
      </c>
      <c r="P78" s="339">
        <f>IF(P$48=0,0,P$48/WWP_fec!P$48)</f>
        <v>0.52259444916633246</v>
      </c>
      <c r="Q78" s="339">
        <f>IF(Q$48=0,0,Q$48/WWP_fec!Q$48)</f>
        <v>0.52259444916633224</v>
      </c>
      <c r="R78" s="339">
        <f>IF(R$48=0,0,R$48/WWP_fec!R$48)</f>
        <v>0.52259444916633235</v>
      </c>
      <c r="S78" s="339">
        <f>IF(S$48=0,0,S$48/WWP_fec!S$48)</f>
        <v>0.52259444916633224</v>
      </c>
      <c r="T78" s="339">
        <f>IF(T$48=0,0,T$48/WWP_fec!T$48)</f>
        <v>0.52259444916633235</v>
      </c>
      <c r="U78" s="339">
        <f>IF(U$48=0,0,U$48/WWP_fec!U$48)</f>
        <v>0.52259444916633235</v>
      </c>
      <c r="V78" s="339">
        <f>IF(V$48=0,0,V$48/WWP_fec!V$48)</f>
        <v>0.52259444916633235</v>
      </c>
      <c r="W78" s="339">
        <f>IF(W$48=0,0,W$48/WWP_fec!W$48)</f>
        <v>0.52259444916633258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LV: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65.80435104055708</v>
      </c>
      <c r="C5" s="225">
        <v>56.314193399385232</v>
      </c>
      <c r="D5" s="225">
        <v>52.714932839487503</v>
      </c>
      <c r="E5" s="225">
        <v>56.556243360694531</v>
      </c>
      <c r="F5" s="225">
        <v>56.404773359440917</v>
      </c>
      <c r="G5" s="225">
        <v>60.779215079654662</v>
      </c>
      <c r="H5" s="225">
        <v>63.927783359727421</v>
      </c>
      <c r="I5" s="225">
        <v>75.136563359661864</v>
      </c>
      <c r="J5" s="225">
        <v>83.990501639546324</v>
      </c>
      <c r="K5" s="225">
        <v>72.34186463977737</v>
      </c>
      <c r="L5" s="225">
        <v>97.791115325789463</v>
      </c>
      <c r="M5" s="225">
        <v>98.697644639818733</v>
      </c>
      <c r="N5" s="225">
        <v>80.87412671990451</v>
      </c>
      <c r="O5" s="225">
        <v>59.650138439972707</v>
      </c>
      <c r="P5" s="225">
        <v>61.15072500001375</v>
      </c>
      <c r="Q5" s="225">
        <v>56.134026720034363</v>
      </c>
      <c r="R5" s="225">
        <v>61.554443040015563</v>
      </c>
      <c r="S5" s="225">
        <v>68.408407343412918</v>
      </c>
      <c r="T5" s="225">
        <v>76.178019239997681</v>
      </c>
      <c r="U5" s="225">
        <v>57.111976418063307</v>
      </c>
      <c r="V5" s="225">
        <v>52.525602032510058</v>
      </c>
      <c r="W5" s="225">
        <v>61.217335254096852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1.64002079034712</v>
      </c>
      <c r="C10" s="262">
        <v>1.847620650639672</v>
      </c>
      <c r="D10" s="262">
        <v>1.708778100043876</v>
      </c>
      <c r="E10" s="262">
        <v>1.6428676737518839</v>
      </c>
      <c r="F10" s="262">
        <v>2.1011518342019402</v>
      </c>
      <c r="G10" s="262">
        <v>2.557788569443427</v>
      </c>
      <c r="H10" s="262">
        <v>3.0996552388579688</v>
      </c>
      <c r="I10" s="262">
        <v>3.0284388261810502</v>
      </c>
      <c r="J10" s="262">
        <v>4.4453410269593761</v>
      </c>
      <c r="K10" s="262">
        <v>5.4772211782077989</v>
      </c>
      <c r="L10" s="262">
        <v>7.8398549978762313</v>
      </c>
      <c r="M10" s="262">
        <v>8.8263591126883494</v>
      </c>
      <c r="N10" s="262">
        <v>7.1176554390244169</v>
      </c>
      <c r="O10" s="262">
        <v>4.4680798628558893</v>
      </c>
      <c r="P10" s="262">
        <v>4.662480031256985</v>
      </c>
      <c r="Q10" s="262">
        <v>3.91272615686032</v>
      </c>
      <c r="R10" s="262">
        <v>4.416448245595161</v>
      </c>
      <c r="S10" s="262">
        <v>5.0811456125612411</v>
      </c>
      <c r="T10" s="262">
        <v>5.8767768965325669</v>
      </c>
      <c r="U10" s="262">
        <v>3.289298309775889</v>
      </c>
      <c r="V10" s="262">
        <v>2.6233276555932248</v>
      </c>
      <c r="W10" s="262">
        <v>3.381449361791165</v>
      </c>
      <c r="DA10" s="68" t="s">
        <v>2988</v>
      </c>
    </row>
    <row r="11" spans="1:105" ht="12" customHeight="1" x14ac:dyDescent="0.25">
      <c r="A11" s="37" t="s">
        <v>160</v>
      </c>
      <c r="B11" s="228">
        <v>0.58587781062757627</v>
      </c>
      <c r="C11" s="228">
        <v>0.56795935434712141</v>
      </c>
      <c r="D11" s="228">
        <v>0.46257184183540739</v>
      </c>
      <c r="E11" s="228">
        <v>0.48333777933795752</v>
      </c>
      <c r="F11" s="228">
        <v>0.619921516429352</v>
      </c>
      <c r="G11" s="228">
        <v>0.55797076983588878</v>
      </c>
      <c r="H11" s="228">
        <v>0.80151191334539995</v>
      </c>
      <c r="I11" s="228">
        <v>0.66133737528471614</v>
      </c>
      <c r="J11" s="228">
        <v>1.037485718579362</v>
      </c>
      <c r="K11" s="228">
        <v>1.1919178977044</v>
      </c>
      <c r="L11" s="228">
        <v>1.0539516042601491</v>
      </c>
      <c r="M11" s="228">
        <v>1.407831135563161</v>
      </c>
      <c r="N11" s="228">
        <v>2.2984400684734552</v>
      </c>
      <c r="O11" s="228">
        <v>1.734412761007404</v>
      </c>
      <c r="P11" s="228">
        <v>2.2670762176860029</v>
      </c>
      <c r="Q11" s="228">
        <v>1.850412288588493</v>
      </c>
      <c r="R11" s="228">
        <v>2.1326719506881928</v>
      </c>
      <c r="S11" s="228">
        <v>2.3465053571586569</v>
      </c>
      <c r="T11" s="228">
        <v>2.3918332275748431</v>
      </c>
      <c r="U11" s="228">
        <v>1.7692498593111281</v>
      </c>
      <c r="V11" s="228">
        <v>1.504861595962095</v>
      </c>
      <c r="W11" s="228">
        <v>1.892480175530566</v>
      </c>
      <c r="DA11" s="69" t="s">
        <v>2989</v>
      </c>
    </row>
    <row r="12" spans="1:105" ht="12" customHeight="1" x14ac:dyDescent="0.25">
      <c r="A12" s="37" t="s">
        <v>162</v>
      </c>
      <c r="B12" s="228">
        <v>1.0541429797195441</v>
      </c>
      <c r="C12" s="228">
        <v>1.27966129629255</v>
      </c>
      <c r="D12" s="228">
        <v>1.246206258208469</v>
      </c>
      <c r="E12" s="228">
        <v>1.1595298944139261</v>
      </c>
      <c r="F12" s="228">
        <v>1.4812303177725881</v>
      </c>
      <c r="G12" s="228">
        <v>1.999817799607539</v>
      </c>
      <c r="H12" s="228">
        <v>2.2981433255125689</v>
      </c>
      <c r="I12" s="228">
        <v>2.3671014508963339</v>
      </c>
      <c r="J12" s="228">
        <v>3.407855308380014</v>
      </c>
      <c r="K12" s="228">
        <v>4.285303280503399</v>
      </c>
      <c r="L12" s="228">
        <v>6.7859033936160822</v>
      </c>
      <c r="M12" s="228">
        <v>7.418527977125188</v>
      </c>
      <c r="N12" s="228">
        <v>4.8192153705509622</v>
      </c>
      <c r="O12" s="228">
        <v>2.7336671018484848</v>
      </c>
      <c r="P12" s="228">
        <v>2.3954038135709821</v>
      </c>
      <c r="Q12" s="228">
        <v>2.0623138682718269</v>
      </c>
      <c r="R12" s="228">
        <v>2.2837762949069682</v>
      </c>
      <c r="S12" s="228">
        <v>2.7346402554025842</v>
      </c>
      <c r="T12" s="228">
        <v>3.4849436689577229</v>
      </c>
      <c r="U12" s="228">
        <v>1.5200484504647609</v>
      </c>
      <c r="V12" s="228">
        <v>1.11846605963113</v>
      </c>
      <c r="W12" s="228">
        <v>1.4889691862605989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48.066976887777493</v>
      </c>
      <c r="C16" s="263">
        <v>37.43969417866753</v>
      </c>
      <c r="D16" s="263">
        <v>36.051020409721602</v>
      </c>
      <c r="E16" s="263">
        <v>39.677838520237692</v>
      </c>
      <c r="F16" s="263">
        <v>36.053280461266183</v>
      </c>
      <c r="G16" s="263">
        <v>37.604405088346631</v>
      </c>
      <c r="H16" s="263">
        <v>36.737057416772792</v>
      </c>
      <c r="I16" s="263">
        <v>48.43994298005282</v>
      </c>
      <c r="J16" s="263">
        <v>51.892080722715583</v>
      </c>
      <c r="K16" s="263">
        <v>33.828119741190122</v>
      </c>
      <c r="L16" s="263">
        <v>48.876555734049667</v>
      </c>
      <c r="M16" s="263">
        <v>45.275690878293268</v>
      </c>
      <c r="N16" s="263">
        <v>30.0379332578004</v>
      </c>
      <c r="O16" s="263">
        <v>16.44118936788912</v>
      </c>
      <c r="P16" s="263">
        <v>13.886777044681249</v>
      </c>
      <c r="Q16" s="263">
        <v>10.73327402420629</v>
      </c>
      <c r="R16" s="263">
        <v>13.388724944827141</v>
      </c>
      <c r="S16" s="263">
        <v>16.378287802508261</v>
      </c>
      <c r="T16" s="263">
        <v>19.634542307038149</v>
      </c>
      <c r="U16" s="263">
        <v>10.23609763763071</v>
      </c>
      <c r="V16" s="263">
        <v>8.1417731948374197</v>
      </c>
      <c r="W16" s="263">
        <v>10.66324877037176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0.56338349549130717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6.0472297401280711E-2</v>
      </c>
      <c r="T17" s="231">
        <v>0</v>
      </c>
      <c r="U17" s="231">
        <v>0.25151656437585979</v>
      </c>
      <c r="V17" s="231">
        <v>0.13988605974344021</v>
      </c>
      <c r="W17" s="231">
        <v>0.48568134277158959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1.17028679008359</v>
      </c>
      <c r="O19" s="231">
        <v>0.85616549137173281</v>
      </c>
      <c r="P19" s="231">
        <v>0.70642452215417006</v>
      </c>
      <c r="Q19" s="231">
        <v>0.59061832697032812</v>
      </c>
      <c r="R19" s="231">
        <v>0.67334340368475787</v>
      </c>
      <c r="S19" s="231">
        <v>0.39799804773756631</v>
      </c>
      <c r="T19" s="231">
        <v>0.48159766734114179</v>
      </c>
      <c r="U19" s="231">
        <v>0.41517898590437091</v>
      </c>
      <c r="V19" s="231">
        <v>0.29514375775447588</v>
      </c>
      <c r="W19" s="231">
        <v>0.36402146908257949</v>
      </c>
      <c r="DA19" s="73" t="s">
        <v>2997</v>
      </c>
    </row>
    <row r="20" spans="1:105" ht="12" customHeight="1" x14ac:dyDescent="0.25">
      <c r="A20" s="46" t="s">
        <v>160</v>
      </c>
      <c r="B20" s="231">
        <v>11.07790985474789</v>
      </c>
      <c r="C20" s="231">
        <v>7.6962805759998911</v>
      </c>
      <c r="D20" s="231">
        <v>8.4061179275104436</v>
      </c>
      <c r="E20" s="231">
        <v>10.844070454891581</v>
      </c>
      <c r="F20" s="231">
        <v>9.8054686655245433</v>
      </c>
      <c r="G20" s="231">
        <v>7.5883359299724029</v>
      </c>
      <c r="H20" s="231">
        <v>8.7706202372999229</v>
      </c>
      <c r="I20" s="231">
        <v>9.9625510805306892</v>
      </c>
      <c r="J20" s="231">
        <v>11.45307920753341</v>
      </c>
      <c r="K20" s="231">
        <v>7.3614594067580157</v>
      </c>
      <c r="L20" s="231">
        <v>6.1160419202720613</v>
      </c>
      <c r="M20" s="231">
        <v>7.2216104612108936</v>
      </c>
      <c r="N20" s="231">
        <v>9.3219678716311769</v>
      </c>
      <c r="O20" s="231">
        <v>6.049771965078385</v>
      </c>
      <c r="P20" s="231">
        <v>6.4087917898241624</v>
      </c>
      <c r="Q20" s="231">
        <v>4.7966798566213864</v>
      </c>
      <c r="R20" s="231">
        <v>6.1401687616602816</v>
      </c>
      <c r="S20" s="231">
        <v>6.9006904158753741</v>
      </c>
      <c r="T20" s="231">
        <v>7.5382122362363209</v>
      </c>
      <c r="U20" s="231">
        <v>4.9258655030805407</v>
      </c>
      <c r="V20" s="231">
        <v>4.2770374409576464</v>
      </c>
      <c r="W20" s="231">
        <v>5.3661113867072432</v>
      </c>
      <c r="DA20" s="73" t="s">
        <v>2998</v>
      </c>
    </row>
    <row r="21" spans="1:105" ht="12" customHeight="1" x14ac:dyDescent="0.25">
      <c r="A21" s="46" t="s">
        <v>70</v>
      </c>
      <c r="B21" s="231">
        <v>11.483945357713131</v>
      </c>
      <c r="C21" s="231">
        <v>4.022198894707163</v>
      </c>
      <c r="D21" s="231">
        <v>2.177503549755841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2999</v>
      </c>
    </row>
    <row r="22" spans="1:105" ht="12" customHeight="1" x14ac:dyDescent="0.25">
      <c r="A22" s="46" t="s">
        <v>34</v>
      </c>
      <c r="B22" s="231">
        <v>5.5731483328893194</v>
      </c>
      <c r="C22" s="231">
        <v>8.3808323317667472</v>
      </c>
      <c r="D22" s="231">
        <v>2.8206318336715288</v>
      </c>
      <c r="E22" s="231">
        <v>2.8187855684251568</v>
      </c>
      <c r="F22" s="231">
        <v>2.8187855683558229</v>
      </c>
      <c r="G22" s="231">
        <v>2.8187855683689471</v>
      </c>
      <c r="H22" s="231">
        <v>2.8187855683728702</v>
      </c>
      <c r="I22" s="231">
        <v>2.8187855683731442</v>
      </c>
      <c r="J22" s="231">
        <v>2.8187855683697358</v>
      </c>
      <c r="K22" s="231">
        <v>0</v>
      </c>
      <c r="L22" s="231">
        <v>2.8187855683805552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0.97699504986967045</v>
      </c>
      <c r="T22" s="231">
        <v>0.63142273744033783</v>
      </c>
      <c r="U22" s="231">
        <v>0.41148638189166442</v>
      </c>
      <c r="V22" s="231">
        <v>0.25086129956038539</v>
      </c>
      <c r="W22" s="231">
        <v>0.2254751514908282</v>
      </c>
      <c r="DA22" s="73" t="s">
        <v>3000</v>
      </c>
    </row>
    <row r="23" spans="1:105" ht="12" customHeight="1" x14ac:dyDescent="0.25">
      <c r="A23" s="46" t="s">
        <v>162</v>
      </c>
      <c r="B23" s="231">
        <v>19.93197334242716</v>
      </c>
      <c r="C23" s="231">
        <v>17.34038237619373</v>
      </c>
      <c r="D23" s="231">
        <v>22.64676709878378</v>
      </c>
      <c r="E23" s="231">
        <v>26.014982496920961</v>
      </c>
      <c r="F23" s="231">
        <v>23.429026227385819</v>
      </c>
      <c r="G23" s="231">
        <v>27.197283590005281</v>
      </c>
      <c r="H23" s="231">
        <v>25.147651611099992</v>
      </c>
      <c r="I23" s="231">
        <v>35.658606331148988</v>
      </c>
      <c r="J23" s="231">
        <v>37.620215946812444</v>
      </c>
      <c r="K23" s="231">
        <v>26.466660334432099</v>
      </c>
      <c r="L23" s="231">
        <v>39.378344749905743</v>
      </c>
      <c r="M23" s="231">
        <v>38.054080417082368</v>
      </c>
      <c r="N23" s="231">
        <v>19.545678596085629</v>
      </c>
      <c r="O23" s="231">
        <v>9.5352519114390049</v>
      </c>
      <c r="P23" s="231">
        <v>6.7715607327029206</v>
      </c>
      <c r="Q23" s="231">
        <v>5.3459758406145719</v>
      </c>
      <c r="R23" s="231">
        <v>6.5752127794821016</v>
      </c>
      <c r="S23" s="231">
        <v>8.0421319916243679</v>
      </c>
      <c r="T23" s="231">
        <v>10.98330966602034</v>
      </c>
      <c r="U23" s="231">
        <v>4.2320502023782769</v>
      </c>
      <c r="V23" s="231">
        <v>3.1788446368214718</v>
      </c>
      <c r="W23" s="231">
        <v>4.2219594203195197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16.097353362432475</v>
      </c>
      <c r="C28" s="263">
        <f t="shared" si="0"/>
        <v>17.02687857007804</v>
      </c>
      <c r="D28" s="263">
        <f t="shared" si="0"/>
        <v>14.955134329722025</v>
      </c>
      <c r="E28" s="263">
        <f t="shared" si="0"/>
        <v>15.23553716670496</v>
      </c>
      <c r="F28" s="263">
        <f t="shared" si="0"/>
        <v>18.250341063972787</v>
      </c>
      <c r="G28" s="263">
        <f t="shared" si="0"/>
        <v>20.617021421864596</v>
      </c>
      <c r="H28" s="263">
        <f t="shared" si="0"/>
        <v>24.091070704096673</v>
      </c>
      <c r="I28" s="263">
        <f t="shared" si="0"/>
        <v>23.668181553427981</v>
      </c>
      <c r="J28" s="263">
        <f t="shared" si="0"/>
        <v>27.653079889871371</v>
      </c>
      <c r="K28" s="263">
        <f t="shared" si="0"/>
        <v>33.036523720379463</v>
      </c>
      <c r="L28" s="263">
        <f t="shared" si="0"/>
        <v>41.074704593863565</v>
      </c>
      <c r="M28" s="263">
        <f t="shared" si="0"/>
        <v>44.595594648837128</v>
      </c>
      <c r="N28" s="263">
        <f t="shared" si="0"/>
        <v>43.718538023079688</v>
      </c>
      <c r="O28" s="263">
        <f t="shared" si="0"/>
        <v>38.740869209227697</v>
      </c>
      <c r="P28" s="263">
        <f t="shared" si="0"/>
        <v>42.601467924075521</v>
      </c>
      <c r="Q28" s="263">
        <f t="shared" si="0"/>
        <v>41.488026538967752</v>
      </c>
      <c r="R28" s="263">
        <f t="shared" si="0"/>
        <v>43.749269849593247</v>
      </c>
      <c r="S28" s="263">
        <f t="shared" si="0"/>
        <v>46.948973928343428</v>
      </c>
      <c r="T28" s="263">
        <f t="shared" si="0"/>
        <v>50.666700036426967</v>
      </c>
      <c r="U28" s="263">
        <f t="shared" si="0"/>
        <v>43.586580470656699</v>
      </c>
      <c r="V28" s="263">
        <f t="shared" si="0"/>
        <v>41.760501182079395</v>
      </c>
      <c r="W28" s="263">
        <f t="shared" si="0"/>
        <v>47.172637121933917</v>
      </c>
      <c r="DA28" s="70"/>
    </row>
    <row r="29" spans="1:105" ht="12" customHeight="1" x14ac:dyDescent="0.25">
      <c r="A29" s="60" t="s">
        <v>2915</v>
      </c>
      <c r="B29" s="331">
        <v>12.20322021031302</v>
      </c>
      <c r="C29" s="331">
        <v>13.993711856749</v>
      </c>
      <c r="D29" s="331">
        <v>12.034470646774039</v>
      </c>
      <c r="E29" s="331">
        <v>12.02104779395248</v>
      </c>
      <c r="F29" s="331">
        <v>15.32949428355924</v>
      </c>
      <c r="G29" s="331">
        <v>17.570510698667938</v>
      </c>
      <c r="H29" s="331">
        <v>21.11482791828611</v>
      </c>
      <c r="I29" s="331">
        <v>19.743832654062</v>
      </c>
      <c r="J29" s="331">
        <v>23.449056983530259</v>
      </c>
      <c r="K29" s="331">
        <v>30.29594773480023</v>
      </c>
      <c r="L29" s="331">
        <v>37.114983630139413</v>
      </c>
      <c r="M29" s="331">
        <v>40.927596778991763</v>
      </c>
      <c r="N29" s="331">
        <v>41.285022971915829</v>
      </c>
      <c r="O29" s="331">
        <v>37.40889069251655</v>
      </c>
      <c r="P29" s="331">
        <v>41.47643443191231</v>
      </c>
      <c r="Q29" s="331">
        <v>40.618473242407667</v>
      </c>
      <c r="R29" s="331">
        <v>42.664585913801197</v>
      </c>
      <c r="S29" s="331">
        <v>45.622091364965101</v>
      </c>
      <c r="T29" s="331">
        <v>49.07601289371275</v>
      </c>
      <c r="U29" s="331">
        <v>42.757305784792997</v>
      </c>
      <c r="V29" s="331">
        <v>41.100897625378167</v>
      </c>
      <c r="W29" s="331">
        <v>46.308756902402983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0.4539943887304515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0.17913253915765689</v>
      </c>
      <c r="T30" s="232">
        <v>0</v>
      </c>
      <c r="U30" s="232">
        <v>1.094615387115411</v>
      </c>
      <c r="V30" s="232">
        <v>0.72861574137887652</v>
      </c>
      <c r="W30" s="232">
        <v>2.1547985284675648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1.608476741647459</v>
      </c>
      <c r="O31" s="297">
        <v>1.9480464925477561</v>
      </c>
      <c r="P31" s="297">
        <v>2.1099186859520112</v>
      </c>
      <c r="Q31" s="297">
        <v>2.2351068887663001</v>
      </c>
      <c r="R31" s="297">
        <v>2.1456798623007769</v>
      </c>
      <c r="S31" s="297">
        <v>1.178959687903484</v>
      </c>
      <c r="T31" s="297">
        <v>1.243737547693391</v>
      </c>
      <c r="U31" s="297">
        <v>1.8068842006714161</v>
      </c>
      <c r="V31" s="297">
        <v>1.5372967704146761</v>
      </c>
      <c r="W31" s="297">
        <v>1.6150361499034041</v>
      </c>
      <c r="DA31" s="122" t="s">
        <v>3008</v>
      </c>
    </row>
    <row r="32" spans="1:105" ht="12" customHeight="1" x14ac:dyDescent="0.25">
      <c r="A32" s="59" t="s">
        <v>160</v>
      </c>
      <c r="B32" s="297">
        <v>3.18131309945087</v>
      </c>
      <c r="C32" s="297">
        <v>3.7062543370301739</v>
      </c>
      <c r="D32" s="297">
        <v>3.0442972167005049</v>
      </c>
      <c r="E32" s="297">
        <v>3.5366369664912769</v>
      </c>
      <c r="F32" s="297">
        <v>4.5227970619118016</v>
      </c>
      <c r="G32" s="297">
        <v>3.8329326739773411</v>
      </c>
      <c r="H32" s="297">
        <v>5.4598930592615602</v>
      </c>
      <c r="I32" s="297">
        <v>4.3115727987029251</v>
      </c>
      <c r="J32" s="297">
        <v>5.472709874681259</v>
      </c>
      <c r="K32" s="297">
        <v>6.5928106896061296</v>
      </c>
      <c r="L32" s="297">
        <v>4.9285233509056079</v>
      </c>
      <c r="M32" s="297">
        <v>6.5280762218714434</v>
      </c>
      <c r="N32" s="297">
        <v>12.812388070135039</v>
      </c>
      <c r="O32" s="297">
        <v>13.76513907188972</v>
      </c>
      <c r="P32" s="297">
        <v>19.14150645633276</v>
      </c>
      <c r="Q32" s="297">
        <v>18.152318851561169</v>
      </c>
      <c r="R32" s="297">
        <v>19.566296173580529</v>
      </c>
      <c r="S32" s="297">
        <v>20.441396296454968</v>
      </c>
      <c r="T32" s="297">
        <v>19.467614227557419</v>
      </c>
      <c r="U32" s="297">
        <v>21.43766629411887</v>
      </c>
      <c r="V32" s="297">
        <v>22.277536529830691</v>
      </c>
      <c r="W32" s="297">
        <v>23.807562492899191</v>
      </c>
      <c r="DA32" s="122" t="s">
        <v>3009</v>
      </c>
    </row>
    <row r="33" spans="1:105" ht="12" customHeight="1" x14ac:dyDescent="0.25">
      <c r="A33" s="59" t="s">
        <v>70</v>
      </c>
      <c r="B33" s="297">
        <v>3.2979168705017612</v>
      </c>
      <c r="C33" s="297">
        <v>1.9369475879548039</v>
      </c>
      <c r="D33" s="297">
        <v>0.78858850816055737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3010</v>
      </c>
    </row>
    <row r="34" spans="1:105" ht="12" customHeight="1" x14ac:dyDescent="0.25">
      <c r="A34" s="59" t="s">
        <v>162</v>
      </c>
      <c r="B34" s="297">
        <v>5.7239902403603873</v>
      </c>
      <c r="C34" s="297">
        <v>8.3505099317640248</v>
      </c>
      <c r="D34" s="297">
        <v>8.2015849219129784</v>
      </c>
      <c r="E34" s="297">
        <v>8.4844108274612005</v>
      </c>
      <c r="F34" s="297">
        <v>10.80669722164744</v>
      </c>
      <c r="G34" s="297">
        <v>13.737578024690601</v>
      </c>
      <c r="H34" s="297">
        <v>15.65493485902455</v>
      </c>
      <c r="I34" s="297">
        <v>15.43225985535908</v>
      </c>
      <c r="J34" s="297">
        <v>17.976347108849001</v>
      </c>
      <c r="K34" s="297">
        <v>23.703137045194101</v>
      </c>
      <c r="L34" s="297">
        <v>31.732465890503349</v>
      </c>
      <c r="M34" s="297">
        <v>34.399520557120312</v>
      </c>
      <c r="N34" s="297">
        <v>26.864158160133329</v>
      </c>
      <c r="O34" s="297">
        <v>21.695705128079069</v>
      </c>
      <c r="P34" s="297">
        <v>20.22500928962754</v>
      </c>
      <c r="Q34" s="297">
        <v>20.231047502080191</v>
      </c>
      <c r="R34" s="297">
        <v>20.952609877919901</v>
      </c>
      <c r="S34" s="297">
        <v>23.82260284144899</v>
      </c>
      <c r="T34" s="297">
        <v>28.364661118461939</v>
      </c>
      <c r="U34" s="297">
        <v>18.418139902887312</v>
      </c>
      <c r="V34" s="297">
        <v>16.557448583753931</v>
      </c>
      <c r="W34" s="297">
        <v>18.73135973113283</v>
      </c>
      <c r="DA34" s="122" t="s">
        <v>3011</v>
      </c>
    </row>
    <row r="35" spans="1:105" ht="12" customHeight="1" x14ac:dyDescent="0.25">
      <c r="A35" s="60" t="s">
        <v>2922</v>
      </c>
      <c r="B35" s="331">
        <v>3.894133152119454</v>
      </c>
      <c r="C35" s="331">
        <v>3.033166713329039</v>
      </c>
      <c r="D35" s="331">
        <v>2.920663682947986</v>
      </c>
      <c r="E35" s="331">
        <v>3.2144893727524799</v>
      </c>
      <c r="F35" s="331">
        <v>2.920846780413545</v>
      </c>
      <c r="G35" s="331">
        <v>3.0465107231966591</v>
      </c>
      <c r="H35" s="331">
        <v>2.976242785810562</v>
      </c>
      <c r="I35" s="331">
        <v>3.924348899365981</v>
      </c>
      <c r="J35" s="331">
        <v>4.2040229063411143</v>
      </c>
      <c r="K35" s="331">
        <v>2.7405759855792331</v>
      </c>
      <c r="L35" s="331">
        <v>3.9597209637241551</v>
      </c>
      <c r="M35" s="331">
        <v>3.667997869845363</v>
      </c>
      <c r="N35" s="331">
        <v>2.4335150511638619</v>
      </c>
      <c r="O35" s="331">
        <v>1.331978516711148</v>
      </c>
      <c r="P35" s="331">
        <v>1.125033492163211</v>
      </c>
      <c r="Q35" s="331">
        <v>0.86955329656008429</v>
      </c>
      <c r="R35" s="331">
        <v>1.084683935792051</v>
      </c>
      <c r="S35" s="331">
        <v>1.326882563378329</v>
      </c>
      <c r="T35" s="331">
        <v>1.5906871427142191</v>
      </c>
      <c r="U35" s="331">
        <v>0.82927468586369923</v>
      </c>
      <c r="V35" s="331">
        <v>0.6596035567012315</v>
      </c>
      <c r="W35" s="331">
        <v>0.86388021953093663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4.5642361746022417E-2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4.8991468434752784E-3</v>
      </c>
      <c r="T36" s="231">
        <v>0</v>
      </c>
      <c r="U36" s="231">
        <v>2.0376546541088478E-2</v>
      </c>
      <c r="V36" s="231">
        <v>1.13328313540103E-2</v>
      </c>
      <c r="W36" s="231">
        <v>3.9347342826830917E-2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9.4810468263727785E-2</v>
      </c>
      <c r="O38" s="231">
        <v>6.936201607676068E-2</v>
      </c>
      <c r="P38" s="231">
        <v>5.7230791893013763E-2</v>
      </c>
      <c r="Q38" s="231">
        <v>4.7848784263553608E-2</v>
      </c>
      <c r="R38" s="231">
        <v>5.4550734013740589E-2</v>
      </c>
      <c r="S38" s="231">
        <v>3.2243704358444411E-2</v>
      </c>
      <c r="T38" s="231">
        <v>3.9016504964626053E-2</v>
      </c>
      <c r="U38" s="231">
        <v>3.363561342433119E-2</v>
      </c>
      <c r="V38" s="231">
        <v>2.3910991831172769E-2</v>
      </c>
      <c r="W38" s="231">
        <v>2.9491101014055152E-2</v>
      </c>
      <c r="DA38" s="73" t="s">
        <v>3015</v>
      </c>
    </row>
    <row r="39" spans="1:105" ht="12" customHeight="1" x14ac:dyDescent="0.25">
      <c r="A39" s="64" t="s">
        <v>160</v>
      </c>
      <c r="B39" s="231">
        <v>0.89747387530281586</v>
      </c>
      <c r="C39" s="231">
        <v>0.62351209249098938</v>
      </c>
      <c r="D39" s="231">
        <v>0.6810193738326793</v>
      </c>
      <c r="E39" s="231">
        <v>0.87852943947157613</v>
      </c>
      <c r="F39" s="231">
        <v>0.79438739597948438</v>
      </c>
      <c r="G39" s="231">
        <v>0.61476698614342717</v>
      </c>
      <c r="H39" s="231">
        <v>0.71054943002675353</v>
      </c>
      <c r="I39" s="231">
        <v>0.80711338541124256</v>
      </c>
      <c r="J39" s="231">
        <v>0.92786811910458866</v>
      </c>
      <c r="K39" s="231">
        <v>0.59638664588301449</v>
      </c>
      <c r="L39" s="231">
        <v>0.49548948453922598</v>
      </c>
      <c r="M39" s="231">
        <v>0.58505682132559622</v>
      </c>
      <c r="N39" s="231">
        <v>0.75521670973116739</v>
      </c>
      <c r="O39" s="231">
        <v>0.49012064201535188</v>
      </c>
      <c r="P39" s="231">
        <v>0.51920653616415047</v>
      </c>
      <c r="Q39" s="231">
        <v>0.38860172324510439</v>
      </c>
      <c r="R39" s="231">
        <v>0.49744411407886069</v>
      </c>
      <c r="S39" s="231">
        <v>0.5590575705169083</v>
      </c>
      <c r="T39" s="231">
        <v>0.61070622863125668</v>
      </c>
      <c r="U39" s="231">
        <v>0.39906766350652501</v>
      </c>
      <c r="V39" s="231">
        <v>0.34650303326907289</v>
      </c>
      <c r="W39" s="231">
        <v>0.43473406488053778</v>
      </c>
      <c r="DA39" s="73" t="s">
        <v>3016</v>
      </c>
    </row>
    <row r="40" spans="1:105" ht="12" customHeight="1" x14ac:dyDescent="0.25">
      <c r="A40" s="64" t="s">
        <v>70</v>
      </c>
      <c r="B40" s="231">
        <v>0.93036873192602298</v>
      </c>
      <c r="C40" s="231">
        <v>0.32585735726351001</v>
      </c>
      <c r="D40" s="231">
        <v>0.17640986205059589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3017</v>
      </c>
    </row>
    <row r="41" spans="1:105" ht="12" customHeight="1" x14ac:dyDescent="0.25">
      <c r="A41" s="64" t="s">
        <v>34</v>
      </c>
      <c r="B41" s="231">
        <v>0.45150710716533748</v>
      </c>
      <c r="C41" s="231">
        <v>0.67897086812185603</v>
      </c>
      <c r="D41" s="231">
        <v>0.22851272629581129</v>
      </c>
      <c r="E41" s="231">
        <v>0.22836315161545859</v>
      </c>
      <c r="F41" s="231">
        <v>0.22836315160984161</v>
      </c>
      <c r="G41" s="231">
        <v>0.2283631516109049</v>
      </c>
      <c r="H41" s="231">
        <v>0.22836315161122281</v>
      </c>
      <c r="I41" s="231">
        <v>0.2283631516112449</v>
      </c>
      <c r="J41" s="231">
        <v>0.22836315161096879</v>
      </c>
      <c r="K41" s="231">
        <v>0</v>
      </c>
      <c r="L41" s="231">
        <v>0.22836315161184531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7.9150990128557586E-2</v>
      </c>
      <c r="T41" s="231">
        <v>5.1154542558587097E-2</v>
      </c>
      <c r="U41" s="231">
        <v>3.3336458107426158E-2</v>
      </c>
      <c r="V41" s="231">
        <v>2.0323460439016519E-2</v>
      </c>
      <c r="W41" s="231">
        <v>1.8266808508667749E-2</v>
      </c>
      <c r="DA41" s="73" t="s">
        <v>3018</v>
      </c>
    </row>
    <row r="42" spans="1:105" ht="12" customHeight="1" x14ac:dyDescent="0.25">
      <c r="A42" s="64" t="s">
        <v>162</v>
      </c>
      <c r="B42" s="231">
        <v>1.6147834377252781</v>
      </c>
      <c r="C42" s="231">
        <v>1.404826395452683</v>
      </c>
      <c r="D42" s="231">
        <v>1.8347217207688991</v>
      </c>
      <c r="E42" s="231">
        <v>2.1075967816654448</v>
      </c>
      <c r="F42" s="231">
        <v>1.8980962328242199</v>
      </c>
      <c r="G42" s="231">
        <v>2.2033805854423272</v>
      </c>
      <c r="H42" s="231">
        <v>2.0373302041725849</v>
      </c>
      <c r="I42" s="231">
        <v>2.888872362343494</v>
      </c>
      <c r="J42" s="231">
        <v>3.0477916356255572</v>
      </c>
      <c r="K42" s="231">
        <v>2.1441893396962182</v>
      </c>
      <c r="L42" s="231">
        <v>3.1902259658270609</v>
      </c>
      <c r="M42" s="231">
        <v>3.0829410485197668</v>
      </c>
      <c r="N42" s="231">
        <v>1.583487873168967</v>
      </c>
      <c r="O42" s="231">
        <v>0.77249585861903547</v>
      </c>
      <c r="P42" s="231">
        <v>0.5485961641060465</v>
      </c>
      <c r="Q42" s="231">
        <v>0.43310278905142618</v>
      </c>
      <c r="R42" s="231">
        <v>0.53268908769945</v>
      </c>
      <c r="S42" s="231">
        <v>0.65153115153094321</v>
      </c>
      <c r="T42" s="231">
        <v>0.88980986655974925</v>
      </c>
      <c r="U42" s="231">
        <v>0.34285840428432851</v>
      </c>
      <c r="V42" s="231">
        <v>0.257533239807959</v>
      </c>
      <c r="W42" s="231">
        <v>0.342040902300845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1.0000000000000002</v>
      </c>
      <c r="D52" s="234">
        <f t="shared" si="1"/>
        <v>1</v>
      </c>
      <c r="E52" s="234">
        <f t="shared" si="1"/>
        <v>1</v>
      </c>
      <c r="F52" s="234">
        <f t="shared" si="1"/>
        <v>0.99999999999999989</v>
      </c>
      <c r="G52" s="234">
        <f t="shared" si="1"/>
        <v>0.99999999999999989</v>
      </c>
      <c r="H52" s="234">
        <f t="shared" si="1"/>
        <v>1.0000000000000002</v>
      </c>
      <c r="I52" s="234">
        <f t="shared" si="1"/>
        <v>0.99999999999999978</v>
      </c>
      <c r="J52" s="234">
        <f t="shared" si="1"/>
        <v>1.0000000000000002</v>
      </c>
      <c r="K52" s="234">
        <f t="shared" si="1"/>
        <v>1.0000000000000002</v>
      </c>
      <c r="L52" s="234">
        <f t="shared" si="1"/>
        <v>1</v>
      </c>
      <c r="M52" s="234">
        <f t="shared" si="1"/>
        <v>1.0000000000000002</v>
      </c>
      <c r="N52" s="234">
        <f t="shared" si="1"/>
        <v>1</v>
      </c>
      <c r="O52" s="234">
        <f t="shared" si="1"/>
        <v>1</v>
      </c>
      <c r="P52" s="234">
        <f t="shared" si="1"/>
        <v>1</v>
      </c>
      <c r="Q52" s="234">
        <f t="shared" si="1"/>
        <v>1</v>
      </c>
      <c r="R52" s="234">
        <f t="shared" si="1"/>
        <v>0.99999999999999967</v>
      </c>
      <c r="S52" s="234">
        <f t="shared" si="1"/>
        <v>1</v>
      </c>
      <c r="T52" s="234">
        <f t="shared" si="1"/>
        <v>1</v>
      </c>
      <c r="U52" s="234">
        <f t="shared" si="1"/>
        <v>0.99999999999999978</v>
      </c>
      <c r="V52" s="234">
        <f t="shared" si="1"/>
        <v>0.99999999999999978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2.4922680102662648E-2</v>
      </c>
      <c r="C57" s="302">
        <f t="shared" si="6"/>
        <v>3.2809147021536526E-2</v>
      </c>
      <c r="D57" s="302">
        <f t="shared" si="6"/>
        <v>3.2415446781407467E-2</v>
      </c>
      <c r="E57" s="302">
        <f t="shared" si="6"/>
        <v>2.9048387518850739E-2</v>
      </c>
      <c r="F57" s="302">
        <f t="shared" si="6"/>
        <v>3.7251312416633507E-2</v>
      </c>
      <c r="G57" s="302">
        <f t="shared" si="6"/>
        <v>4.20832774179676E-2</v>
      </c>
      <c r="H57" s="302">
        <f t="shared" si="6"/>
        <v>4.8486824913292058E-2</v>
      </c>
      <c r="I57" s="302">
        <f t="shared" si="6"/>
        <v>4.0305793754295008E-2</v>
      </c>
      <c r="J57" s="302">
        <f t="shared" si="6"/>
        <v>5.292671123738496E-2</v>
      </c>
      <c r="K57" s="302">
        <f t="shared" si="6"/>
        <v>7.571302185092052E-2</v>
      </c>
      <c r="L57" s="302">
        <f t="shared" si="6"/>
        <v>8.0169399559028298E-2</v>
      </c>
      <c r="M57" s="302">
        <f t="shared" si="6"/>
        <v>8.9428264928699513E-2</v>
      </c>
      <c r="N57" s="302">
        <f t="shared" si="6"/>
        <v>8.8009054659413583E-2</v>
      </c>
      <c r="O57" s="302">
        <f t="shared" si="6"/>
        <v>7.4904769372031207E-2</v>
      </c>
      <c r="P57" s="302">
        <f t="shared" si="6"/>
        <v>7.6245703239919665E-2</v>
      </c>
      <c r="Q57" s="302">
        <f t="shared" si="6"/>
        <v>6.9703286678057946E-2</v>
      </c>
      <c r="R57" s="302">
        <f t="shared" si="6"/>
        <v>7.1748650909311262E-2</v>
      </c>
      <c r="S57" s="302">
        <f t="shared" si="6"/>
        <v>7.4276624904504623E-2</v>
      </c>
      <c r="T57" s="302">
        <f t="shared" si="6"/>
        <v>7.7145309830357639E-2</v>
      </c>
      <c r="U57" s="302">
        <f t="shared" si="6"/>
        <v>5.7593844865357409E-2</v>
      </c>
      <c r="V57" s="302">
        <f t="shared" si="6"/>
        <v>4.9943790343793669E-2</v>
      </c>
      <c r="W57" s="302">
        <f t="shared" si="6"/>
        <v>5.5236794410532072E-2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0.73045286713871638</v>
      </c>
      <c r="C58" s="303">
        <f t="shared" si="7"/>
        <v>0.66483584188344691</v>
      </c>
      <c r="D58" s="303">
        <f t="shared" si="7"/>
        <v>0.68388630067108114</v>
      </c>
      <c r="E58" s="303">
        <f t="shared" si="7"/>
        <v>0.70156425113293508</v>
      </c>
      <c r="F58" s="303">
        <f t="shared" si="7"/>
        <v>0.63918846427261922</v>
      </c>
      <c r="G58" s="303">
        <f t="shared" si="7"/>
        <v>0.61870501353240404</v>
      </c>
      <c r="H58" s="303">
        <f t="shared" si="7"/>
        <v>0.57466496546658041</v>
      </c>
      <c r="I58" s="303">
        <f t="shared" si="7"/>
        <v>0.64469202228722766</v>
      </c>
      <c r="J58" s="303">
        <f t="shared" si="7"/>
        <v>0.61783272762693642</v>
      </c>
      <c r="K58" s="303">
        <f t="shared" si="7"/>
        <v>0.46761470567057567</v>
      </c>
      <c r="L58" s="303">
        <f t="shared" si="7"/>
        <v>0.49980568859674257</v>
      </c>
      <c r="M58" s="303">
        <f t="shared" si="7"/>
        <v>0.45873121940771394</v>
      </c>
      <c r="N58" s="303">
        <f t="shared" si="7"/>
        <v>0.37141585913913244</v>
      </c>
      <c r="O58" s="303">
        <f t="shared" si="7"/>
        <v>0.2756270110661061</v>
      </c>
      <c r="P58" s="303">
        <f t="shared" si="7"/>
        <v>0.22709096326622663</v>
      </c>
      <c r="Q58" s="303">
        <f t="shared" si="7"/>
        <v>0.19120798295368965</v>
      </c>
      <c r="R58" s="303">
        <f t="shared" si="7"/>
        <v>0.21751029306078432</v>
      </c>
      <c r="S58" s="303">
        <f t="shared" si="7"/>
        <v>0.23941922401860061</v>
      </c>
      <c r="T58" s="303">
        <f t="shared" si="7"/>
        <v>0.25774550851971911</v>
      </c>
      <c r="U58" s="303">
        <f t="shared" si="7"/>
        <v>0.17922856604894608</v>
      </c>
      <c r="V58" s="303">
        <f t="shared" si="7"/>
        <v>0.15500580440369197</v>
      </c>
      <c r="W58" s="303">
        <f t="shared" si="7"/>
        <v>0.1741867516139253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0.2446244527586211</v>
      </c>
      <c r="C60" s="303">
        <f t="shared" si="9"/>
        <v>0.30235501109501672</v>
      </c>
      <c r="D60" s="303">
        <f t="shared" si="9"/>
        <v>0.28369825254751135</v>
      </c>
      <c r="E60" s="303">
        <f t="shared" si="9"/>
        <v>0.26938736134821423</v>
      </c>
      <c r="F60" s="303">
        <f t="shared" si="9"/>
        <v>0.32356022331074719</v>
      </c>
      <c r="G60" s="303">
        <f t="shared" si="9"/>
        <v>0.33921170904962827</v>
      </c>
      <c r="H60" s="303">
        <f t="shared" si="9"/>
        <v>0.37684820962012772</v>
      </c>
      <c r="I60" s="303">
        <f t="shared" si="9"/>
        <v>0.31500218395847718</v>
      </c>
      <c r="J60" s="303">
        <f t="shared" si="9"/>
        <v>0.32924056113567868</v>
      </c>
      <c r="K60" s="303">
        <f t="shared" si="9"/>
        <v>0.456672272478504</v>
      </c>
      <c r="L60" s="303">
        <f t="shared" si="9"/>
        <v>0.42002491184422913</v>
      </c>
      <c r="M60" s="303">
        <f t="shared" si="9"/>
        <v>0.45184051566358668</v>
      </c>
      <c r="N60" s="303">
        <f t="shared" si="9"/>
        <v>0.54057508620145389</v>
      </c>
      <c r="O60" s="303">
        <f t="shared" si="9"/>
        <v>0.64946821956186263</v>
      </c>
      <c r="P60" s="303">
        <f t="shared" si="9"/>
        <v>0.69666333349385379</v>
      </c>
      <c r="Q60" s="303">
        <f t="shared" si="9"/>
        <v>0.7390887303682524</v>
      </c>
      <c r="R60" s="303">
        <f t="shared" si="9"/>
        <v>0.71074105602990423</v>
      </c>
      <c r="S60" s="303">
        <f t="shared" si="9"/>
        <v>0.68630415107689491</v>
      </c>
      <c r="T60" s="303">
        <f t="shared" si="9"/>
        <v>0.66510918164992328</v>
      </c>
      <c r="U60" s="303">
        <f t="shared" si="9"/>
        <v>0.76317758908569633</v>
      </c>
      <c r="V60" s="303">
        <f t="shared" si="9"/>
        <v>0.79505040525251403</v>
      </c>
      <c r="W60" s="303">
        <f t="shared" si="9"/>
        <v>0.77057645397554253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0.18544701098551722</v>
      </c>
      <c r="C61" s="304">
        <f t="shared" si="10"/>
        <v>0.24849351490314991</v>
      </c>
      <c r="D61" s="304">
        <f t="shared" si="10"/>
        <v>0.22829338858152359</v>
      </c>
      <c r="E61" s="304">
        <f t="shared" si="10"/>
        <v>0.21255032299947402</v>
      </c>
      <c r="F61" s="304">
        <f t="shared" si="10"/>
        <v>0.27177654248997035</v>
      </c>
      <c r="G61" s="304">
        <f t="shared" si="10"/>
        <v>0.28908748945903251</v>
      </c>
      <c r="H61" s="304">
        <f t="shared" si="10"/>
        <v>0.33029188263060932</v>
      </c>
      <c r="I61" s="304">
        <f t="shared" si="10"/>
        <v>0.26277263387137773</v>
      </c>
      <c r="J61" s="304">
        <f t="shared" si="10"/>
        <v>0.27918700955215442</v>
      </c>
      <c r="K61" s="304">
        <f t="shared" si="10"/>
        <v>0.4187885933775326</v>
      </c>
      <c r="L61" s="304">
        <f t="shared" si="10"/>
        <v>0.37953328895464039</v>
      </c>
      <c r="M61" s="304">
        <f t="shared" si="10"/>
        <v>0.41467652980322356</v>
      </c>
      <c r="N61" s="304">
        <f t="shared" si="10"/>
        <v>0.51048493067381562</v>
      </c>
      <c r="O61" s="304">
        <f t="shared" si="10"/>
        <v>0.62713837169316833</v>
      </c>
      <c r="P61" s="304">
        <f t="shared" si="10"/>
        <v>0.67826562043055061</v>
      </c>
      <c r="Q61" s="304">
        <f t="shared" si="10"/>
        <v>0.72359806726480291</v>
      </c>
      <c r="R61" s="304">
        <f t="shared" si="10"/>
        <v>0.69311951837604358</v>
      </c>
      <c r="S61" s="304">
        <f t="shared" si="10"/>
        <v>0.66690766729797391</v>
      </c>
      <c r="T61" s="304">
        <f t="shared" si="10"/>
        <v>0.6442279988811408</v>
      </c>
      <c r="U61" s="304">
        <f t="shared" si="10"/>
        <v>0.74865743520775385</v>
      </c>
      <c r="V61" s="304">
        <f t="shared" si="10"/>
        <v>0.78249265186792694</v>
      </c>
      <c r="W61" s="304">
        <f t="shared" si="10"/>
        <v>0.75646476133251583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5.9177441773103877E-2</v>
      </c>
      <c r="C62" s="304">
        <f t="shared" si="11"/>
        <v>5.3861496191866816E-2</v>
      </c>
      <c r="D62" s="304">
        <f t="shared" si="11"/>
        <v>5.5404863965987761E-2</v>
      </c>
      <c r="E62" s="304">
        <f t="shared" si="11"/>
        <v>5.6837038348740231E-2</v>
      </c>
      <c r="F62" s="304">
        <f t="shared" si="11"/>
        <v>5.1783680820776841E-2</v>
      </c>
      <c r="G62" s="304">
        <f t="shared" si="11"/>
        <v>5.012421959059575E-2</v>
      </c>
      <c r="H62" s="304">
        <f t="shared" si="11"/>
        <v>4.6556326989518386E-2</v>
      </c>
      <c r="I62" s="304">
        <f t="shared" si="11"/>
        <v>5.2229550087099452E-2</v>
      </c>
      <c r="J62" s="304">
        <f t="shared" si="11"/>
        <v>5.00535515835243E-2</v>
      </c>
      <c r="K62" s="304">
        <f t="shared" si="11"/>
        <v>3.788367910097136E-2</v>
      </c>
      <c r="L62" s="304">
        <f t="shared" si="11"/>
        <v>4.0491622889588803E-2</v>
      </c>
      <c r="M62" s="304">
        <f t="shared" si="11"/>
        <v>3.7163985860363076E-2</v>
      </c>
      <c r="N62" s="304">
        <f t="shared" si="11"/>
        <v>3.0090155527638385E-2</v>
      </c>
      <c r="O62" s="304">
        <f t="shared" si="11"/>
        <v>2.2329847868694359E-2</v>
      </c>
      <c r="P62" s="304">
        <f t="shared" si="11"/>
        <v>1.8397713063303144E-2</v>
      </c>
      <c r="Q62" s="304">
        <f t="shared" si="11"/>
        <v>1.5490663103449494E-2</v>
      </c>
      <c r="R62" s="304">
        <f t="shared" si="11"/>
        <v>1.7621537653860587E-2</v>
      </c>
      <c r="S62" s="304">
        <f t="shared" si="11"/>
        <v>1.9396483778921003E-2</v>
      </c>
      <c r="T62" s="304">
        <f t="shared" si="11"/>
        <v>2.088118276878247E-2</v>
      </c>
      <c r="U62" s="304">
        <f t="shared" si="11"/>
        <v>1.4520153877942442E-2</v>
      </c>
      <c r="V62" s="304">
        <f t="shared" si="11"/>
        <v>1.2557753384587162E-2</v>
      </c>
      <c r="W62" s="304">
        <f t="shared" si="11"/>
        <v>1.4111692643026684E-2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0.79107056187242597</v>
      </c>
      <c r="C69" s="324">
        <f>IF(C$5=0,0,C$5/WWP_fec!C$5)</f>
        <v>0.55016457812816844</v>
      </c>
      <c r="D69" s="324">
        <f>IF(D$5=0,0,D$5/WWP_fec!D$5)</f>
        <v>0.58858935188483086</v>
      </c>
      <c r="E69" s="324">
        <f>IF(E$5=0,0,E$5/WWP_fec!E$5)</f>
        <v>0.61449194949983643</v>
      </c>
      <c r="F69" s="324">
        <f>IF(F$5=0,0,F$5/WWP_fec!F$5)</f>
        <v>0.48035030664675271</v>
      </c>
      <c r="G69" s="324">
        <f>IF(G$5=0,0,G$5/WWP_fec!G$5)</f>
        <v>0.44617847926152471</v>
      </c>
      <c r="H69" s="324">
        <f>IF(H$5=0,0,H$5/WWP_fec!H$5)</f>
        <v>0.39002685957484096</v>
      </c>
      <c r="I69" s="324">
        <f>IF(I$5=0,0,I$5/WWP_fec!I$5)</f>
        <v>0.49868556156332461</v>
      </c>
      <c r="J69" s="324">
        <f>IF(J$5=0,0,J$5/WWP_fec!J$5)</f>
        <v>0.48936906878400122</v>
      </c>
      <c r="K69" s="324">
        <f>IF(K$5=0,0,K$5/WWP_fec!K$5)</f>
        <v>0.30145953715612872</v>
      </c>
      <c r="L69" s="324">
        <f>IF(L$5=0,0,L$5/WWP_fec!L$5)</f>
        <v>0.34157525329248711</v>
      </c>
      <c r="M69" s="324">
        <f>IF(M$5=0,0,M$5/WWP_fec!M$5)</f>
        <v>0.30775964422981428</v>
      </c>
      <c r="N69" s="324">
        <f>IF(N$5=0,0,N$5/WWP_fec!N$5)</f>
        <v>0.23447619722848645</v>
      </c>
      <c r="O69" s="324">
        <f>IF(O$5=0,0,O$5/WWP_fec!O$5)</f>
        <v>0.16622764043937593</v>
      </c>
      <c r="P69" s="324">
        <f>IF(P$5=0,0,P$5/WWP_fec!P$5)</f>
        <v>0.14526907836081396</v>
      </c>
      <c r="Q69" s="324">
        <f>IF(Q$5=0,0,Q$5/WWP_fec!Q$5)</f>
        <v>0.12489037937296044</v>
      </c>
      <c r="R69" s="324">
        <f>IF(R$5=0,0,R$5/WWP_fec!R$5)</f>
        <v>0.13850759610413615</v>
      </c>
      <c r="S69" s="324">
        <f>IF(S$5=0,0,S$5/WWP_fec!S$5)</f>
        <v>0.14715196018615284</v>
      </c>
      <c r="T69" s="324">
        <f>IF(T$5=0,0,T$5/WWP_fec!T$5)</f>
        <v>0.15677250740439494</v>
      </c>
      <c r="U69" s="324">
        <f>IF(U$5=0,0,U$5/WWP_fec!U$5)</f>
        <v>0.11700740008044146</v>
      </c>
      <c r="V69" s="324">
        <f>IF(V$5=0,0,V$5/WWP_fec!V$5)</f>
        <v>0.10478588783717567</v>
      </c>
      <c r="W69" s="324">
        <f>IF(W$5=0,0,W$5/WWP_fec!W$5)</f>
        <v>0.11639955672705683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0.96372670899845525</v>
      </c>
      <c r="C74" s="338">
        <f>IF(C$10=0,0,C$10/WWP_fec!C$10)</f>
        <v>0.9526507321840344</v>
      </c>
      <c r="D74" s="338">
        <f>IF(D$10=0,0,D$10/WWP_fec!D$10)</f>
        <v>0.9490342994826555</v>
      </c>
      <c r="E74" s="338">
        <f>IF(E$10=0,0,E$10/WWP_fec!E$10)</f>
        <v>0.8471874040331725</v>
      </c>
      <c r="F74" s="338">
        <f>IF(F$10=0,0,F$10/WWP_fec!F$10)</f>
        <v>0.91595880050824852</v>
      </c>
      <c r="G74" s="338">
        <f>IF(G$10=0,0,G$10/WWP_fec!G$10)</f>
        <v>1.0002806177982473</v>
      </c>
      <c r="H74" s="338">
        <f>IF(H$10=0,0,H$10/WWP_fec!H$10)</f>
        <v>1.0638869712487915</v>
      </c>
      <c r="I74" s="338">
        <f>IF(I$10=0,0,I$10/WWP_fec!I$10)</f>
        <v>1.049220533384134</v>
      </c>
      <c r="J74" s="338">
        <f>IF(J$10=0,0,J$10/WWP_fec!J$10)</f>
        <v>1.4552035409420063</v>
      </c>
      <c r="K74" s="338">
        <f>IF(K$10=0,0,K$10/WWP_fec!K$10)</f>
        <v>1.4898031736939867</v>
      </c>
      <c r="L74" s="338">
        <f>IF(L$10=0,0,L$10/WWP_fec!L$10)</f>
        <v>1.7685976206559011</v>
      </c>
      <c r="M74" s="338">
        <f>IF(M$10=0,0,M$10/WWP_fec!M$10)</f>
        <v>1.8310854550671884</v>
      </c>
      <c r="N74" s="338">
        <f>IF(N$10=0,0,N$10/WWP_fec!N$10)</f>
        <v>1.5342094244354931</v>
      </c>
      <c r="O74" s="338">
        <f>IF(O$10=0,0,O$10/WWP_fec!O$10)</f>
        <v>1.0055857584199721</v>
      </c>
      <c r="P74" s="338">
        <f>IF(P$10=0,0,P$10/WWP_fec!P$10)</f>
        <v>0.97086248892755</v>
      </c>
      <c r="Q74" s="338">
        <f>IF(Q$10=0,0,Q$10/WWP_fec!Q$10)</f>
        <v>0.79277721066348972</v>
      </c>
      <c r="R74" s="338">
        <f>IF(R$10=0,0,R$10/WWP_fec!R$10)</f>
        <v>0.86739887194937204</v>
      </c>
      <c r="S74" s="338">
        <f>IF(S$10=0,0,S$10/WWP_fec!S$10)</f>
        <v>0.94146518015666025</v>
      </c>
      <c r="T74" s="338">
        <f>IF(T$10=0,0,T$10/WWP_fec!T$10)</f>
        <v>1.0125971821349748</v>
      </c>
      <c r="U74" s="338">
        <f>IF(U$10=0,0,U$10/WWP_fec!U$10)</f>
        <v>0.59487942607813049</v>
      </c>
      <c r="V74" s="338">
        <f>IF(V$10=0,0,V$10/WWP_fec!V$10)</f>
        <v>0.45776101295529598</v>
      </c>
      <c r="W74" s="338">
        <f>IF(W$10=0,0,W$10/WWP_fec!W$10)</f>
        <v>0.56311948843831294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0.94436440425190249</v>
      </c>
      <c r="C75" s="351">
        <f>IF(C$16=0,0,C$16/WWP_fec!C$16)</f>
        <v>0.57139290709852486</v>
      </c>
      <c r="D75" s="351">
        <f>IF(D$16=0,0,D$16/WWP_fec!D$16)</f>
        <v>0.65229203526238999</v>
      </c>
      <c r="E75" s="351">
        <f>IF(E$16=0,0,E$16/WWP_fec!E$16)</f>
        <v>0.72340030112822928</v>
      </c>
      <c r="F75" s="351">
        <f>IF(F$16=0,0,F$16/WWP_fec!F$16)</f>
        <v>0.48921559520179675</v>
      </c>
      <c r="G75" s="351">
        <f>IF(G$16=0,0,G$16/WWP_fec!G$16)</f>
        <v>0.42905948321137988</v>
      </c>
      <c r="H75" s="351">
        <f>IF(H$16=0,0,H$16/WWP_fec!H$16)</f>
        <v>0.33839741777687365</v>
      </c>
      <c r="I75" s="351">
        <f>IF(I$16=0,0,I$16/WWP_fec!I$16)</f>
        <v>0.50475977766183799</v>
      </c>
      <c r="J75" s="351">
        <f>IF(J$16=0,0,J$16/WWP_fec!J$16)</f>
        <v>0.44753099510218303</v>
      </c>
      <c r="K75" s="351">
        <f>IF(K$16=0,0,K$16/WWP_fec!K$16)</f>
        <v>0.19643077940868869</v>
      </c>
      <c r="L75" s="351">
        <f>IF(L$16=0,0,L$16/WWP_fec!L$16)</f>
        <v>0.23291302089240079</v>
      </c>
      <c r="M75" s="351">
        <f>IF(M$16=0,0,M$16/WWP_fec!M$16)</f>
        <v>0.19006161621211415</v>
      </c>
      <c r="N75" s="351">
        <f>IF(N$16=0,0,N$16/WWP_fec!N$16)</f>
        <v>0.11689039685920698</v>
      </c>
      <c r="O75" s="351">
        <f>IF(O$16=0,0,O$16/WWP_fec!O$16)</f>
        <v>6.1504891020374423E-2</v>
      </c>
      <c r="P75" s="351">
        <f>IF(P$16=0,0,P$16/WWP_fec!P$16)</f>
        <v>4.3504598322616793E-2</v>
      </c>
      <c r="Q75" s="351">
        <f>IF(Q$16=0,0,Q$16/WWP_fec!Q$16)</f>
        <v>3.132270193567472E-2</v>
      </c>
      <c r="R75" s="351">
        <f>IF(R$16=0,0,R$16/WWP_fec!R$16)</f>
        <v>3.9843532052667441E-2</v>
      </c>
      <c r="S75" s="351">
        <f>IF(S$16=0,0,S$16/WWP_fec!S$16)</f>
        <v>4.6577053686673808E-2</v>
      </c>
      <c r="T75" s="351">
        <f>IF(T$16=0,0,T$16/WWP_fec!T$16)</f>
        <v>5.3679989022202834E-2</v>
      </c>
      <c r="U75" s="351">
        <f>IF(U$16=0,0,U$16/WWP_fec!U$16)</f>
        <v>2.7707788298889011E-2</v>
      </c>
      <c r="V75" s="351">
        <f>IF(V$16=0,0,V$16/WWP_fec!V$16)</f>
        <v>2.1509271168500179E-2</v>
      </c>
      <c r="W75" s="351">
        <f>IF(W$16=0,0,W$16/WWP_fec!W$16)</f>
        <v>2.6840703060491668E-2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1.7832996676596879</v>
      </c>
      <c r="C77" s="351">
        <f>IF(C$28=0,0,C$28/WWP_fec!C$28)</f>
        <v>1.5308474568918384</v>
      </c>
      <c r="D77" s="351">
        <f>IF(D$28=0,0,D$28/WWP_fec!D$28)</f>
        <v>1.5509715808680604</v>
      </c>
      <c r="E77" s="351">
        <f>IF(E$28=0,0,E$28/WWP_fec!E$28)</f>
        <v>1.5711187389153072</v>
      </c>
      <c r="F77" s="351">
        <f>IF(F$28=0,0,F$28/WWP_fec!F$28)</f>
        <v>1.4489878954878659</v>
      </c>
      <c r="G77" s="351">
        <f>IF(G$28=0,0,G$28/WWP_fec!G$28)</f>
        <v>1.3932811937104694</v>
      </c>
      <c r="H77" s="351">
        <f>IF(H$28=0,0,H$28/WWP_fec!H$28)</f>
        <v>1.3460343254189968</v>
      </c>
      <c r="I77" s="351">
        <f>IF(I$28=0,0,I$28/WWP_fec!I$28)</f>
        <v>1.4406154360037993</v>
      </c>
      <c r="J77" s="351">
        <f>IF(J$28=0,0,J$28/WWP_fec!J$28)</f>
        <v>1.4208702381961182</v>
      </c>
      <c r="K77" s="351">
        <f>IF(K$28=0,0,K$28/WWP_fec!K$28)</f>
        <v>1.2282020096570219</v>
      </c>
      <c r="L77" s="351">
        <f>IF(L$28=0,0,L$28/WWP_fec!L$28)</f>
        <v>1.2458823760214974</v>
      </c>
      <c r="M77" s="351">
        <f>IF(M$28=0,0,M$28/WWP_fec!M$28)</f>
        <v>1.2102013564204124</v>
      </c>
      <c r="N77" s="351">
        <f>IF(N$28=0,0,N$28/WWP_fec!N$28)</f>
        <v>1.1539464054598889</v>
      </c>
      <c r="O77" s="351">
        <f>IF(O$28=0,0,O$28/WWP_fec!O$28)</f>
        <v>1.0456454379657727</v>
      </c>
      <c r="P77" s="351">
        <f>IF(P$28=0,0,P$28/WWP_fec!P$28)</f>
        <v>1.0022049128121084</v>
      </c>
      <c r="Q77" s="351">
        <f>IF(Q$28=0,0,Q$28/WWP_fec!Q$28)</f>
        <v>0.93857603424529934</v>
      </c>
      <c r="R77" s="351">
        <f>IF(R$28=0,0,R$28/WWP_fec!R$28)</f>
        <v>0.98493394681319568</v>
      </c>
      <c r="S77" s="351">
        <f>IF(S$28=0,0,S$28/WWP_fec!S$28)</f>
        <v>1.0009206140666149</v>
      </c>
      <c r="T77" s="351">
        <f>IF(T$28=0,0,T$28/WWP_fec!T$28)</f>
        <v>1.018980129920708</v>
      </c>
      <c r="U77" s="351">
        <f>IF(U$28=0,0,U$28/WWP_fec!U$28)</f>
        <v>0.92895114713205118</v>
      </c>
      <c r="V77" s="351">
        <f>IF(V$28=0,0,V$28/WWP_fec!V$28)</f>
        <v>0.88811101880468235</v>
      </c>
      <c r="W77" s="351">
        <f>IF(W$28=0,0,W$28/WWP_fec!W$28)</f>
        <v>0.93662900204149091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LV: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1007.14633750203</v>
      </c>
      <c r="C3" s="205">
        <v>966.45974536010635</v>
      </c>
      <c r="D3" s="205">
        <v>1071.0324465342981</v>
      </c>
      <c r="E3" s="205">
        <v>1174.7643219724439</v>
      </c>
      <c r="F3" s="205">
        <v>1344.0457004260479</v>
      </c>
      <c r="G3" s="205">
        <v>1540.3192733569269</v>
      </c>
      <c r="H3" s="205">
        <v>2053.3243334458321</v>
      </c>
      <c r="I3" s="205">
        <v>2585.8294802206879</v>
      </c>
      <c r="J3" s="205">
        <v>2524.338310060506</v>
      </c>
      <c r="K3" s="205">
        <v>1807.0098727360601</v>
      </c>
      <c r="L3" s="205">
        <v>1172.7848690953131</v>
      </c>
      <c r="M3" s="205">
        <v>1329.4589702771659</v>
      </c>
      <c r="N3" s="205">
        <v>1503.824774602255</v>
      </c>
      <c r="O3" s="205">
        <v>1576.171395862295</v>
      </c>
      <c r="P3" s="205">
        <v>1578.198292106001</v>
      </c>
      <c r="Q3" s="205">
        <v>1612.1</v>
      </c>
      <c r="R3" s="205">
        <v>1483.161457454516</v>
      </c>
      <c r="S3" s="205">
        <v>1651.914844382738</v>
      </c>
      <c r="T3" s="205">
        <v>1828.81436169719</v>
      </c>
      <c r="U3" s="205">
        <v>1864.841365604372</v>
      </c>
      <c r="V3" s="205">
        <v>1805.2785822047269</v>
      </c>
      <c r="W3" s="205">
        <v>1701.0632691133289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2134.50180497972</v>
      </c>
      <c r="C5" s="205">
        <v>2004.1747441746741</v>
      </c>
      <c r="D5" s="205">
        <v>2311.791600346698</v>
      </c>
      <c r="E5" s="205">
        <v>2364.6872627873081</v>
      </c>
      <c r="F5" s="205">
        <v>3129.3768212667069</v>
      </c>
      <c r="G5" s="205">
        <v>3038.062693710031</v>
      </c>
      <c r="H5" s="205">
        <v>4194.62386164893</v>
      </c>
      <c r="I5" s="205">
        <v>5353.8138050566586</v>
      </c>
      <c r="J5" s="205">
        <v>4294.3139832059533</v>
      </c>
      <c r="K5" s="205">
        <v>3738.0439824435712</v>
      </c>
      <c r="L5" s="205">
        <v>3485.0679566738449</v>
      </c>
      <c r="M5" s="205">
        <v>3927.307214572264</v>
      </c>
      <c r="N5" s="205">
        <v>4113.4356188520524</v>
      </c>
      <c r="O5" s="205">
        <v>3263.5422613239421</v>
      </c>
      <c r="P5" s="205">
        <v>2790.5448532542869</v>
      </c>
      <c r="Q5" s="205">
        <v>2868.4252532872192</v>
      </c>
      <c r="R5" s="205">
        <v>2834.9868961059419</v>
      </c>
      <c r="S5" s="205">
        <v>2627.3042852696699</v>
      </c>
      <c r="T5" s="205">
        <v>3544.6905277862879</v>
      </c>
      <c r="U5" s="205">
        <v>2699.411214885803</v>
      </c>
      <c r="V5" s="205">
        <v>2578.87759455166</v>
      </c>
      <c r="W5" s="205">
        <v>2380.732394964512</v>
      </c>
      <c r="DA5" s="112" t="s">
        <v>3027</v>
      </c>
    </row>
    <row r="6" spans="1:105" ht="12" customHeight="1" x14ac:dyDescent="0.25">
      <c r="A6" s="154" t="s">
        <v>2114</v>
      </c>
      <c r="B6" s="340">
        <v>2668.127256224649</v>
      </c>
      <c r="C6" s="340">
        <v>2548.5556078663421</v>
      </c>
      <c r="D6" s="340">
        <v>2455.1658978005571</v>
      </c>
      <c r="E6" s="340">
        <v>2687.2624837241542</v>
      </c>
      <c r="F6" s="340">
        <v>3366.7753607168152</v>
      </c>
      <c r="G6" s="340">
        <v>3375.9985036854309</v>
      </c>
      <c r="H6" s="340">
        <v>4533.5150353700938</v>
      </c>
      <c r="I6" s="340">
        <v>5772.6246702159706</v>
      </c>
      <c r="J6" s="340">
        <v>5785.3734113462697</v>
      </c>
      <c r="K6" s="340">
        <v>5662.2761648262813</v>
      </c>
      <c r="L6" s="340">
        <v>5528.8698020150487</v>
      </c>
      <c r="M6" s="340">
        <v>5526.5640162728942</v>
      </c>
      <c r="N6" s="340">
        <v>5395.4634392038161</v>
      </c>
      <c r="O6" s="340">
        <v>5347.3711488522868</v>
      </c>
      <c r="P6" s="340">
        <v>5345.0653631101322</v>
      </c>
      <c r="Q6" s="340">
        <v>5213.9647860410541</v>
      </c>
      <c r="R6" s="340">
        <v>5080.5584232298224</v>
      </c>
      <c r="S6" s="340">
        <v>5078.2526374876688</v>
      </c>
      <c r="T6" s="340">
        <v>5947.5683790547837</v>
      </c>
      <c r="U6" s="340">
        <v>5814.1620162435511</v>
      </c>
      <c r="V6" s="340">
        <v>5811.8562305013966</v>
      </c>
      <c r="W6" s="340">
        <v>5680.7556534323194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13.83471445292466</v>
      </c>
      <c r="D7" s="342">
        <v>32.013322196358182</v>
      </c>
      <c r="E7" s="342">
        <v>240.0999164726864</v>
      </c>
      <c r="F7" s="342">
        <v>812.91923980389299</v>
      </c>
      <c r="G7" s="342">
        <v>134.6261752307594</v>
      </c>
      <c r="H7" s="342">
        <v>1165.5198622337521</v>
      </c>
      <c r="I7" s="342">
        <v>1372.5159976571099</v>
      </c>
      <c r="J7" s="342">
        <v>23.057857421541112</v>
      </c>
      <c r="K7" s="342">
        <v>0</v>
      </c>
      <c r="L7" s="342">
        <v>0</v>
      </c>
      <c r="M7" s="342">
        <v>0</v>
      </c>
      <c r="N7" s="342">
        <v>0</v>
      </c>
      <c r="O7" s="342">
        <v>85.314072459702103</v>
      </c>
      <c r="P7" s="342">
        <v>0</v>
      </c>
      <c r="Q7" s="342">
        <v>0</v>
      </c>
      <c r="R7" s="342">
        <v>0</v>
      </c>
      <c r="S7" s="342">
        <v>0</v>
      </c>
      <c r="T7" s="342">
        <v>1000.416318636193</v>
      </c>
      <c r="U7" s="342">
        <v>0</v>
      </c>
      <c r="V7" s="342">
        <v>0</v>
      </c>
      <c r="W7" s="342">
        <v>0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133.4063628112317</v>
      </c>
      <c r="D8" s="344">
        <f t="shared" si="0"/>
        <v>125.40303226214337</v>
      </c>
      <c r="E8" s="344">
        <f t="shared" si="0"/>
        <v>8.0033305490892417</v>
      </c>
      <c r="F8" s="344">
        <f t="shared" si="0"/>
        <v>133.40636281123216</v>
      </c>
      <c r="G8" s="344">
        <f t="shared" si="0"/>
        <v>125.40303226214382</v>
      </c>
      <c r="H8" s="344">
        <f t="shared" si="0"/>
        <v>8.0033305490887869</v>
      </c>
      <c r="I8" s="344">
        <f t="shared" si="0"/>
        <v>133.40636281123352</v>
      </c>
      <c r="J8" s="344">
        <f t="shared" si="0"/>
        <v>10.30911629124239</v>
      </c>
      <c r="K8" s="344">
        <f t="shared" si="0"/>
        <v>123.0972465199884</v>
      </c>
      <c r="L8" s="344">
        <f t="shared" si="0"/>
        <v>133.40636281123261</v>
      </c>
      <c r="M8" s="344">
        <f t="shared" si="0"/>
        <v>2.3057857421545123</v>
      </c>
      <c r="N8" s="344">
        <f t="shared" si="0"/>
        <v>131.1005770690781</v>
      </c>
      <c r="O8" s="344">
        <f t="shared" si="0"/>
        <v>133.4063628112317</v>
      </c>
      <c r="P8" s="344">
        <f t="shared" si="0"/>
        <v>2.3057857421545123</v>
      </c>
      <c r="Q8" s="344">
        <f t="shared" si="0"/>
        <v>131.1005770690781</v>
      </c>
      <c r="R8" s="344">
        <f t="shared" si="0"/>
        <v>133.4063628112317</v>
      </c>
      <c r="S8" s="344">
        <f t="shared" si="0"/>
        <v>2.3057857421536028</v>
      </c>
      <c r="T8" s="344">
        <f t="shared" si="0"/>
        <v>131.1005770690781</v>
      </c>
      <c r="U8" s="344">
        <f t="shared" si="0"/>
        <v>133.40636281123261</v>
      </c>
      <c r="V8" s="344">
        <f t="shared" si="0"/>
        <v>2.3057857421545123</v>
      </c>
      <c r="W8" s="344">
        <f t="shared" si="0"/>
        <v>131.10057706907719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533.62545124492908</v>
      </c>
      <c r="C9" s="345">
        <f t="shared" si="1"/>
        <v>544.38086369166808</v>
      </c>
      <c r="D9" s="345">
        <f t="shared" si="1"/>
        <v>143.37429745385907</v>
      </c>
      <c r="E9" s="345">
        <f t="shared" si="1"/>
        <v>322.57522093684611</v>
      </c>
      <c r="F9" s="345">
        <f t="shared" si="1"/>
        <v>237.39853945010827</v>
      </c>
      <c r="G9" s="345">
        <f t="shared" si="1"/>
        <v>337.93580997539993</v>
      </c>
      <c r="H9" s="345">
        <f t="shared" si="1"/>
        <v>338.8911737211638</v>
      </c>
      <c r="I9" s="345">
        <f t="shared" si="1"/>
        <v>418.81086515931202</v>
      </c>
      <c r="J9" s="345">
        <f t="shared" si="1"/>
        <v>1491.0594281403164</v>
      </c>
      <c r="K9" s="345">
        <f t="shared" si="1"/>
        <v>1924.2321823827101</v>
      </c>
      <c r="L9" s="345">
        <f t="shared" si="1"/>
        <v>2043.8018453412037</v>
      </c>
      <c r="M9" s="345">
        <f t="shared" si="1"/>
        <v>1599.2568017006301</v>
      </c>
      <c r="N9" s="345">
        <f t="shared" si="1"/>
        <v>1282.0278203517637</v>
      </c>
      <c r="O9" s="345">
        <f t="shared" si="1"/>
        <v>2083.8288875283447</v>
      </c>
      <c r="P9" s="345">
        <f t="shared" si="1"/>
        <v>2554.5205098558454</v>
      </c>
      <c r="Q9" s="345">
        <f t="shared" si="1"/>
        <v>2345.5395327538349</v>
      </c>
      <c r="R9" s="345">
        <f t="shared" si="1"/>
        <v>2245.5715271238805</v>
      </c>
      <c r="S9" s="345">
        <f t="shared" si="1"/>
        <v>2450.9483522179989</v>
      </c>
      <c r="T9" s="345">
        <f t="shared" si="1"/>
        <v>2402.8778512684958</v>
      </c>
      <c r="U9" s="345">
        <f t="shared" si="1"/>
        <v>3114.7508013577481</v>
      </c>
      <c r="V9" s="345">
        <f t="shared" si="1"/>
        <v>3232.9786359497366</v>
      </c>
      <c r="W9" s="345">
        <f t="shared" si="1"/>
        <v>3300.0232584678074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41.602923473774723</v>
      </c>
      <c r="C12" s="212">
        <v>42.780481513327572</v>
      </c>
      <c r="D12" s="212">
        <v>50.210490111779997</v>
      </c>
      <c r="E12" s="212">
        <v>54.880481513327567</v>
      </c>
      <c r="F12" s="212">
        <v>67.171539122957782</v>
      </c>
      <c r="G12" s="212">
        <v>68.943250214961225</v>
      </c>
      <c r="H12" s="212">
        <v>83.185984522785617</v>
      </c>
      <c r="I12" s="212">
        <v>93.720464316423119</v>
      </c>
      <c r="J12" s="212">
        <v>71.354428202923529</v>
      </c>
      <c r="K12" s="212">
        <v>55.34608770421346</v>
      </c>
      <c r="L12" s="212">
        <v>56.477558039552747</v>
      </c>
      <c r="M12" s="212">
        <v>67.94127257093713</v>
      </c>
      <c r="N12" s="212">
        <v>78.15167669819435</v>
      </c>
      <c r="O12" s="212">
        <v>71.347807394669132</v>
      </c>
      <c r="P12" s="212">
        <v>58.87833190025799</v>
      </c>
      <c r="Q12" s="212">
        <v>55.034393809114242</v>
      </c>
      <c r="R12" s="212">
        <v>57.180051590713731</v>
      </c>
      <c r="S12" s="212">
        <v>55.168325374305923</v>
      </c>
      <c r="T12" s="212">
        <v>92.707861631655859</v>
      </c>
      <c r="U12" s="212">
        <v>68.993646460831201</v>
      </c>
      <c r="V12" s="212">
        <v>60.163268403896829</v>
      </c>
      <c r="W12" s="212">
        <v>59.284537273681288</v>
      </c>
      <c r="DA12" s="109" t="s">
        <v>3031</v>
      </c>
    </row>
    <row r="13" spans="1:105" ht="12" customHeight="1" x14ac:dyDescent="0.25">
      <c r="A13" s="24" t="s">
        <v>30</v>
      </c>
      <c r="B13" s="215">
        <v>2.0393809114359409</v>
      </c>
      <c r="C13" s="215">
        <v>1.3595872742906281</v>
      </c>
      <c r="D13" s="215">
        <v>1.3595872742906281</v>
      </c>
      <c r="E13" s="215">
        <v>1.2524505588993979</v>
      </c>
      <c r="F13" s="215">
        <v>1.2524505588993979</v>
      </c>
      <c r="G13" s="215">
        <v>1.2524505588993979</v>
      </c>
      <c r="H13" s="215">
        <v>1.2524505588993979</v>
      </c>
      <c r="I13" s="215">
        <v>1.2524505588993979</v>
      </c>
      <c r="J13" s="215">
        <v>0.62622527944969908</v>
      </c>
      <c r="K13" s="215">
        <v>0</v>
      </c>
      <c r="L13" s="215">
        <v>0.62622527944969908</v>
      </c>
      <c r="M13" s="215">
        <v>0.62622527944969908</v>
      </c>
      <c r="N13" s="215">
        <v>0.62622527944969908</v>
      </c>
      <c r="O13" s="215">
        <v>0.57463456577815986</v>
      </c>
      <c r="P13" s="215">
        <v>0.81719690455717964</v>
      </c>
      <c r="Q13" s="215">
        <v>0.2400687876182287</v>
      </c>
      <c r="R13" s="215">
        <v>0.72012037833190023</v>
      </c>
      <c r="S13" s="215">
        <v>0.35520206362854678</v>
      </c>
      <c r="T13" s="215">
        <v>0.54144453998280306</v>
      </c>
      <c r="U13" s="215">
        <v>0.34049871023215822</v>
      </c>
      <c r="V13" s="215">
        <v>0.16414445399828029</v>
      </c>
      <c r="W13" s="215">
        <v>0.19286328460877039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13.130524505588991</v>
      </c>
      <c r="C14" s="206">
        <f t="shared" si="2"/>
        <v>11.082717110920033</v>
      </c>
      <c r="D14" s="206">
        <f t="shared" si="2"/>
        <v>13.184092863284606</v>
      </c>
      <c r="E14" s="206">
        <f t="shared" si="2"/>
        <v>11.118314703353393</v>
      </c>
      <c r="F14" s="206">
        <f t="shared" si="2"/>
        <v>17.185038693035253</v>
      </c>
      <c r="G14" s="206">
        <f t="shared" si="2"/>
        <v>16.99097162510748</v>
      </c>
      <c r="H14" s="206">
        <f t="shared" si="2"/>
        <v>20.28744625967326</v>
      </c>
      <c r="I14" s="206">
        <f t="shared" si="2"/>
        <v>34.495356835769556</v>
      </c>
      <c r="J14" s="206">
        <f t="shared" si="2"/>
        <v>23.377042132416154</v>
      </c>
      <c r="K14" s="206">
        <f t="shared" si="2"/>
        <v>21.274720550300941</v>
      </c>
      <c r="L14" s="206">
        <f t="shared" si="2"/>
        <v>16.143078245915738</v>
      </c>
      <c r="M14" s="206">
        <f t="shared" si="2"/>
        <v>28.258985382631121</v>
      </c>
      <c r="N14" s="206">
        <f t="shared" si="2"/>
        <v>31.332674118658634</v>
      </c>
      <c r="O14" s="206">
        <f t="shared" si="2"/>
        <v>30.553912295786748</v>
      </c>
      <c r="P14" s="206">
        <f t="shared" si="2"/>
        <v>23.449957007738607</v>
      </c>
      <c r="Q14" s="206">
        <f t="shared" si="2"/>
        <v>20.405331040412719</v>
      </c>
      <c r="R14" s="206">
        <f t="shared" si="2"/>
        <v>21.493035253654337</v>
      </c>
      <c r="S14" s="206">
        <f t="shared" si="2"/>
        <v>22.525881341358541</v>
      </c>
      <c r="T14" s="206">
        <f t="shared" si="2"/>
        <v>19.801805674978503</v>
      </c>
      <c r="U14" s="206">
        <f t="shared" si="2"/>
        <v>18.451332760103181</v>
      </c>
      <c r="V14" s="206">
        <f t="shared" si="2"/>
        <v>20.655546001719689</v>
      </c>
      <c r="W14" s="206">
        <f t="shared" si="2"/>
        <v>18.473516766981941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1.0877042132416159</v>
      </c>
      <c r="C16" s="206">
        <v>0</v>
      </c>
      <c r="D16" s="206">
        <v>0</v>
      </c>
      <c r="E16" s="206">
        <v>0</v>
      </c>
      <c r="F16" s="206">
        <v>1.0877042132416159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1.0877042132416159</v>
      </c>
      <c r="N16" s="206">
        <v>1.0877042132416159</v>
      </c>
      <c r="O16" s="206">
        <v>1.0877042132416159</v>
      </c>
      <c r="P16" s="206">
        <v>1.0877042132416159</v>
      </c>
      <c r="Q16" s="206">
        <v>1.0877042132416159</v>
      </c>
      <c r="R16" s="206">
        <v>2.1754084264832332</v>
      </c>
      <c r="S16" s="206">
        <v>3.418658641444539</v>
      </c>
      <c r="T16" s="206">
        <v>2.611607910576097</v>
      </c>
      <c r="U16" s="206">
        <v>1.7337919174548591</v>
      </c>
      <c r="V16" s="206">
        <v>2.516938950988822</v>
      </c>
      <c r="W16" s="206">
        <v>2.3984522785898532</v>
      </c>
      <c r="DA16" s="71" t="s">
        <v>3034</v>
      </c>
    </row>
    <row r="17" spans="1:105" ht="12" customHeight="1" x14ac:dyDescent="0.25">
      <c r="A17" s="18" t="s">
        <v>69</v>
      </c>
      <c r="B17" s="206">
        <v>9.1337059329320702</v>
      </c>
      <c r="C17" s="206">
        <v>9.1337059329320702</v>
      </c>
      <c r="D17" s="206">
        <v>11.163456577815991</v>
      </c>
      <c r="E17" s="206">
        <v>10.14858125537403</v>
      </c>
      <c r="F17" s="206">
        <v>13.193121238177129</v>
      </c>
      <c r="G17" s="206">
        <v>14.20799656061909</v>
      </c>
      <c r="H17" s="206">
        <v>18.267497850386931</v>
      </c>
      <c r="I17" s="206">
        <v>32.475408426483227</v>
      </c>
      <c r="J17" s="206">
        <v>22.326827171109191</v>
      </c>
      <c r="K17" s="206">
        <v>19.2822871883061</v>
      </c>
      <c r="L17" s="206">
        <v>14.20799656061909</v>
      </c>
      <c r="M17" s="206">
        <v>24.356491831470329</v>
      </c>
      <c r="N17" s="206">
        <v>28.41599312123817</v>
      </c>
      <c r="O17" s="206">
        <v>28.41599312123817</v>
      </c>
      <c r="P17" s="206">
        <v>21.312037833190029</v>
      </c>
      <c r="Q17" s="206">
        <v>18.26741186586414</v>
      </c>
      <c r="R17" s="206">
        <v>18.26741186586414</v>
      </c>
      <c r="S17" s="206">
        <v>18.64488392089423</v>
      </c>
      <c r="T17" s="206">
        <v>16.518830610490109</v>
      </c>
      <c r="U17" s="206">
        <v>15.94041272570937</v>
      </c>
      <c r="V17" s="206">
        <v>17.923387790197761</v>
      </c>
      <c r="W17" s="206">
        <v>15.80834049871023</v>
      </c>
      <c r="DA17" s="71" t="s">
        <v>3035</v>
      </c>
    </row>
    <row r="18" spans="1:105" ht="12" customHeight="1" x14ac:dyDescent="0.25">
      <c r="A18" s="18" t="s">
        <v>70</v>
      </c>
      <c r="B18" s="206">
        <v>2.9091143594153048</v>
      </c>
      <c r="C18" s="206">
        <v>0.96973344797936367</v>
      </c>
      <c r="D18" s="206">
        <v>0.96973344797936367</v>
      </c>
      <c r="E18" s="206">
        <v>0.96973344797936367</v>
      </c>
      <c r="F18" s="206">
        <v>0.96973344797936367</v>
      </c>
      <c r="G18" s="206">
        <v>0.96973344797936367</v>
      </c>
      <c r="H18" s="206">
        <v>0.96973344797936367</v>
      </c>
      <c r="I18" s="206">
        <v>0.96973344797936367</v>
      </c>
      <c r="J18" s="206">
        <v>0</v>
      </c>
      <c r="K18" s="206">
        <v>0</v>
      </c>
      <c r="L18" s="206">
        <v>0.96973344797936367</v>
      </c>
      <c r="M18" s="206">
        <v>0.96973344797936367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7.3688736027515037E-2</v>
      </c>
      <c r="T18" s="206">
        <v>4.368013757523645E-2</v>
      </c>
      <c r="U18" s="206">
        <v>0</v>
      </c>
      <c r="V18" s="206">
        <v>0</v>
      </c>
      <c r="W18" s="206">
        <v>0</v>
      </c>
      <c r="DA18" s="71" t="s">
        <v>3036</v>
      </c>
    </row>
    <row r="19" spans="1:105" ht="12" customHeight="1" x14ac:dyDescent="0.25">
      <c r="A19" s="18" t="s">
        <v>34</v>
      </c>
      <c r="B19" s="206">
        <v>0</v>
      </c>
      <c r="C19" s="206">
        <v>0.9792777300085983</v>
      </c>
      <c r="D19" s="206">
        <v>1.050902837489252</v>
      </c>
      <c r="E19" s="206">
        <v>0</v>
      </c>
      <c r="F19" s="206">
        <v>1.934479793637145</v>
      </c>
      <c r="G19" s="206">
        <v>1.8132416165090279</v>
      </c>
      <c r="H19" s="206">
        <v>1.0502149613069649</v>
      </c>
      <c r="I19" s="206">
        <v>1.0502149613069649</v>
      </c>
      <c r="J19" s="206">
        <v>1.0502149613069649</v>
      </c>
      <c r="K19" s="206">
        <v>1.9924333619948409</v>
      </c>
      <c r="L19" s="206">
        <v>0.96534823731728281</v>
      </c>
      <c r="M19" s="206">
        <v>1.8450558899398111</v>
      </c>
      <c r="N19" s="206">
        <v>1.828976784178848</v>
      </c>
      <c r="O19" s="206">
        <v>1.0502149613069649</v>
      </c>
      <c r="P19" s="206">
        <v>1.0502149613069649</v>
      </c>
      <c r="Q19" s="206">
        <v>1.0502149613069649</v>
      </c>
      <c r="R19" s="206">
        <v>1.0502149613069649</v>
      </c>
      <c r="S19" s="206">
        <v>0.38865004299226141</v>
      </c>
      <c r="T19" s="206">
        <v>0.62768701633705937</v>
      </c>
      <c r="U19" s="206">
        <v>0.77712811693895101</v>
      </c>
      <c r="V19" s="206">
        <v>0.21521926053310411</v>
      </c>
      <c r="W19" s="206">
        <v>0.26672398968185718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5.6104901117798782</v>
      </c>
      <c r="C20" s="206">
        <f t="shared" si="3"/>
        <v>8.5554600171969053</v>
      </c>
      <c r="D20" s="206">
        <f t="shared" si="3"/>
        <v>12.05932932072227</v>
      </c>
      <c r="E20" s="206">
        <f t="shared" si="3"/>
        <v>14.445399828030951</v>
      </c>
      <c r="F20" s="206">
        <f t="shared" si="3"/>
        <v>12.81169389509888</v>
      </c>
      <c r="G20" s="206">
        <f t="shared" si="3"/>
        <v>12.01633705932932</v>
      </c>
      <c r="H20" s="206">
        <f t="shared" si="3"/>
        <v>19.217540842648319</v>
      </c>
      <c r="I20" s="206">
        <f t="shared" si="3"/>
        <v>19.17454858125538</v>
      </c>
      <c r="J20" s="206">
        <f t="shared" si="3"/>
        <v>17.605331040412722</v>
      </c>
      <c r="K20" s="206">
        <f t="shared" si="3"/>
        <v>13.65004299226139</v>
      </c>
      <c r="L20" s="206">
        <f t="shared" si="3"/>
        <v>17.669819432502141</v>
      </c>
      <c r="M20" s="206">
        <f t="shared" si="3"/>
        <v>19.303525365434218</v>
      </c>
      <c r="N20" s="206">
        <f t="shared" si="3"/>
        <v>24.11865864144454</v>
      </c>
      <c r="O20" s="206">
        <f t="shared" si="3"/>
        <v>17.21840068787618</v>
      </c>
      <c r="P20" s="206">
        <f t="shared" si="3"/>
        <v>14.036973344797939</v>
      </c>
      <c r="Q20" s="206">
        <f t="shared" si="3"/>
        <v>14.4883920894239</v>
      </c>
      <c r="R20" s="206">
        <f t="shared" si="3"/>
        <v>12.510662080825449</v>
      </c>
      <c r="S20" s="206">
        <f t="shared" si="3"/>
        <v>8.7930352536543399</v>
      </c>
      <c r="T20" s="206">
        <f t="shared" si="3"/>
        <v>10.002407566638</v>
      </c>
      <c r="U20" s="206">
        <f t="shared" si="3"/>
        <v>8.9944969905417018</v>
      </c>
      <c r="V20" s="206">
        <f t="shared" si="3"/>
        <v>10.24703353396389</v>
      </c>
      <c r="W20" s="206">
        <f t="shared" si="3"/>
        <v>11.99131556319862</v>
      </c>
      <c r="DA20" s="71"/>
    </row>
    <row r="21" spans="1:105" ht="12" customHeight="1" x14ac:dyDescent="0.25">
      <c r="A21" s="18" t="s">
        <v>72</v>
      </c>
      <c r="B21" s="206">
        <v>5.6104901117798782</v>
      </c>
      <c r="C21" s="206">
        <v>8.5554600171969053</v>
      </c>
      <c r="D21" s="206">
        <v>12.05932932072227</v>
      </c>
      <c r="E21" s="206">
        <v>14.445399828030951</v>
      </c>
      <c r="F21" s="206">
        <v>12.81169389509888</v>
      </c>
      <c r="G21" s="206">
        <v>12.01633705932932</v>
      </c>
      <c r="H21" s="206">
        <v>19.217540842648319</v>
      </c>
      <c r="I21" s="206">
        <v>19.17454858125538</v>
      </c>
      <c r="J21" s="206">
        <v>17.605331040412722</v>
      </c>
      <c r="K21" s="206">
        <v>13.65004299226139</v>
      </c>
      <c r="L21" s="206">
        <v>17.669819432502141</v>
      </c>
      <c r="M21" s="206">
        <v>19.303525365434218</v>
      </c>
      <c r="N21" s="206">
        <v>24.11865864144454</v>
      </c>
      <c r="O21" s="206">
        <v>17.21840068787618</v>
      </c>
      <c r="P21" s="206">
        <v>14.036973344797939</v>
      </c>
      <c r="Q21" s="206">
        <v>14.4883920894239</v>
      </c>
      <c r="R21" s="206">
        <v>12.510662080825449</v>
      </c>
      <c r="S21" s="206">
        <v>8.7930352536543399</v>
      </c>
      <c r="T21" s="206">
        <v>10.002407566638</v>
      </c>
      <c r="U21" s="206">
        <v>8.9944969905417018</v>
      </c>
      <c r="V21" s="206">
        <v>10.24703353396389</v>
      </c>
      <c r="W21" s="206">
        <v>11.99131556319862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7.6668959587274266</v>
      </c>
      <c r="C23" s="206">
        <f t="shared" si="4"/>
        <v>6.7354256233877887</v>
      </c>
      <c r="D23" s="206">
        <f t="shared" si="4"/>
        <v>6.9981083404987086</v>
      </c>
      <c r="E23" s="206">
        <f t="shared" si="4"/>
        <v>10.103181427343079</v>
      </c>
      <c r="F23" s="206">
        <f t="shared" si="4"/>
        <v>16.408598452278589</v>
      </c>
      <c r="G23" s="206">
        <f t="shared" si="4"/>
        <v>17.029750644883929</v>
      </c>
      <c r="H23" s="206">
        <f t="shared" si="4"/>
        <v>18.008942390369729</v>
      </c>
      <c r="I23" s="206">
        <f t="shared" si="4"/>
        <v>13.51865864144454</v>
      </c>
      <c r="J23" s="206">
        <f t="shared" si="4"/>
        <v>8.3356835769561464</v>
      </c>
      <c r="K23" s="206">
        <f t="shared" si="4"/>
        <v>4.5141874462596734</v>
      </c>
      <c r="L23" s="206">
        <f t="shared" si="4"/>
        <v>3.3749785038693032</v>
      </c>
      <c r="M23" s="206">
        <f t="shared" si="4"/>
        <v>4.1081685296646606</v>
      </c>
      <c r="N23" s="206">
        <f t="shared" si="4"/>
        <v>7.4758383490971623</v>
      </c>
      <c r="O23" s="206">
        <f t="shared" si="4"/>
        <v>7.9535683576956142</v>
      </c>
      <c r="P23" s="206">
        <f t="shared" si="4"/>
        <v>4.5858985382631126</v>
      </c>
      <c r="Q23" s="206">
        <f t="shared" si="4"/>
        <v>4.7768701633705923</v>
      </c>
      <c r="R23" s="206">
        <f t="shared" si="4"/>
        <v>5.9472055030094566</v>
      </c>
      <c r="S23" s="206">
        <f t="shared" si="4"/>
        <v>4.9714208171261136</v>
      </c>
      <c r="T23" s="206">
        <f t="shared" si="4"/>
        <v>42.554981150142567</v>
      </c>
      <c r="U23" s="206">
        <f t="shared" si="4"/>
        <v>21.808865721364256</v>
      </c>
      <c r="V23" s="206">
        <f t="shared" si="4"/>
        <v>12.129132548350924</v>
      </c>
      <c r="W23" s="206">
        <f t="shared" si="4"/>
        <v>11.743694625357957</v>
      </c>
      <c r="DA23" s="71"/>
    </row>
    <row r="24" spans="1:105" ht="12" customHeight="1" x14ac:dyDescent="0.25">
      <c r="A24" s="18" t="s">
        <v>73</v>
      </c>
      <c r="B24" s="206">
        <v>7.6668959587274266</v>
      </c>
      <c r="C24" s="206">
        <v>6.7354256233877887</v>
      </c>
      <c r="D24" s="206">
        <v>6.9981083404987086</v>
      </c>
      <c r="E24" s="206">
        <v>10.103181427343079</v>
      </c>
      <c r="F24" s="206">
        <v>16.408598452278589</v>
      </c>
      <c r="G24" s="206">
        <v>17.029750644883929</v>
      </c>
      <c r="H24" s="206">
        <v>18.008942390369729</v>
      </c>
      <c r="I24" s="206">
        <v>13.51865864144454</v>
      </c>
      <c r="J24" s="206">
        <v>8.3356835769561464</v>
      </c>
      <c r="K24" s="206">
        <v>4.5141874462596734</v>
      </c>
      <c r="L24" s="206">
        <v>3.3438521066208078</v>
      </c>
      <c r="M24" s="206">
        <v>4.1081685296646606</v>
      </c>
      <c r="N24" s="206">
        <v>7.4758383490971623</v>
      </c>
      <c r="O24" s="206">
        <v>7.9535683576956142</v>
      </c>
      <c r="P24" s="206">
        <v>4.5858985382631126</v>
      </c>
      <c r="Q24" s="206">
        <v>4.7768701633705923</v>
      </c>
      <c r="R24" s="206">
        <v>5.9472055030094566</v>
      </c>
      <c r="S24" s="206">
        <v>4.9611349957007738</v>
      </c>
      <c r="T24" s="206">
        <v>42.539724849527083</v>
      </c>
      <c r="U24" s="206">
        <v>21.796904557179701</v>
      </c>
      <c r="V24" s="206">
        <v>12.1189165950129</v>
      </c>
      <c r="W24" s="206">
        <v>11.733533963886501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3.112639724849527E-2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1.0285821425339939E-2</v>
      </c>
      <c r="T29" s="206">
        <v>1.525630061548503E-2</v>
      </c>
      <c r="U29" s="206">
        <v>1.196116418455577E-2</v>
      </c>
      <c r="V29" s="206">
        <v>1.0215953338024849E-2</v>
      </c>
      <c r="W29" s="206">
        <v>1.0160661471457111E-2</v>
      </c>
      <c r="DA29" s="71" t="s">
        <v>3045</v>
      </c>
    </row>
    <row r="30" spans="1:105" ht="12" customHeight="1" x14ac:dyDescent="0.25">
      <c r="A30" s="14" t="s">
        <v>79</v>
      </c>
      <c r="B30" s="206">
        <v>1.2897678417884779</v>
      </c>
      <c r="C30" s="206">
        <v>1.2897678417884779</v>
      </c>
      <c r="D30" s="206">
        <v>1.6480653482373171</v>
      </c>
      <c r="E30" s="206">
        <v>1.194153052450559</v>
      </c>
      <c r="F30" s="206">
        <v>1.457007738607051</v>
      </c>
      <c r="G30" s="206">
        <v>1.7913155631986251</v>
      </c>
      <c r="H30" s="206">
        <v>2.1496130696474629</v>
      </c>
      <c r="I30" s="206">
        <v>2.5795356835769558</v>
      </c>
      <c r="J30" s="206">
        <v>1.7196904557179711</v>
      </c>
      <c r="K30" s="206">
        <v>0.85984522785898521</v>
      </c>
      <c r="L30" s="206">
        <v>2.412381771281169</v>
      </c>
      <c r="M30" s="206">
        <v>1.4569217540842649</v>
      </c>
      <c r="N30" s="206">
        <v>1.098710232158211</v>
      </c>
      <c r="O30" s="206">
        <v>1.7196904557179711</v>
      </c>
      <c r="P30" s="206">
        <v>2.3167669819432501</v>
      </c>
      <c r="Q30" s="206">
        <v>1.6241616509028369</v>
      </c>
      <c r="R30" s="206">
        <v>2.1496130696474629</v>
      </c>
      <c r="S30" s="206">
        <v>1.9353396388650039</v>
      </c>
      <c r="T30" s="206">
        <v>1.8147893379191751</v>
      </c>
      <c r="U30" s="206">
        <v>1.5663800515907129</v>
      </c>
      <c r="V30" s="206">
        <v>0.81736887360275157</v>
      </c>
      <c r="W30" s="206">
        <v>0.88030954428202934</v>
      </c>
      <c r="DA30" s="71" t="s">
        <v>3046</v>
      </c>
    </row>
    <row r="31" spans="1:105" ht="12" customHeight="1" x14ac:dyDescent="0.25">
      <c r="A31" s="21" t="s">
        <v>38</v>
      </c>
      <c r="B31" s="209">
        <v>11.865864144453999</v>
      </c>
      <c r="C31" s="209">
        <v>13.75752364574377</v>
      </c>
      <c r="D31" s="209">
        <v>14.961306964746351</v>
      </c>
      <c r="E31" s="209">
        <v>16.766981943250212</v>
      </c>
      <c r="F31" s="209">
        <v>18.05674978503869</v>
      </c>
      <c r="G31" s="209">
        <v>19.86242476354256</v>
      </c>
      <c r="H31" s="209">
        <v>22.269991401547731</v>
      </c>
      <c r="I31" s="209">
        <v>22.699914015477219</v>
      </c>
      <c r="J31" s="209">
        <v>19.690455717970771</v>
      </c>
      <c r="K31" s="209">
        <v>15.047291487532251</v>
      </c>
      <c r="L31" s="209">
        <v>16.25107480653482</v>
      </c>
      <c r="M31" s="209">
        <v>14.18744625967326</v>
      </c>
      <c r="N31" s="209">
        <v>13.499570077386069</v>
      </c>
      <c r="O31" s="209">
        <v>13.327601031814281</v>
      </c>
      <c r="P31" s="209">
        <v>13.671539122957871</v>
      </c>
      <c r="Q31" s="209">
        <v>13.499570077386069</v>
      </c>
      <c r="R31" s="209">
        <v>14.35941530524506</v>
      </c>
      <c r="S31" s="209">
        <v>16.587446259673261</v>
      </c>
      <c r="T31" s="209">
        <v>17.992433361994841</v>
      </c>
      <c r="U31" s="209">
        <v>17.832072226999141</v>
      </c>
      <c r="V31" s="209">
        <v>16.15004299226139</v>
      </c>
      <c r="W31" s="209">
        <v>16.002837489251931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61.642212122805851</v>
      </c>
      <c r="C33" s="205">
        <f>OIS_emi!C5</f>
        <v>59.797392242858557</v>
      </c>
      <c r="D33" s="205">
        <f>OIS_emi!D5</f>
        <v>74.368214042428903</v>
      </c>
      <c r="E33" s="205">
        <f>OIS_emi!E5</f>
        <v>73.493505261681833</v>
      </c>
      <c r="F33" s="205">
        <f>OIS_emi!F5</f>
        <v>87.736167983539218</v>
      </c>
      <c r="G33" s="205">
        <f>OIS_emi!G5</f>
        <v>85.770961462130842</v>
      </c>
      <c r="H33" s="205">
        <f>OIS_emi!H5</f>
        <v>112.93771346249861</v>
      </c>
      <c r="I33" s="205">
        <f>OIS_emi!I5</f>
        <v>156.91562234257239</v>
      </c>
      <c r="J33" s="205">
        <f>OIS_emi!J5</f>
        <v>116.13391411259811</v>
      </c>
      <c r="K33" s="205">
        <f>OIS_emi!K5</f>
        <v>97.821626043651037</v>
      </c>
      <c r="L33" s="205">
        <f>OIS_emi!L5</f>
        <v>94.155305351705067</v>
      </c>
      <c r="M33" s="205">
        <f>OIS_emi!M5</f>
        <v>134.87487655242629</v>
      </c>
      <c r="N33" s="205">
        <f>OIS_emi!N5</f>
        <v>155.5870621915997</v>
      </c>
      <c r="O33" s="205">
        <f>OIS_emi!O5</f>
        <v>136.8458769489333</v>
      </c>
      <c r="P33" s="205">
        <f>OIS_emi!P5</f>
        <v>108.39778311452839</v>
      </c>
      <c r="Q33" s="205">
        <f>OIS_emi!Q5</f>
        <v>97.661605251454006</v>
      </c>
      <c r="R33" s="205">
        <f>OIS_emi!R5</f>
        <v>98.050136762479241</v>
      </c>
      <c r="S33" s="205">
        <f>OIS_emi!S5</f>
        <v>90.335983481608324</v>
      </c>
      <c r="T33" s="205">
        <f>OIS_emi!T5</f>
        <v>85.79444874894628</v>
      </c>
      <c r="U33" s="205">
        <f>OIS_emi!U5</f>
        <v>78.792609651111562</v>
      </c>
      <c r="V33" s="205">
        <f>OIS_emi!V5</f>
        <v>87.611862067556487</v>
      </c>
      <c r="W33" s="205">
        <f>OIS_emi!W5</f>
        <v>85.099637664798138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41.307724532822292</v>
      </c>
      <c r="C35" s="286">
        <f t="shared" si="5"/>
        <v>44.265145774268554</v>
      </c>
      <c r="D35" s="286">
        <f t="shared" si="5"/>
        <v>46.880456585842644</v>
      </c>
      <c r="E35" s="286">
        <f t="shared" si="5"/>
        <v>46.71616296720908</v>
      </c>
      <c r="F35" s="286">
        <f t="shared" si="5"/>
        <v>49.977124365388121</v>
      </c>
      <c r="G35" s="286">
        <f t="shared" si="5"/>
        <v>44.759064829922117</v>
      </c>
      <c r="H35" s="286">
        <f t="shared" si="5"/>
        <v>40.512832370317845</v>
      </c>
      <c r="I35" s="286">
        <f t="shared" si="5"/>
        <v>36.243868759831969</v>
      </c>
      <c r="J35" s="286">
        <f t="shared" si="5"/>
        <v>28.266586898652754</v>
      </c>
      <c r="K35" s="286">
        <f t="shared" si="5"/>
        <v>30.628547491227547</v>
      </c>
      <c r="L35" s="286">
        <f t="shared" si="5"/>
        <v>48.156792884887373</v>
      </c>
      <c r="M35" s="286">
        <f t="shared" si="5"/>
        <v>51.104452329786994</v>
      </c>
      <c r="N35" s="286">
        <f t="shared" si="5"/>
        <v>51.968605663425514</v>
      </c>
      <c r="O35" s="286">
        <f t="shared" si="5"/>
        <v>45.266528489204077</v>
      </c>
      <c r="P35" s="286">
        <f t="shared" si="5"/>
        <v>37.307309350644879</v>
      </c>
      <c r="Q35" s="286">
        <f t="shared" si="5"/>
        <v>34.138325047524503</v>
      </c>
      <c r="R35" s="286">
        <f t="shared" si="5"/>
        <v>38.552816555015731</v>
      </c>
      <c r="S35" s="286">
        <f t="shared" si="5"/>
        <v>33.39659157486436</v>
      </c>
      <c r="T35" s="286">
        <f t="shared" si="5"/>
        <v>50.692877075626427</v>
      </c>
      <c r="U35" s="286">
        <f t="shared" si="5"/>
        <v>36.997059231615239</v>
      </c>
      <c r="V35" s="286">
        <f t="shared" si="5"/>
        <v>33.326307084650296</v>
      </c>
      <c r="W35" s="286">
        <f t="shared" si="5"/>
        <v>34.851459290272651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19.490694913781059</v>
      </c>
      <c r="C36" s="346">
        <f t="shared" si="6"/>
        <v>21.345684370922818</v>
      </c>
      <c r="D36" s="346">
        <f t="shared" si="6"/>
        <v>21.719297753417724</v>
      </c>
      <c r="E36" s="346">
        <f t="shared" si="6"/>
        <v>23.208346565303842</v>
      </c>
      <c r="F36" s="346">
        <f t="shared" si="6"/>
        <v>21.464829248581236</v>
      </c>
      <c r="G36" s="346">
        <f t="shared" si="6"/>
        <v>22.693162441216408</v>
      </c>
      <c r="H36" s="346">
        <f t="shared" si="6"/>
        <v>19.831571856382077</v>
      </c>
      <c r="I36" s="346">
        <f t="shared" si="6"/>
        <v>17.505364909759184</v>
      </c>
      <c r="J36" s="346">
        <f t="shared" si="6"/>
        <v>16.616024930169015</v>
      </c>
      <c r="K36" s="346">
        <f t="shared" si="6"/>
        <v>14.806162785712743</v>
      </c>
      <c r="L36" s="346">
        <f t="shared" si="6"/>
        <v>16.205583002018425</v>
      </c>
      <c r="M36" s="346">
        <f t="shared" si="6"/>
        <v>17.299709154109767</v>
      </c>
      <c r="N36" s="346">
        <f t="shared" si="6"/>
        <v>18.999124804584724</v>
      </c>
      <c r="O36" s="346">
        <f t="shared" si="6"/>
        <v>21.862075524563611</v>
      </c>
      <c r="P36" s="346">
        <f t="shared" si="6"/>
        <v>21.099224343803346</v>
      </c>
      <c r="Q36" s="346">
        <f t="shared" si="6"/>
        <v>19.186274331549949</v>
      </c>
      <c r="R36" s="346">
        <f t="shared" si="6"/>
        <v>20.169423593899019</v>
      </c>
      <c r="S36" s="346">
        <f t="shared" si="6"/>
        <v>20.998072314506722</v>
      </c>
      <c r="T36" s="346">
        <f t="shared" si="6"/>
        <v>26.154007213022712</v>
      </c>
      <c r="U36" s="346">
        <f t="shared" si="6"/>
        <v>25.558775958389848</v>
      </c>
      <c r="V36" s="346">
        <f t="shared" si="6"/>
        <v>23.329245455853545</v>
      </c>
      <c r="W36" s="346">
        <f t="shared" si="6"/>
        <v>24.901806435311265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7.5326199381933767</v>
      </c>
      <c r="C37" s="346">
        <f>IF(OIS_ued!C$5=0,"",OIS_ued!C$5/C$5*1000)</f>
        <v>8.5577340848811598</v>
      </c>
      <c r="D37" s="346">
        <f>IF(OIS_ued!D$5=0,"",OIS_ued!D$5/D$5*1000)</f>
        <v>8.5732119623062584</v>
      </c>
      <c r="E37" s="346">
        <f>IF(OIS_ued!E$5=0,"",OIS_ued!E$5/E$5*1000)</f>
        <v>9.2401381679012626</v>
      </c>
      <c r="F37" s="346">
        <f>IF(OIS_ued!F$5=0,"",OIS_ued!F$5/F$5*1000)</f>
        <v>8.3835291807263168</v>
      </c>
      <c r="G37" s="346">
        <f>IF(OIS_ued!G$5=0,"",OIS_ued!G$5/G$5*1000)</f>
        <v>8.9533815619650721</v>
      </c>
      <c r="H37" s="346">
        <f>IF(OIS_ued!H$5=0,"",OIS_ued!H$5/H$5*1000)</f>
        <v>7.6432727963765679</v>
      </c>
      <c r="I37" s="346">
        <f>IF(OIS_ued!I$5=0,"",OIS_ued!I$5/I$5*1000)</f>
        <v>6.5770219247728505</v>
      </c>
      <c r="J37" s="346">
        <f>IF(OIS_ued!J$5=0,"",OIS_ued!J$5/J$5*1000)</f>
        <v>6.3045205358459775</v>
      </c>
      <c r="K37" s="346">
        <f>IF(OIS_ued!K$5=0,"",OIS_ued!K$5/K$5*1000)</f>
        <v>5.5118810441139798</v>
      </c>
      <c r="L37" s="346">
        <f>IF(OIS_ued!L$5=0,"",OIS_ued!L$5/L$5*1000)</f>
        <v>6.1775917537512841</v>
      </c>
      <c r="M37" s="346">
        <f>IF(OIS_ued!M$5=0,"",OIS_ued!M$5/M$5*1000)</f>
        <v>6.2408535247315013</v>
      </c>
      <c r="N37" s="346">
        <f>IF(OIS_ued!N$5=0,"",OIS_ued!N$5/N$5*1000)</f>
        <v>6.7018061864764986</v>
      </c>
      <c r="O37" s="346">
        <f>IF(OIS_ued!O$5=0,"",OIS_ued!O$5/O$5*1000)</f>
        <v>7.9317855972300588</v>
      </c>
      <c r="P37" s="346">
        <f>IF(OIS_ued!P$5=0,"",OIS_ued!P$5/P$5*1000)</f>
        <v>7.840250197638019</v>
      </c>
      <c r="Q37" s="346">
        <f>IF(OIS_ued!Q$5=0,"",OIS_ued!Q$5/Q$5*1000)</f>
        <v>7.1374088663736046</v>
      </c>
      <c r="R37" s="346">
        <f>IF(OIS_ued!R$5=0,"",OIS_ued!R$5/R$5*1000)</f>
        <v>7.5990972141137147</v>
      </c>
      <c r="S37" s="346">
        <f>IF(OIS_ued!S$5=0,"",OIS_ued!S$5/S$5*1000)</f>
        <v>8.1625472773072065</v>
      </c>
      <c r="T37" s="346">
        <f>IF(OIS_ued!T$5=0,"",OIS_ued!T$5/T$5*1000)</f>
        <v>10.110639125284084</v>
      </c>
      <c r="U37" s="346">
        <f>IF(OIS_ued!U$5=0,"",OIS_ued!U$5/U$5*1000)</f>
        <v>10.080764266850755</v>
      </c>
      <c r="V37" s="346">
        <f>IF(OIS_ued!V$5=0,"",OIS_ued!V$5/V$5*1000)</f>
        <v>9.033168806729309</v>
      </c>
      <c r="W37" s="346">
        <f>IF(OIS_ued!W$5=0,"",OIS_ued!W$5/W$5*1000)</f>
        <v>9.676116765345542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1.4816798190075107</v>
      </c>
      <c r="C38" s="347">
        <f t="shared" si="7"/>
        <v>1.3977727722449698</v>
      </c>
      <c r="D38" s="347">
        <f t="shared" si="7"/>
        <v>1.4811290205865011</v>
      </c>
      <c r="E38" s="347">
        <f t="shared" si="7"/>
        <v>1.3391556202697337</v>
      </c>
      <c r="F38" s="347">
        <f t="shared" si="7"/>
        <v>1.3061509253634609</v>
      </c>
      <c r="G38" s="347">
        <f t="shared" si="7"/>
        <v>1.2440806198533105</v>
      </c>
      <c r="H38" s="347">
        <f t="shared" si="7"/>
        <v>1.3576531444616569</v>
      </c>
      <c r="I38" s="347">
        <f t="shared" si="7"/>
        <v>1.6742941201484771</v>
      </c>
      <c r="J38" s="347">
        <f t="shared" si="7"/>
        <v>1.6275642176309932</v>
      </c>
      <c r="K38" s="347">
        <f t="shared" si="7"/>
        <v>1.7674533124444123</v>
      </c>
      <c r="L38" s="347">
        <f t="shared" si="7"/>
        <v>1.6671277693303521</v>
      </c>
      <c r="M38" s="347">
        <f t="shared" si="7"/>
        <v>1.9851685352464383</v>
      </c>
      <c r="N38" s="347">
        <f t="shared" si="7"/>
        <v>1.990834602211349</v>
      </c>
      <c r="O38" s="347">
        <f t="shared" si="7"/>
        <v>1.9180109655220878</v>
      </c>
      <c r="P38" s="347">
        <f t="shared" si="7"/>
        <v>1.8410471155697503</v>
      </c>
      <c r="Q38" s="347">
        <f t="shared" si="7"/>
        <v>1.7745558457533201</v>
      </c>
      <c r="R38" s="347">
        <f t="shared" si="7"/>
        <v>1.7147612503798961</v>
      </c>
      <c r="S38" s="347">
        <f t="shared" si="7"/>
        <v>1.6374610407094461</v>
      </c>
      <c r="T38" s="347">
        <f t="shared" si="7"/>
        <v>0.92542797599865101</v>
      </c>
      <c r="U38" s="347">
        <f t="shared" si="7"/>
        <v>1.1420270371684644</v>
      </c>
      <c r="V38" s="347">
        <f t="shared" si="7"/>
        <v>1.4562350815016856</v>
      </c>
      <c r="W38" s="347">
        <f t="shared" si="7"/>
        <v>1.4354440732487117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LV: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41.602923473774723</v>
      </c>
      <c r="C5" s="225">
        <v>42.780481513327572</v>
      </c>
      <c r="D5" s="225">
        <v>50.210490111779997</v>
      </c>
      <c r="E5" s="225">
        <v>54.880481513327567</v>
      </c>
      <c r="F5" s="225">
        <v>67.171539122957782</v>
      </c>
      <c r="G5" s="225">
        <v>68.943250214961225</v>
      </c>
      <c r="H5" s="225">
        <v>83.185984522785617</v>
      </c>
      <c r="I5" s="225">
        <v>93.720464316423119</v>
      </c>
      <c r="J5" s="225">
        <v>71.354428202923529</v>
      </c>
      <c r="K5" s="225">
        <v>55.34608770421346</v>
      </c>
      <c r="L5" s="225">
        <v>56.477558039552747</v>
      </c>
      <c r="M5" s="225">
        <v>67.94127257093713</v>
      </c>
      <c r="N5" s="225">
        <v>78.15167669819435</v>
      </c>
      <c r="O5" s="225">
        <v>71.347807394669132</v>
      </c>
      <c r="P5" s="225">
        <v>58.87833190025799</v>
      </c>
      <c r="Q5" s="225">
        <v>55.034393809114242</v>
      </c>
      <c r="R5" s="225">
        <v>57.180051590713731</v>
      </c>
      <c r="S5" s="225">
        <v>55.168325374305923</v>
      </c>
      <c r="T5" s="225">
        <v>92.707861631655859</v>
      </c>
      <c r="U5" s="225">
        <v>68.993646460831201</v>
      </c>
      <c r="V5" s="225">
        <v>60.163268403896829</v>
      </c>
      <c r="W5" s="225">
        <v>59.284537273681288</v>
      </c>
      <c r="DA5" s="89" t="s">
        <v>3031</v>
      </c>
    </row>
    <row r="6" spans="1:105" ht="12" customHeight="1" x14ac:dyDescent="0.25">
      <c r="A6" s="55" t="s">
        <v>92</v>
      </c>
      <c r="B6" s="261">
        <v>0.87361863846480614</v>
      </c>
      <c r="C6" s="261">
        <v>0.97175585733387215</v>
      </c>
      <c r="D6" s="261">
        <v>1.006316268157271</v>
      </c>
      <c r="E6" s="261">
        <v>1.120095599165787</v>
      </c>
      <c r="F6" s="261">
        <v>1.21528295933477</v>
      </c>
      <c r="G6" s="261">
        <v>1.3791576794828539</v>
      </c>
      <c r="H6" s="261">
        <v>1.5898674342075421</v>
      </c>
      <c r="I6" s="261">
        <v>1.571079438199962</v>
      </c>
      <c r="J6" s="261">
        <v>1.680640248475562</v>
      </c>
      <c r="K6" s="261">
        <v>1.3239172672005699</v>
      </c>
      <c r="L6" s="261">
        <v>1.346865415754912</v>
      </c>
      <c r="M6" s="261">
        <v>1.162755034667089</v>
      </c>
      <c r="N6" s="261">
        <v>1.095537153388048</v>
      </c>
      <c r="O6" s="261">
        <v>1.05800148560913</v>
      </c>
      <c r="P6" s="261">
        <v>1.0655223223123991</v>
      </c>
      <c r="Q6" s="261">
        <v>1.037909419338549</v>
      </c>
      <c r="R6" s="261">
        <v>0.99061574970343558</v>
      </c>
      <c r="S6" s="261">
        <v>1.1675620195756851</v>
      </c>
      <c r="T6" s="261">
        <v>1.243068872051287</v>
      </c>
      <c r="U6" s="261">
        <v>1.2905129507211679</v>
      </c>
      <c r="V6" s="261">
        <v>1.126251030420889</v>
      </c>
      <c r="W6" s="261">
        <v>1.035073881849641</v>
      </c>
      <c r="DA6" s="67" t="s">
        <v>3049</v>
      </c>
    </row>
    <row r="7" spans="1:105" ht="12" customHeight="1" x14ac:dyDescent="0.25">
      <c r="A7" s="202" t="s">
        <v>93</v>
      </c>
      <c r="B7" s="226">
        <v>0.40762462716993858</v>
      </c>
      <c r="C7" s="226">
        <v>0.45948638572283379</v>
      </c>
      <c r="D7" s="226">
        <v>0.48464323266447651</v>
      </c>
      <c r="E7" s="226">
        <v>0.54046509643772134</v>
      </c>
      <c r="F7" s="226">
        <v>0.58498861093530774</v>
      </c>
      <c r="G7" s="226">
        <v>0.65627348068760027</v>
      </c>
      <c r="H7" s="226">
        <v>0.75114365403719885</v>
      </c>
      <c r="I7" s="226">
        <v>0.75185390496442062</v>
      </c>
      <c r="J7" s="226">
        <v>0.7517396888423411</v>
      </c>
      <c r="K7" s="226">
        <v>0.58736345540958745</v>
      </c>
      <c r="L7" s="226">
        <v>0.60771319114692501</v>
      </c>
      <c r="M7" s="226">
        <v>0.52873718361783717</v>
      </c>
      <c r="N7" s="226">
        <v>0.50068732887263701</v>
      </c>
      <c r="O7" s="226">
        <v>0.48623519486517719</v>
      </c>
      <c r="P7" s="226">
        <v>0.4911501298911769</v>
      </c>
      <c r="Q7" s="226">
        <v>0.4800687421630393</v>
      </c>
      <c r="R7" s="226">
        <v>0.47413457030457612</v>
      </c>
      <c r="S7" s="226">
        <v>0.55373885334650241</v>
      </c>
      <c r="T7" s="226">
        <v>0.59280663696491365</v>
      </c>
      <c r="U7" s="226">
        <v>0.60566846973264621</v>
      </c>
      <c r="V7" s="226">
        <v>0.53585453828968233</v>
      </c>
      <c r="W7" s="226">
        <v>0.5054774282343476</v>
      </c>
      <c r="DA7" s="174" t="s">
        <v>3050</v>
      </c>
    </row>
    <row r="8" spans="1:105" ht="12" customHeight="1" x14ac:dyDescent="0.25">
      <c r="A8" s="202" t="s">
        <v>94</v>
      </c>
      <c r="B8" s="226">
        <v>0.66152655960993345</v>
      </c>
      <c r="C8" s="226">
        <v>0.75332161699524958</v>
      </c>
      <c r="D8" s="226">
        <v>0.80549679844873301</v>
      </c>
      <c r="E8" s="226">
        <v>0.89952360451886682</v>
      </c>
      <c r="F8" s="226">
        <v>0.97191788617729857</v>
      </c>
      <c r="G8" s="226">
        <v>1.0810981471330341</v>
      </c>
      <c r="H8" s="226">
        <v>1.2307314865589629</v>
      </c>
      <c r="I8" s="226">
        <v>1.243792442080534</v>
      </c>
      <c r="J8" s="226">
        <v>1.179225730105929</v>
      </c>
      <c r="K8" s="226">
        <v>0.91506160702011086</v>
      </c>
      <c r="L8" s="226">
        <v>0.96020331491790434</v>
      </c>
      <c r="M8" s="226">
        <v>0.84074115995350041</v>
      </c>
      <c r="N8" s="226">
        <v>0.79938338321694413</v>
      </c>
      <c r="O8" s="226">
        <v>0.77977668457631055</v>
      </c>
      <c r="P8" s="226">
        <v>0.78951952452696872</v>
      </c>
      <c r="Q8" s="226">
        <v>0.77380090095024701</v>
      </c>
      <c r="R8" s="226">
        <v>0.78444284325983538</v>
      </c>
      <c r="S8" s="226">
        <v>0.90991457663354935</v>
      </c>
      <c r="T8" s="226">
        <v>0.97813827971889877</v>
      </c>
      <c r="U8" s="226">
        <v>0.98735622318611682</v>
      </c>
      <c r="V8" s="226">
        <v>0.88263852604923188</v>
      </c>
      <c r="W8" s="226">
        <v>0.84862728690820133</v>
      </c>
      <c r="DA8" s="174" t="s">
        <v>3051</v>
      </c>
    </row>
    <row r="9" spans="1:105" ht="12" customHeight="1" x14ac:dyDescent="0.25">
      <c r="A9" s="202" t="s">
        <v>95</v>
      </c>
      <c r="B9" s="226">
        <v>0.3156945628616365</v>
      </c>
      <c r="C9" s="226">
        <v>0.35030719798602378</v>
      </c>
      <c r="D9" s="226">
        <v>0.36153079602446397</v>
      </c>
      <c r="E9" s="226">
        <v>0.40226365250437918</v>
      </c>
      <c r="F9" s="226">
        <v>0.4366455903936674</v>
      </c>
      <c r="G9" s="226">
        <v>0.49658951158439563</v>
      </c>
      <c r="H9" s="226">
        <v>0.57321522748523068</v>
      </c>
      <c r="I9" s="226">
        <v>0.56509821328743992</v>
      </c>
      <c r="J9" s="226">
        <v>0.6118677072676898</v>
      </c>
      <c r="K9" s="226">
        <v>0.48267098722295509</v>
      </c>
      <c r="L9" s="226">
        <v>0.48961271242709792</v>
      </c>
      <c r="M9" s="226">
        <v>0.42211106936745391</v>
      </c>
      <c r="N9" s="226">
        <v>0.39735668790817508</v>
      </c>
      <c r="O9" s="226">
        <v>0.38336367620426032</v>
      </c>
      <c r="P9" s="226">
        <v>0.38588448585102841</v>
      </c>
      <c r="Q9" s="226">
        <v>0.37565361785078871</v>
      </c>
      <c r="R9" s="226">
        <v>0.35630312518430191</v>
      </c>
      <c r="S9" s="226">
        <v>0.42065956386816589</v>
      </c>
      <c r="T9" s="226">
        <v>0.44740749559346699</v>
      </c>
      <c r="U9" s="226">
        <v>0.46585158488049688</v>
      </c>
      <c r="V9" s="226">
        <v>0.40553634828862772</v>
      </c>
      <c r="W9" s="226">
        <v>0.37088375206325253</v>
      </c>
      <c r="DA9" s="174" t="s">
        <v>3052</v>
      </c>
    </row>
    <row r="10" spans="1:105" ht="12" customHeight="1" x14ac:dyDescent="0.25">
      <c r="A10" s="56" t="s">
        <v>96</v>
      </c>
      <c r="B10" s="262">
        <v>0.76402433640925949</v>
      </c>
      <c r="C10" s="262">
        <v>0.84986679141433685</v>
      </c>
      <c r="D10" s="262">
        <v>0.84500013231567472</v>
      </c>
      <c r="E10" s="262">
        <v>0.98593751833702536</v>
      </c>
      <c r="F10" s="262">
        <v>1.0633351530685831</v>
      </c>
      <c r="G10" s="262">
        <v>1.176643429984688</v>
      </c>
      <c r="H10" s="262">
        <v>1.298623357286067</v>
      </c>
      <c r="I10" s="262">
        <v>1.32566508231754</v>
      </c>
      <c r="J10" s="262">
        <v>1.3053027781879269</v>
      </c>
      <c r="K10" s="262">
        <v>0.95907846894310778</v>
      </c>
      <c r="L10" s="262">
        <v>1.0039525631393149</v>
      </c>
      <c r="M10" s="262">
        <v>0.99575931992854971</v>
      </c>
      <c r="N10" s="262">
        <v>1.1111451426647481</v>
      </c>
      <c r="O10" s="262">
        <v>0.98999090994127081</v>
      </c>
      <c r="P10" s="262">
        <v>0.86104887672945218</v>
      </c>
      <c r="Q10" s="262">
        <v>0.81320803437337608</v>
      </c>
      <c r="R10" s="262">
        <v>0.80713765594478559</v>
      </c>
      <c r="S10" s="262">
        <v>0.89511541928232552</v>
      </c>
      <c r="T10" s="262">
        <v>0.95724573094312126</v>
      </c>
      <c r="U10" s="262">
        <v>0.95420015211369669</v>
      </c>
      <c r="V10" s="262">
        <v>0.887299636016329</v>
      </c>
      <c r="W10" s="262">
        <v>0.84179970648452374</v>
      </c>
      <c r="DA10" s="68" t="s">
        <v>3053</v>
      </c>
    </row>
    <row r="11" spans="1:105" ht="12" customHeight="1" x14ac:dyDescent="0.25">
      <c r="A11" s="37" t="s">
        <v>160</v>
      </c>
      <c r="B11" s="228">
        <v>4.5809098442114823E-2</v>
      </c>
      <c r="C11" s="228">
        <v>5.8878037479154301E-2</v>
      </c>
      <c r="D11" s="228">
        <v>5.9083597385303673E-2</v>
      </c>
      <c r="E11" s="228">
        <v>4.2515178000300732E-2</v>
      </c>
      <c r="F11" s="228">
        <v>6.5827087932212702E-2</v>
      </c>
      <c r="G11" s="228">
        <v>8.7862866120807903E-2</v>
      </c>
      <c r="H11" s="228">
        <v>0.12003780394806909</v>
      </c>
      <c r="I11" s="228">
        <v>0.30388122836184178</v>
      </c>
      <c r="J11" s="228">
        <v>0.14663733663910489</v>
      </c>
      <c r="K11" s="228">
        <v>0.1020091903711985</v>
      </c>
      <c r="L11" s="228">
        <v>6.0555189078886927E-2</v>
      </c>
      <c r="M11" s="228">
        <v>0.19969045682790751</v>
      </c>
      <c r="N11" s="228">
        <v>0.27392104642984022</v>
      </c>
      <c r="O11" s="228">
        <v>0.29370089488048701</v>
      </c>
      <c r="P11" s="228">
        <v>0.1911256712823938</v>
      </c>
      <c r="Q11" s="228">
        <v>0.1318054170207319</v>
      </c>
      <c r="R11" s="228">
        <v>0.15717254541585551</v>
      </c>
      <c r="S11" s="228">
        <v>0.13529720611409149</v>
      </c>
      <c r="T11" s="228">
        <v>0.1020601603034524</v>
      </c>
      <c r="U11" s="228">
        <v>8.648564492496548E-2</v>
      </c>
      <c r="V11" s="228">
        <v>0.14972296249121411</v>
      </c>
      <c r="W11" s="228">
        <v>0.1193020391589527</v>
      </c>
      <c r="DA11" s="69" t="s">
        <v>3054</v>
      </c>
    </row>
    <row r="12" spans="1:105" ht="12" customHeight="1" x14ac:dyDescent="0.25">
      <c r="A12" s="37" t="s">
        <v>162</v>
      </c>
      <c r="B12" s="228">
        <v>0.19823853252436249</v>
      </c>
      <c r="C12" s="228">
        <v>0.21082126083751199</v>
      </c>
      <c r="D12" s="228">
        <v>0.27922781840677052</v>
      </c>
      <c r="E12" s="228">
        <v>0.35944847120751883</v>
      </c>
      <c r="F12" s="228">
        <v>0.37005176775585408</v>
      </c>
      <c r="G12" s="228">
        <v>0.30895944831242839</v>
      </c>
      <c r="H12" s="228">
        <v>0.41167494090463402</v>
      </c>
      <c r="I12" s="228">
        <v>0.45022185978508639</v>
      </c>
      <c r="J12" s="228">
        <v>0.31978101171804713</v>
      </c>
      <c r="K12" s="228">
        <v>0.2182300311888026</v>
      </c>
      <c r="L12" s="228">
        <v>0.2832804356192461</v>
      </c>
      <c r="M12" s="228">
        <v>0.44405305909629222</v>
      </c>
      <c r="N12" s="228">
        <v>0.60405839254525262</v>
      </c>
      <c r="O12" s="228">
        <v>0.42845961545324729</v>
      </c>
      <c r="P12" s="228">
        <v>0.28477815953605728</v>
      </c>
      <c r="Q12" s="228">
        <v>0.2749621417808541</v>
      </c>
      <c r="R12" s="228">
        <v>0.2492984742267198</v>
      </c>
      <c r="S12" s="228">
        <v>0.14757453963079609</v>
      </c>
      <c r="T12" s="228">
        <v>0.16555251319614089</v>
      </c>
      <c r="U12" s="228">
        <v>0.1070989137457526</v>
      </c>
      <c r="V12" s="228">
        <v>0.15389590094736999</v>
      </c>
      <c r="W12" s="228">
        <v>0.21786633974879091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1.0285821424656231E-2</v>
      </c>
      <c r="T14" s="228">
        <v>1.5256300615723129E-2</v>
      </c>
      <c r="U14" s="228">
        <v>1.196116418432632E-2</v>
      </c>
      <c r="V14" s="228">
        <v>1.0215953337856579E-2</v>
      </c>
      <c r="W14" s="228">
        <v>1.016066147127455E-2</v>
      </c>
      <c r="DA14" s="69" t="s">
        <v>3057</v>
      </c>
    </row>
    <row r="15" spans="1:105" ht="12" customHeight="1" x14ac:dyDescent="0.25">
      <c r="A15" s="37" t="s">
        <v>38</v>
      </c>
      <c r="B15" s="228">
        <v>0.51997670544278207</v>
      </c>
      <c r="C15" s="228">
        <v>0.58016749309767057</v>
      </c>
      <c r="D15" s="228">
        <v>0.50668871652360059</v>
      </c>
      <c r="E15" s="228">
        <v>0.5839738691292059</v>
      </c>
      <c r="F15" s="228">
        <v>0.62745629738051667</v>
      </c>
      <c r="G15" s="228">
        <v>0.77982111555145195</v>
      </c>
      <c r="H15" s="228">
        <v>0.76691061243336345</v>
      </c>
      <c r="I15" s="228">
        <v>0.57156199417061215</v>
      </c>
      <c r="J15" s="228">
        <v>0.83888442983077471</v>
      </c>
      <c r="K15" s="228">
        <v>0.63883924738310682</v>
      </c>
      <c r="L15" s="228">
        <v>0.66011693844118213</v>
      </c>
      <c r="M15" s="228">
        <v>0.3520158040043499</v>
      </c>
      <c r="N15" s="228">
        <v>0.23316570368965489</v>
      </c>
      <c r="O15" s="228">
        <v>0.26783039960753652</v>
      </c>
      <c r="P15" s="228">
        <v>0.38514504591100102</v>
      </c>
      <c r="Q15" s="228">
        <v>0.40644047557179008</v>
      </c>
      <c r="R15" s="228">
        <v>0.40066663630221028</v>
      </c>
      <c r="S15" s="228">
        <v>0.60195785211278174</v>
      </c>
      <c r="T15" s="228">
        <v>0.67437675682780474</v>
      </c>
      <c r="U15" s="228">
        <v>0.74865442925865211</v>
      </c>
      <c r="V15" s="228">
        <v>0.57346481923988812</v>
      </c>
      <c r="W15" s="228">
        <v>0.4944706661055055</v>
      </c>
      <c r="DA15" s="69" t="s">
        <v>3058</v>
      </c>
    </row>
    <row r="16" spans="1:105" ht="12" customHeight="1" x14ac:dyDescent="0.25">
      <c r="A16" s="57" t="s">
        <v>3059</v>
      </c>
      <c r="B16" s="263">
        <v>10.639047722057629</v>
      </c>
      <c r="C16" s="263">
        <v>10.843218463802071</v>
      </c>
      <c r="D16" s="263">
        <v>12.070921680480261</v>
      </c>
      <c r="E16" s="263">
        <v>13.399378762358189</v>
      </c>
      <c r="F16" s="263">
        <v>20.686173163090359</v>
      </c>
      <c r="G16" s="263">
        <v>20.7282401766705</v>
      </c>
      <c r="H16" s="263">
        <v>22.021800071810269</v>
      </c>
      <c r="I16" s="263">
        <v>20.122749829610449</v>
      </c>
      <c r="J16" s="263">
        <v>13.75421761725887</v>
      </c>
      <c r="K16" s="263">
        <v>9.55574589457194</v>
      </c>
      <c r="L16" s="263">
        <v>9.8760419572243077</v>
      </c>
      <c r="M16" s="263">
        <v>11.71673605717165</v>
      </c>
      <c r="N16" s="263">
        <v>14.93275387442849</v>
      </c>
      <c r="O16" s="263">
        <v>14.287551728121031</v>
      </c>
      <c r="P16" s="263">
        <v>10.68908355690554</v>
      </c>
      <c r="Q16" s="263">
        <v>9.7798132120161689</v>
      </c>
      <c r="R16" s="263">
        <v>11.012743038791569</v>
      </c>
      <c r="S16" s="263">
        <v>9.1994609824653093</v>
      </c>
      <c r="T16" s="263">
        <v>40.018448832522907</v>
      </c>
      <c r="U16" s="263">
        <v>22.58282868352363</v>
      </c>
      <c r="V16" s="263">
        <v>13.826310555819131</v>
      </c>
      <c r="W16" s="263">
        <v>13.678155927081839</v>
      </c>
      <c r="DA16" s="70" t="s">
        <v>3060</v>
      </c>
    </row>
    <row r="17" spans="1:105" ht="12" customHeight="1" x14ac:dyDescent="0.25">
      <c r="A17" s="46" t="s">
        <v>30</v>
      </c>
      <c r="B17" s="231">
        <v>0.31885555471267463</v>
      </c>
      <c r="C17" s="231">
        <v>0.12751136051664819</v>
      </c>
      <c r="D17" s="231">
        <v>0.13657785862603369</v>
      </c>
      <c r="E17" s="231">
        <v>0.13401066404012729</v>
      </c>
      <c r="F17" s="231">
        <v>0.1115510358976162</v>
      </c>
      <c r="G17" s="231">
        <v>0.11478752960849049</v>
      </c>
      <c r="H17" s="231">
        <v>0.1392140250498021</v>
      </c>
      <c r="I17" s="231">
        <v>0.2309633277899652</v>
      </c>
      <c r="J17" s="231">
        <v>0.12887567649443959</v>
      </c>
      <c r="K17" s="231">
        <v>0</v>
      </c>
      <c r="L17" s="231">
        <v>6.0989272069392267E-2</v>
      </c>
      <c r="M17" s="231">
        <v>7.6603212366555914E-2</v>
      </c>
      <c r="N17" s="231">
        <v>7.0261743933584586E-2</v>
      </c>
      <c r="O17" s="231">
        <v>5.1432446386542138E-2</v>
      </c>
      <c r="P17" s="231">
        <v>9.2158353315497876E-2</v>
      </c>
      <c r="Q17" s="231">
        <v>4.1869652873983899E-2</v>
      </c>
      <c r="R17" s="231">
        <v>7.748666751547971E-2</v>
      </c>
      <c r="S17" s="231">
        <v>4.7865795425113072E-2</v>
      </c>
      <c r="T17" s="231">
        <v>3.4910245660607943E-2</v>
      </c>
      <c r="U17" s="231">
        <v>1.7656651013955141E-2</v>
      </c>
      <c r="V17" s="231">
        <v>1.296654305496581E-2</v>
      </c>
      <c r="W17" s="231">
        <v>1.7289551512543959E-2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0.317146968115051</v>
      </c>
      <c r="C19" s="231">
        <v>0</v>
      </c>
      <c r="D19" s="231">
        <v>0</v>
      </c>
      <c r="E19" s="231">
        <v>0</v>
      </c>
      <c r="F19" s="231">
        <v>0.23393993821180489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0.1330537740542265</v>
      </c>
      <c r="N19" s="231">
        <v>0.1220391405684257</v>
      </c>
      <c r="O19" s="231">
        <v>9.7354548374945074E-2</v>
      </c>
      <c r="P19" s="231">
        <v>0.1271453263698375</v>
      </c>
      <c r="Q19" s="231">
        <v>0.1242254724283503</v>
      </c>
      <c r="R19" s="231">
        <v>0.22209864915135019</v>
      </c>
      <c r="S19" s="231">
        <v>0.41879108485208821</v>
      </c>
      <c r="T19" s="231">
        <v>0.25582771012034089</v>
      </c>
      <c r="U19" s="231">
        <v>0.16496494754935531</v>
      </c>
      <c r="V19" s="231">
        <v>0.27512683404911692</v>
      </c>
      <c r="W19" s="231">
        <v>0.29742513356548039</v>
      </c>
      <c r="DA19" s="73" t="s">
        <v>3063</v>
      </c>
    </row>
    <row r="20" spans="1:105" ht="12" customHeight="1" x14ac:dyDescent="0.25">
      <c r="A20" s="46" t="s">
        <v>160</v>
      </c>
      <c r="B20" s="231">
        <v>0.21397182931459161</v>
      </c>
      <c r="C20" s="231">
        <v>0.45467127111583361</v>
      </c>
      <c r="D20" s="231">
        <v>0.27208575193072593</v>
      </c>
      <c r="E20" s="231">
        <v>0.28595442136792032</v>
      </c>
      <c r="F20" s="231">
        <v>0.21272061378132459</v>
      </c>
      <c r="G20" s="231">
        <v>0.41151421249680148</v>
      </c>
      <c r="H20" s="231">
        <v>0.61001441576584015</v>
      </c>
      <c r="I20" s="231">
        <v>1.706654922423104</v>
      </c>
      <c r="J20" s="231">
        <v>1.2865910609767459</v>
      </c>
      <c r="K20" s="231">
        <v>0.8711414879856253</v>
      </c>
      <c r="L20" s="231">
        <v>0.52356770521057483</v>
      </c>
      <c r="M20" s="231">
        <v>1.2819221095320159</v>
      </c>
      <c r="N20" s="231">
        <v>1.539694486263897</v>
      </c>
      <c r="O20" s="231">
        <v>1.8038311964862359</v>
      </c>
      <c r="P20" s="231">
        <v>1.173135457352857</v>
      </c>
      <c r="Q20" s="231">
        <v>0.91455721772578435</v>
      </c>
      <c r="R20" s="231">
        <v>0.74924303539552228</v>
      </c>
      <c r="S20" s="231">
        <v>1.043989241918593</v>
      </c>
      <c r="T20" s="231">
        <v>0.70333249328410363</v>
      </c>
      <c r="U20" s="231">
        <v>0.95496440868366816</v>
      </c>
      <c r="V20" s="231">
        <v>0.99485708206753776</v>
      </c>
      <c r="W20" s="231">
        <v>0.82305957285024167</v>
      </c>
      <c r="DA20" s="73" t="s">
        <v>3064</v>
      </c>
    </row>
    <row r="21" spans="1:105" ht="12" customHeight="1" x14ac:dyDescent="0.25">
      <c r="A21" s="46" t="s">
        <v>70</v>
      </c>
      <c r="B21" s="231">
        <v>0.14312531768808781</v>
      </c>
      <c r="C21" s="231">
        <v>3.9585518111609153E-2</v>
      </c>
      <c r="D21" s="231">
        <v>5.2481040714686712E-2</v>
      </c>
      <c r="E21" s="231">
        <v>6.6056310791391196E-2</v>
      </c>
      <c r="F21" s="231">
        <v>3.1242096881095409E-2</v>
      </c>
      <c r="G21" s="231">
        <v>3.6197921280969797E-2</v>
      </c>
      <c r="H21" s="231">
        <v>5.905366966904832E-2</v>
      </c>
      <c r="I21" s="231">
        <v>9.6109269538129163E-2</v>
      </c>
      <c r="J21" s="231">
        <v>0</v>
      </c>
      <c r="K21" s="231">
        <v>0</v>
      </c>
      <c r="L21" s="231">
        <v>9.4444186516353945E-2</v>
      </c>
      <c r="M21" s="231">
        <v>0.1186229615639183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9.6336041281574122E-3</v>
      </c>
      <c r="T21" s="231">
        <v>2.081477891644575E-3</v>
      </c>
      <c r="U21" s="231">
        <v>0</v>
      </c>
      <c r="V21" s="231">
        <v>0</v>
      </c>
      <c r="W21" s="231">
        <v>0</v>
      </c>
      <c r="DA21" s="73" t="s">
        <v>3065</v>
      </c>
    </row>
    <row r="22" spans="1:105" ht="12" customHeight="1" x14ac:dyDescent="0.25">
      <c r="A22" s="46" t="s">
        <v>34</v>
      </c>
      <c r="B22" s="231">
        <v>0</v>
      </c>
      <c r="C22" s="231">
        <v>0.97927773003919261</v>
      </c>
      <c r="D22" s="231">
        <v>1.050902837527224</v>
      </c>
      <c r="E22" s="231">
        <v>0</v>
      </c>
      <c r="F22" s="231">
        <v>1.9344797935887861</v>
      </c>
      <c r="G22" s="231">
        <v>1.8132416165284999</v>
      </c>
      <c r="H22" s="231">
        <v>1.05021496132476</v>
      </c>
      <c r="I22" s="231">
        <v>1.050214961324218</v>
      </c>
      <c r="J22" s="231">
        <v>1.0502149613404621</v>
      </c>
      <c r="K22" s="231">
        <v>1.9924333620410399</v>
      </c>
      <c r="L22" s="231">
        <v>0.96534823733554809</v>
      </c>
      <c r="M22" s="231">
        <v>1.8450558899645411</v>
      </c>
      <c r="N22" s="231">
        <v>1.8289767841993221</v>
      </c>
      <c r="O22" s="231">
        <v>1.050214961323551</v>
      </c>
      <c r="P22" s="231">
        <v>1.050214961326503</v>
      </c>
      <c r="Q22" s="231">
        <v>1.0502149613420431</v>
      </c>
      <c r="R22" s="231">
        <v>1.050214961334069</v>
      </c>
      <c r="S22" s="231">
        <v>0.38674102543006389</v>
      </c>
      <c r="T22" s="231">
        <v>0.6264760723630175</v>
      </c>
      <c r="U22" s="231">
        <v>0.77625908658704668</v>
      </c>
      <c r="V22" s="231">
        <v>0.21417927335047171</v>
      </c>
      <c r="W22" s="231">
        <v>0.26585495930006747</v>
      </c>
      <c r="DA22" s="73" t="s">
        <v>3066</v>
      </c>
    </row>
    <row r="23" spans="1:105" ht="12" customHeight="1" x14ac:dyDescent="0.25">
      <c r="A23" s="46" t="s">
        <v>162</v>
      </c>
      <c r="B23" s="231">
        <v>1.3303722448311011</v>
      </c>
      <c r="C23" s="231">
        <v>1.885776359767898</v>
      </c>
      <c r="D23" s="231">
        <v>2.6091927451418169</v>
      </c>
      <c r="E23" s="231">
        <v>2.771562624515894</v>
      </c>
      <c r="F23" s="231">
        <v>1.9705854765113651</v>
      </c>
      <c r="G23" s="231">
        <v>1.525928667758117</v>
      </c>
      <c r="H23" s="231">
        <v>2.078396516578441</v>
      </c>
      <c r="I23" s="231">
        <v>2.701624755375359</v>
      </c>
      <c r="J23" s="231">
        <v>2.392662123397078</v>
      </c>
      <c r="K23" s="231">
        <v>1.8167623652999421</v>
      </c>
      <c r="L23" s="231">
        <v>2.8395396727926259</v>
      </c>
      <c r="M23" s="231">
        <v>3.2622833208755271</v>
      </c>
      <c r="N23" s="231">
        <v>3.5570363815794508</v>
      </c>
      <c r="O23" s="231">
        <v>2.3870907556908141</v>
      </c>
      <c r="P23" s="231">
        <v>1.957156930334925</v>
      </c>
      <c r="Q23" s="231">
        <v>1.8969088386666131</v>
      </c>
      <c r="R23" s="231">
        <v>1.548989394839186</v>
      </c>
      <c r="S23" s="231">
        <v>1.1027864784159811</v>
      </c>
      <c r="T23" s="231">
        <v>0.80854602416962229</v>
      </c>
      <c r="U23" s="231">
        <v>0.79065331261589367</v>
      </c>
      <c r="V23" s="231">
        <v>0.96528475272526293</v>
      </c>
      <c r="W23" s="231">
        <v>1.323665456392721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7.0970399648332982</v>
      </c>
      <c r="C25" s="231">
        <v>6.1220326314607512</v>
      </c>
      <c r="D25" s="231">
        <v>6.3451530962014733</v>
      </c>
      <c r="E25" s="231">
        <v>8.9753366904706162</v>
      </c>
      <c r="F25" s="231">
        <v>14.778183467586709</v>
      </c>
      <c r="G25" s="231">
        <v>15.134181666354211</v>
      </c>
      <c r="H25" s="231">
        <v>16.061929662029609</v>
      </c>
      <c r="I25" s="231">
        <v>11.844706659037881</v>
      </c>
      <c r="J25" s="231">
        <v>7.2474153385619386</v>
      </c>
      <c r="K25" s="231">
        <v>4.0313912016089253</v>
      </c>
      <c r="L25" s="231">
        <v>3.023308109931877</v>
      </c>
      <c r="M25" s="231">
        <v>3.5699680360276411</v>
      </c>
      <c r="N25" s="231">
        <v>6.7714393547496599</v>
      </c>
      <c r="O25" s="231">
        <v>7.2491693633889813</v>
      </c>
      <c r="P25" s="231">
        <v>4.0279097951428744</v>
      </c>
      <c r="Q25" s="231">
        <v>4.2307629177943742</v>
      </c>
      <c r="R25" s="231">
        <v>5.32986625807888</v>
      </c>
      <c r="S25" s="231">
        <v>4.4159680125502554</v>
      </c>
      <c r="T25" s="231">
        <v>35.898580356167606</v>
      </c>
      <c r="U25" s="231">
        <v>18.398126698135599</v>
      </c>
      <c r="V25" s="231">
        <v>10.57546163505004</v>
      </c>
      <c r="W25" s="231">
        <v>10.09904450886021</v>
      </c>
      <c r="DA25" s="73" t="s">
        <v>3069</v>
      </c>
    </row>
    <row r="26" spans="1:105" ht="12" customHeight="1" x14ac:dyDescent="0.25">
      <c r="A26" s="46" t="s">
        <v>79</v>
      </c>
      <c r="B26" s="231">
        <v>1.2185358425628221</v>
      </c>
      <c r="C26" s="231">
        <v>1.2343635927901351</v>
      </c>
      <c r="D26" s="231">
        <v>1.604528350338295</v>
      </c>
      <c r="E26" s="231">
        <v>1.1664580511722431</v>
      </c>
      <c r="F26" s="231">
        <v>1.4134707406316489</v>
      </c>
      <c r="G26" s="231">
        <v>1.6923885626434041</v>
      </c>
      <c r="H26" s="231">
        <v>2.0229768213927741</v>
      </c>
      <c r="I26" s="231">
        <v>2.4924759341217939</v>
      </c>
      <c r="J26" s="231">
        <v>1.648458456488203</v>
      </c>
      <c r="K26" s="231">
        <v>0.84401747763640911</v>
      </c>
      <c r="L26" s="231">
        <v>2.368844773367937</v>
      </c>
      <c r="M26" s="231">
        <v>1.4292267527872211</v>
      </c>
      <c r="N26" s="231">
        <v>1.043305983134148</v>
      </c>
      <c r="O26" s="231">
        <v>1.6484584564699649</v>
      </c>
      <c r="P26" s="231">
        <v>2.2613627330630441</v>
      </c>
      <c r="Q26" s="231">
        <v>1.5212741511850181</v>
      </c>
      <c r="R26" s="231">
        <v>2.0348440724770862</v>
      </c>
      <c r="S26" s="231">
        <v>1.7736857397450581</v>
      </c>
      <c r="T26" s="231">
        <v>1.688694452865958</v>
      </c>
      <c r="U26" s="231">
        <v>1.480203578938118</v>
      </c>
      <c r="V26" s="231">
        <v>0.78843443552173431</v>
      </c>
      <c r="W26" s="231">
        <v>0.85181674460056933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12.083948473405709</v>
      </c>
      <c r="C27" s="263">
        <f t="shared" si="0"/>
        <v>11.687146076826787</v>
      </c>
      <c r="D27" s="263">
        <f t="shared" si="0"/>
        <v>14.787058109620862</v>
      </c>
      <c r="E27" s="263">
        <f t="shared" si="0"/>
        <v>15.929395833012423</v>
      </c>
      <c r="F27" s="263">
        <f t="shared" si="0"/>
        <v>17.804551872146032</v>
      </c>
      <c r="G27" s="263">
        <f t="shared" si="0"/>
        <v>17.618746926781778</v>
      </c>
      <c r="H27" s="263">
        <f t="shared" si="0"/>
        <v>24.54515158736875</v>
      </c>
      <c r="I27" s="263">
        <f t="shared" si="0"/>
        <v>30.751065222152725</v>
      </c>
      <c r="J27" s="263">
        <f t="shared" si="0"/>
        <v>23.263294172394204</v>
      </c>
      <c r="K27" s="263">
        <f t="shared" si="0"/>
        <v>18.667272818682711</v>
      </c>
      <c r="L27" s="263">
        <f t="shared" si="0"/>
        <v>19.66346293752737</v>
      </c>
      <c r="M27" s="263">
        <f t="shared" si="0"/>
        <v>25.842952235949959</v>
      </c>
      <c r="N27" s="263">
        <f t="shared" si="0"/>
        <v>30.670102105683767</v>
      </c>
      <c r="O27" s="263">
        <f t="shared" si="0"/>
        <v>26.490130064117697</v>
      </c>
      <c r="P27" s="263">
        <f t="shared" si="0"/>
        <v>21.24697902879371</v>
      </c>
      <c r="Q27" s="263">
        <f t="shared" si="0"/>
        <v>19.62340048853488</v>
      </c>
      <c r="R27" s="263">
        <f t="shared" si="0"/>
        <v>19.687379178450382</v>
      </c>
      <c r="S27" s="263">
        <f t="shared" si="0"/>
        <v>18.098411003681708</v>
      </c>
      <c r="T27" s="263">
        <f t="shared" si="0"/>
        <v>18.163723043864991</v>
      </c>
      <c r="U27" s="263">
        <f t="shared" si="0"/>
        <v>16.252881809782231</v>
      </c>
      <c r="V27" s="263">
        <f t="shared" si="0"/>
        <v>18.404642303904243</v>
      </c>
      <c r="W27" s="263">
        <f t="shared" si="0"/>
        <v>18.429125500981911</v>
      </c>
      <c r="DA27" s="70"/>
    </row>
    <row r="28" spans="1:105" ht="12" customHeight="1" x14ac:dyDescent="0.25">
      <c r="A28" s="60" t="s">
        <v>3072</v>
      </c>
      <c r="B28" s="264">
        <v>11.758899060286749</v>
      </c>
      <c r="C28" s="264">
        <v>11.27822815553227</v>
      </c>
      <c r="D28" s="264">
        <v>14.29484391812441</v>
      </c>
      <c r="E28" s="264">
        <v>15.37353044094283</v>
      </c>
      <c r="F28" s="264">
        <v>17.212414086204799</v>
      </c>
      <c r="G28" s="264">
        <v>17.00602069529042</v>
      </c>
      <c r="H28" s="264">
        <v>23.880899399349389</v>
      </c>
      <c r="I28" s="264">
        <v>30.019892296694579</v>
      </c>
      <c r="J28" s="264">
        <v>22.89095228633477</v>
      </c>
      <c r="K28" s="264">
        <v>18.411526123351631</v>
      </c>
      <c r="L28" s="264">
        <v>19.323974455294241</v>
      </c>
      <c r="M28" s="264">
        <v>25.51792713606152</v>
      </c>
      <c r="N28" s="264">
        <v>30.344243354138989</v>
      </c>
      <c r="O28" s="264">
        <v>26.154357616296959</v>
      </c>
      <c r="P28" s="264">
        <v>20.897444266976969</v>
      </c>
      <c r="Q28" s="264">
        <v>19.270080575087189</v>
      </c>
      <c r="R28" s="264">
        <v>19.225831267752511</v>
      </c>
      <c r="S28" s="264">
        <v>17.594094095779699</v>
      </c>
      <c r="T28" s="264">
        <v>17.601387698283471</v>
      </c>
      <c r="U28" s="264">
        <v>15.745234692099411</v>
      </c>
      <c r="V28" s="264">
        <v>17.904846287283451</v>
      </c>
      <c r="W28" s="264">
        <v>17.868370848075859</v>
      </c>
      <c r="DA28" s="72" t="s">
        <v>3073</v>
      </c>
    </row>
    <row r="29" spans="1:105" ht="12" customHeight="1" x14ac:dyDescent="0.25">
      <c r="A29" s="59" t="s">
        <v>30</v>
      </c>
      <c r="B29" s="232">
        <v>1.625161183698252</v>
      </c>
      <c r="C29" s="232">
        <v>1.2320759140161239</v>
      </c>
      <c r="D29" s="232">
        <v>1.223009415833006</v>
      </c>
      <c r="E29" s="232">
        <v>1.1184398950155789</v>
      </c>
      <c r="F29" s="232">
        <v>1.1408995232184429</v>
      </c>
      <c r="G29" s="232">
        <v>1.137663029453422</v>
      </c>
      <c r="H29" s="232">
        <v>1.113236533984451</v>
      </c>
      <c r="I29" s="232">
        <v>0.93621384851324496</v>
      </c>
      <c r="J29" s="232">
        <v>0.41201424910705431</v>
      </c>
      <c r="K29" s="232">
        <v>0</v>
      </c>
      <c r="L29" s="232">
        <v>0.56523600739152202</v>
      </c>
      <c r="M29" s="232">
        <v>0.54962206709127326</v>
      </c>
      <c r="N29" s="232">
        <v>0.55596353552288624</v>
      </c>
      <c r="O29" s="232">
        <v>0.52320211940005401</v>
      </c>
      <c r="P29" s="232">
        <v>0.72503855128519634</v>
      </c>
      <c r="Q29" s="232">
        <v>0.1981991347795192</v>
      </c>
      <c r="R29" s="232">
        <v>0.64263371089934895</v>
      </c>
      <c r="S29" s="232">
        <v>0.28465628190152958</v>
      </c>
      <c r="T29" s="232">
        <v>0.48033518706804129</v>
      </c>
      <c r="U29" s="232">
        <v>0.29968166252611722</v>
      </c>
      <c r="V29" s="232">
        <v>0.14393416237550419</v>
      </c>
      <c r="W29" s="232">
        <v>0.16628040221037321</v>
      </c>
      <c r="DA29" s="71" t="s">
        <v>3074</v>
      </c>
    </row>
    <row r="30" spans="1:105" ht="12" customHeight="1" x14ac:dyDescent="0.25">
      <c r="A30" s="59" t="s">
        <v>33</v>
      </c>
      <c r="B30" s="232">
        <v>0.61796974300240748</v>
      </c>
      <c r="C30" s="232">
        <v>0</v>
      </c>
      <c r="D30" s="232">
        <v>0</v>
      </c>
      <c r="E30" s="232">
        <v>0</v>
      </c>
      <c r="F30" s="232">
        <v>0.70507107766939514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0.95465043920151083</v>
      </c>
      <c r="N30" s="232">
        <v>0.96566507268495239</v>
      </c>
      <c r="O30" s="232">
        <v>0.99034966488263931</v>
      </c>
      <c r="P30" s="232">
        <v>0.96055888689125812</v>
      </c>
      <c r="Q30" s="232">
        <v>0.96347874084813567</v>
      </c>
      <c r="R30" s="232">
        <v>1.9533097773848771</v>
      </c>
      <c r="S30" s="232">
        <v>2.9889696797466772</v>
      </c>
      <c r="T30" s="232">
        <v>2.343913161081066</v>
      </c>
      <c r="U30" s="232">
        <v>1.5573506054097299</v>
      </c>
      <c r="V30" s="232">
        <v>2.2340060683378939</v>
      </c>
      <c r="W30" s="232">
        <v>2.0939055653311969</v>
      </c>
      <c r="DA30" s="71" t="s">
        <v>3075</v>
      </c>
    </row>
    <row r="31" spans="1:105" ht="12" customHeight="1" x14ac:dyDescent="0.25">
      <c r="A31" s="59" t="s">
        <v>160</v>
      </c>
      <c r="B31" s="232">
        <v>3.4851477254058389</v>
      </c>
      <c r="C31" s="232">
        <v>3.6784947120125029</v>
      </c>
      <c r="D31" s="232">
        <v>4.2915589169526864</v>
      </c>
      <c r="E31" s="232">
        <v>3.594365261952738</v>
      </c>
      <c r="F31" s="232">
        <v>5.4076975208981599</v>
      </c>
      <c r="G31" s="232">
        <v>6.079693518526911</v>
      </c>
      <c r="H31" s="232">
        <v>6.4549065795324072</v>
      </c>
      <c r="I31" s="232">
        <v>13.531633871542651</v>
      </c>
      <c r="J31" s="232">
        <v>8.4086014811555607</v>
      </c>
      <c r="K31" s="232">
        <v>7.3172337179531137</v>
      </c>
      <c r="L31" s="232">
        <v>4.1206284787351901</v>
      </c>
      <c r="M31" s="232">
        <v>8.4772454218540148</v>
      </c>
      <c r="N31" s="232">
        <v>9.8002373685004702</v>
      </c>
      <c r="O31" s="232">
        <v>11.06081027114713</v>
      </c>
      <c r="P31" s="232">
        <v>7.9803843300183743</v>
      </c>
      <c r="Q31" s="232">
        <v>6.3196122829468324</v>
      </c>
      <c r="R31" s="232">
        <v>6.5177936916888024</v>
      </c>
      <c r="S31" s="232">
        <v>7.0696529045351477</v>
      </c>
      <c r="T31" s="232">
        <v>6.0927081470734077</v>
      </c>
      <c r="U31" s="232">
        <v>6.0919920400963559</v>
      </c>
      <c r="V31" s="232">
        <v>6.681345660876957</v>
      </c>
      <c r="W31" s="232">
        <v>5.4495351153102334</v>
      </c>
      <c r="DA31" s="71" t="s">
        <v>3076</v>
      </c>
    </row>
    <row r="32" spans="1:105" ht="12" customHeight="1" x14ac:dyDescent="0.25">
      <c r="A32" s="59" t="s">
        <v>70</v>
      </c>
      <c r="B32" s="232">
        <v>2.7659890418970932</v>
      </c>
      <c r="C32" s="232">
        <v>0.930147929911467</v>
      </c>
      <c r="D32" s="232">
        <v>0.9172524073016729</v>
      </c>
      <c r="E32" s="232">
        <v>0.90367713721632814</v>
      </c>
      <c r="F32" s="232">
        <v>0.93849135115086479</v>
      </c>
      <c r="G32" s="232">
        <v>0.93353552672902729</v>
      </c>
      <c r="H32" s="232">
        <v>0.91067977832563873</v>
      </c>
      <c r="I32" s="232">
        <v>0.87362417845619478</v>
      </c>
      <c r="J32" s="232">
        <v>0</v>
      </c>
      <c r="K32" s="232">
        <v>0</v>
      </c>
      <c r="L32" s="232">
        <v>0.87528926148037678</v>
      </c>
      <c r="M32" s="232">
        <v>0.85111048642803522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6.069045545107242E-2</v>
      </c>
      <c r="T32" s="232">
        <v>3.8522827774085742E-2</v>
      </c>
      <c r="U32" s="232">
        <v>0</v>
      </c>
      <c r="V32" s="232">
        <v>0</v>
      </c>
      <c r="W32" s="232">
        <v>0</v>
      </c>
      <c r="DA32" s="71" t="s">
        <v>3077</v>
      </c>
    </row>
    <row r="33" spans="1:105" ht="12" customHeight="1" x14ac:dyDescent="0.25">
      <c r="A33" s="59" t="s">
        <v>162</v>
      </c>
      <c r="B33" s="232">
        <v>3.2646313662831572</v>
      </c>
      <c r="C33" s="232">
        <v>5.4375095995921789</v>
      </c>
      <c r="D33" s="232">
        <v>7.8630231780370412</v>
      </c>
      <c r="E33" s="232">
        <v>9.7570481467581835</v>
      </c>
      <c r="F33" s="232">
        <v>9.0202546132679373</v>
      </c>
      <c r="G33" s="232">
        <v>8.8551286205810626</v>
      </c>
      <c r="H33" s="232">
        <v>15.402076507506891</v>
      </c>
      <c r="I33" s="232">
        <v>14.678420398182491</v>
      </c>
      <c r="J33" s="232">
        <v>14.07033655607216</v>
      </c>
      <c r="K33" s="232">
        <v>11.094292405398511</v>
      </c>
      <c r="L33" s="232">
        <v>13.762820707687149</v>
      </c>
      <c r="M33" s="232">
        <v>14.68529872148669</v>
      </c>
      <c r="N33" s="232">
        <v>19.022377377430679</v>
      </c>
      <c r="O33" s="232">
        <v>13.57999556086714</v>
      </c>
      <c r="P33" s="232">
        <v>11.23146249878214</v>
      </c>
      <c r="Q33" s="232">
        <v>11.7887904165127</v>
      </c>
      <c r="R33" s="232">
        <v>10.112094087779489</v>
      </c>
      <c r="S33" s="232">
        <v>7.1901247741452678</v>
      </c>
      <c r="T33" s="232">
        <v>8.6459083752868722</v>
      </c>
      <c r="U33" s="232">
        <v>7.7962103840672077</v>
      </c>
      <c r="V33" s="232">
        <v>8.8455603956930933</v>
      </c>
      <c r="W33" s="232">
        <v>10.158649765224061</v>
      </c>
      <c r="DA33" s="71" t="s">
        <v>3078</v>
      </c>
    </row>
    <row r="34" spans="1:105" ht="12" customHeight="1" x14ac:dyDescent="0.25">
      <c r="A34" s="60" t="s">
        <v>3079</v>
      </c>
      <c r="B34" s="264">
        <v>0.32504941311895869</v>
      </c>
      <c r="C34" s="264">
        <v>0.40891792129451748</v>
      </c>
      <c r="D34" s="264">
        <v>0.4922141914964519</v>
      </c>
      <c r="E34" s="264">
        <v>0.55586539206959396</v>
      </c>
      <c r="F34" s="264">
        <v>0.59213778594123212</v>
      </c>
      <c r="G34" s="264">
        <v>0.61272623149135963</v>
      </c>
      <c r="H34" s="264">
        <v>0.66425218801936103</v>
      </c>
      <c r="I34" s="264">
        <v>0.73117292545814738</v>
      </c>
      <c r="J34" s="264">
        <v>0.37234188605943358</v>
      </c>
      <c r="K34" s="264">
        <v>0.25574669533107952</v>
      </c>
      <c r="L34" s="264">
        <v>0.33948848223312972</v>
      </c>
      <c r="M34" s="264">
        <v>0.32502509988844008</v>
      </c>
      <c r="N34" s="264">
        <v>0.32585875154477889</v>
      </c>
      <c r="O34" s="264">
        <v>0.33577244782073767</v>
      </c>
      <c r="P34" s="264">
        <v>0.34953476181674142</v>
      </c>
      <c r="Q34" s="264">
        <v>0.35331991344768998</v>
      </c>
      <c r="R34" s="264">
        <v>0.46154791069786921</v>
      </c>
      <c r="S34" s="264">
        <v>0.50431690790200834</v>
      </c>
      <c r="T34" s="264">
        <v>0.56233534558152143</v>
      </c>
      <c r="U34" s="264">
        <v>0.50764711768282167</v>
      </c>
      <c r="V34" s="264">
        <v>0.49979601662079032</v>
      </c>
      <c r="W34" s="264">
        <v>0.56075465290605131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1.4741985615723781</v>
      </c>
      <c r="C35" s="263">
        <f t="shared" si="1"/>
        <v>1.5833836751128547</v>
      </c>
      <c r="D35" s="263">
        <f t="shared" si="1"/>
        <v>1.7377523036518197</v>
      </c>
      <c r="E35" s="263">
        <f t="shared" si="1"/>
        <v>2.3536320448839816</v>
      </c>
      <c r="F35" s="263">
        <f t="shared" si="1"/>
        <v>2.8543905920156365</v>
      </c>
      <c r="G35" s="263">
        <f t="shared" si="1"/>
        <v>3.0305716060823187</v>
      </c>
      <c r="H35" s="263">
        <f t="shared" si="1"/>
        <v>3.1066106323907654</v>
      </c>
      <c r="I35" s="263">
        <f t="shared" si="1"/>
        <v>2.9176319524772327</v>
      </c>
      <c r="J35" s="263">
        <f t="shared" si="1"/>
        <v>1.9196436743945859</v>
      </c>
      <c r="K35" s="263">
        <f t="shared" si="1"/>
        <v>0.89397469394628981</v>
      </c>
      <c r="L35" s="263">
        <f t="shared" si="1"/>
        <v>0.99960188183722987</v>
      </c>
      <c r="M35" s="263">
        <f t="shared" si="1"/>
        <v>1.2803202984082107</v>
      </c>
      <c r="N35" s="263">
        <f t="shared" si="1"/>
        <v>1.5829550110264683</v>
      </c>
      <c r="O35" s="263">
        <f t="shared" si="1"/>
        <v>1.5057040902382162</v>
      </c>
      <c r="P35" s="263">
        <f t="shared" si="1"/>
        <v>1.1520859396326442</v>
      </c>
      <c r="Q35" s="263">
        <f t="shared" si="1"/>
        <v>1.0444078824546588</v>
      </c>
      <c r="R35" s="263">
        <f t="shared" si="1"/>
        <v>1.1886404732983311</v>
      </c>
      <c r="S35" s="263">
        <f t="shared" si="1"/>
        <v>1.0438118265532945</v>
      </c>
      <c r="T35" s="263">
        <f t="shared" si="1"/>
        <v>6.6951849266938073</v>
      </c>
      <c r="U35" s="263">
        <f t="shared" si="1"/>
        <v>3.5652240322419564</v>
      </c>
      <c r="V35" s="263">
        <f t="shared" si="1"/>
        <v>1.7579673417752946</v>
      </c>
      <c r="W35" s="263">
        <f t="shared" si="1"/>
        <v>1.8608592444366836</v>
      </c>
      <c r="DA35" s="70"/>
    </row>
    <row r="36" spans="1:105" ht="12" customHeight="1" x14ac:dyDescent="0.25">
      <c r="A36" s="60" t="s">
        <v>3082</v>
      </c>
      <c r="B36" s="264">
        <v>0.51055410336745766</v>
      </c>
      <c r="C36" s="264">
        <v>0.54997789335172242</v>
      </c>
      <c r="D36" s="264">
        <v>0.60985858602771159</v>
      </c>
      <c r="E36" s="264">
        <v>0.78055288115476829</v>
      </c>
      <c r="F36" s="264">
        <v>0.86898368567363704</v>
      </c>
      <c r="G36" s="264">
        <v>0.84187432673939966</v>
      </c>
      <c r="H36" s="264">
        <v>0.84878657552778114</v>
      </c>
      <c r="I36" s="264">
        <v>0.86439788299903964</v>
      </c>
      <c r="J36" s="264">
        <v>0.57401209806782849</v>
      </c>
      <c r="K36" s="264">
        <v>0.27704259091203898</v>
      </c>
      <c r="L36" s="264">
        <v>0.35580650393994728</v>
      </c>
      <c r="M36" s="264">
        <v>0.4392011165683633</v>
      </c>
      <c r="N36" s="264">
        <v>0.5317109900915461</v>
      </c>
      <c r="O36" s="264">
        <v>0.49035093092925552</v>
      </c>
      <c r="P36" s="264">
        <v>0.36503835295873238</v>
      </c>
      <c r="Q36" s="264">
        <v>0.29769624938763789</v>
      </c>
      <c r="R36" s="264">
        <v>0.33809218858436862</v>
      </c>
      <c r="S36" s="264">
        <v>0.2634438389962992</v>
      </c>
      <c r="T36" s="264">
        <v>0.33981643915771792</v>
      </c>
      <c r="U36" s="264">
        <v>0.26671673446821598</v>
      </c>
      <c r="V36" s="264">
        <v>0.23094752903490309</v>
      </c>
      <c r="W36" s="264">
        <v>0.2429432266744623</v>
      </c>
      <c r="DA36" s="72" t="s">
        <v>3083</v>
      </c>
    </row>
    <row r="37" spans="1:105" ht="12" customHeight="1" x14ac:dyDescent="0.25">
      <c r="A37" s="59" t="s">
        <v>30</v>
      </c>
      <c r="B37" s="232">
        <v>5.6001737097681442E-2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5.9943045925328328E-2</v>
      </c>
      <c r="J37" s="232">
        <v>5.9742066120522859E-2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1.7696576105647208E-2</v>
      </c>
      <c r="T37" s="232">
        <v>2.6012230727847099E-2</v>
      </c>
      <c r="U37" s="232">
        <v>2.27917468057579E-2</v>
      </c>
      <c r="V37" s="232">
        <v>6.8628812075081959E-3</v>
      </c>
      <c r="W37" s="232">
        <v>8.8095570497449729E-3</v>
      </c>
      <c r="DA37" s="71" t="s">
        <v>3084</v>
      </c>
    </row>
    <row r="38" spans="1:105" ht="12" customHeight="1" x14ac:dyDescent="0.25">
      <c r="A38" s="59" t="s">
        <v>33</v>
      </c>
      <c r="B38" s="232">
        <v>8.9605612735349102E-2</v>
      </c>
      <c r="C38" s="232">
        <v>0</v>
      </c>
      <c r="D38" s="232">
        <v>0</v>
      </c>
      <c r="E38" s="232">
        <v>0</v>
      </c>
      <c r="F38" s="232">
        <v>0.1022353062620623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8.503316822409724E-3</v>
      </c>
      <c r="T38" s="232">
        <v>1.178239260278837E-2</v>
      </c>
      <c r="U38" s="232">
        <v>1.129369237661434E-2</v>
      </c>
      <c r="V38" s="232">
        <v>7.3956162784106598E-3</v>
      </c>
      <c r="W38" s="232">
        <v>6.7508586644546252E-3</v>
      </c>
      <c r="DA38" s="71" t="s">
        <v>3085</v>
      </c>
    </row>
    <row r="39" spans="1:105" ht="12" customHeight="1" x14ac:dyDescent="0.25">
      <c r="A39" s="59" t="s">
        <v>160</v>
      </c>
      <c r="B39" s="232">
        <v>0</v>
      </c>
      <c r="C39" s="232">
        <v>8.0311164912330507E-2</v>
      </c>
      <c r="D39" s="232">
        <v>0</v>
      </c>
      <c r="E39" s="232">
        <v>0</v>
      </c>
      <c r="F39" s="232">
        <v>0</v>
      </c>
      <c r="G39" s="232">
        <v>9.8126332365984531E-2</v>
      </c>
      <c r="H39" s="232">
        <v>9.9207283962957443E-2</v>
      </c>
      <c r="I39" s="232">
        <v>9.4082570405625801E-2</v>
      </c>
      <c r="J39" s="232">
        <v>9.3048310778774138E-2</v>
      </c>
      <c r="K39" s="232">
        <v>0</v>
      </c>
      <c r="L39" s="232">
        <v>0</v>
      </c>
      <c r="M39" s="232">
        <v>0</v>
      </c>
      <c r="N39" s="232">
        <v>8.3776518916653372E-2</v>
      </c>
      <c r="O39" s="232">
        <v>8.6578364881999145E-2</v>
      </c>
      <c r="P39" s="232">
        <v>8.8992551199876188E-2</v>
      </c>
      <c r="Q39" s="232">
        <v>0</v>
      </c>
      <c r="R39" s="232">
        <v>0</v>
      </c>
      <c r="S39" s="232">
        <v>3.8711799248753738E-2</v>
      </c>
      <c r="T39" s="232">
        <v>4.901566968928181E-2</v>
      </c>
      <c r="U39" s="232">
        <v>3.7790803850976981E-2</v>
      </c>
      <c r="V39" s="232">
        <v>3.3610275500722632E-2</v>
      </c>
      <c r="W39" s="232">
        <v>4.0137927692598732E-2</v>
      </c>
      <c r="DA39" s="71" t="s">
        <v>3086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</v>
      </c>
      <c r="F40" s="232">
        <v>0</v>
      </c>
      <c r="G40" s="232">
        <v>0</v>
      </c>
      <c r="H40" s="232">
        <v>0</v>
      </c>
      <c r="I40" s="232">
        <v>0</v>
      </c>
      <c r="J40" s="232">
        <v>0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2.6253654678251299E-3</v>
      </c>
      <c r="T40" s="232">
        <v>3.053892200355071E-3</v>
      </c>
      <c r="U40" s="232">
        <v>0</v>
      </c>
      <c r="V40" s="232">
        <v>0</v>
      </c>
      <c r="W40" s="232">
        <v>0</v>
      </c>
      <c r="DA40" s="71" t="s">
        <v>3087</v>
      </c>
    </row>
    <row r="41" spans="1:105" ht="12" customHeight="1" x14ac:dyDescent="0.25">
      <c r="A41" s="59" t="s">
        <v>162</v>
      </c>
      <c r="B41" s="232">
        <v>0.36494675353442713</v>
      </c>
      <c r="C41" s="232">
        <v>0.46966672843939189</v>
      </c>
      <c r="D41" s="232">
        <v>0.60985858602771159</v>
      </c>
      <c r="E41" s="232">
        <v>0.78055288115476829</v>
      </c>
      <c r="F41" s="232">
        <v>0.7667483794115747</v>
      </c>
      <c r="G41" s="232">
        <v>0.7437479943734151</v>
      </c>
      <c r="H41" s="232">
        <v>0.74957929156482372</v>
      </c>
      <c r="I41" s="232">
        <v>0.71037226666808551</v>
      </c>
      <c r="J41" s="232">
        <v>0.42122172116853152</v>
      </c>
      <c r="K41" s="232">
        <v>0.27704259091203898</v>
      </c>
      <c r="L41" s="232">
        <v>0.35580650393994728</v>
      </c>
      <c r="M41" s="232">
        <v>0.4392011165683633</v>
      </c>
      <c r="N41" s="232">
        <v>0.44793447117489271</v>
      </c>
      <c r="O41" s="232">
        <v>0.40377256604725631</v>
      </c>
      <c r="P41" s="232">
        <v>0.27604580175885618</v>
      </c>
      <c r="Q41" s="232">
        <v>0.29769624938763789</v>
      </c>
      <c r="R41" s="232">
        <v>0.33809218858436862</v>
      </c>
      <c r="S41" s="232">
        <v>0.19590678135166339</v>
      </c>
      <c r="T41" s="232">
        <v>0.2499522539374455</v>
      </c>
      <c r="U41" s="232">
        <v>0.19484049143486681</v>
      </c>
      <c r="V41" s="232">
        <v>0.1830787560482616</v>
      </c>
      <c r="W41" s="232">
        <v>0.187244883267664</v>
      </c>
      <c r="DA41" s="71" t="s">
        <v>3088</v>
      </c>
    </row>
    <row r="42" spans="1:105" ht="12" customHeight="1" x14ac:dyDescent="0.25">
      <c r="A42" s="60" t="s">
        <v>3089</v>
      </c>
      <c r="B42" s="264">
        <v>0.92997862613188542</v>
      </c>
      <c r="C42" s="264">
        <v>0.99105356848420012</v>
      </c>
      <c r="D42" s="264">
        <v>1.0769143906476899</v>
      </c>
      <c r="E42" s="264">
        <v>1.5155073909791481</v>
      </c>
      <c r="F42" s="264">
        <v>1.9240783499409431</v>
      </c>
      <c r="G42" s="264">
        <v>2.125236348224171</v>
      </c>
      <c r="H42" s="264">
        <v>2.189026508818122</v>
      </c>
      <c r="I42" s="264">
        <v>1.9775054450557421</v>
      </c>
      <c r="J42" s="264">
        <v>1.3070675952706019</v>
      </c>
      <c r="K42" s="264">
        <v>0.59044405244638898</v>
      </c>
      <c r="L42" s="264">
        <v>0.60863407080885135</v>
      </c>
      <c r="M42" s="264">
        <v>0.80745586792283042</v>
      </c>
      <c r="N42" s="264">
        <v>1.017494364524927</v>
      </c>
      <c r="O42" s="264">
        <v>0.98057672721324129</v>
      </c>
      <c r="P42" s="264">
        <v>0.75084577205717784</v>
      </c>
      <c r="Q42" s="264">
        <v>0.71011778488851007</v>
      </c>
      <c r="R42" s="264">
        <v>0.80274510824882594</v>
      </c>
      <c r="S42" s="264">
        <v>0.72813516495285868</v>
      </c>
      <c r="T42" s="264">
        <v>6.297126612458003</v>
      </c>
      <c r="U42" s="264">
        <v>3.2459295605851621</v>
      </c>
      <c r="V42" s="264">
        <v>1.4752552253046669</v>
      </c>
      <c r="W42" s="264">
        <v>1.5598378572826661</v>
      </c>
      <c r="DA42" s="72" t="s">
        <v>3090</v>
      </c>
    </row>
    <row r="43" spans="1:105" ht="12" customHeight="1" x14ac:dyDescent="0.25">
      <c r="A43" s="64" t="s">
        <v>30</v>
      </c>
      <c r="B43" s="231">
        <v>3.6608213185693718E-2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2.355795165653532E-2</v>
      </c>
      <c r="J43" s="231">
        <v>2.3802503704510931E-2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4.6347167707816196E-3</v>
      </c>
      <c r="T43" s="231">
        <v>1.7380063790970609E-4</v>
      </c>
      <c r="U43" s="231">
        <v>3.4285516223990259E-4</v>
      </c>
      <c r="V43" s="231">
        <v>3.5421775220396073E-4</v>
      </c>
      <c r="W43" s="231">
        <v>4.499237757782129E-4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5.8574993270810179E-2</v>
      </c>
      <c r="C45" s="231">
        <v>0</v>
      </c>
      <c r="D45" s="231">
        <v>0</v>
      </c>
      <c r="E45" s="231">
        <v>0</v>
      </c>
      <c r="F45" s="231">
        <v>4.3207193144470482E-2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2.2270107420110162E-3</v>
      </c>
      <c r="T45" s="231">
        <v>7.8724019169758649E-5</v>
      </c>
      <c r="U45" s="231">
        <v>1.6989047680599241E-4</v>
      </c>
      <c r="V45" s="231">
        <v>3.8171410739787538E-4</v>
      </c>
      <c r="W45" s="231">
        <v>3.4478144620726618E-4</v>
      </c>
      <c r="DA45" s="73" t="s">
        <v>3093</v>
      </c>
    </row>
    <row r="46" spans="1:105" ht="12" customHeight="1" x14ac:dyDescent="0.25">
      <c r="A46" s="64" t="s">
        <v>160</v>
      </c>
      <c r="B46" s="231">
        <v>0</v>
      </c>
      <c r="C46" s="231">
        <v>5.3891342672541719E-2</v>
      </c>
      <c r="D46" s="231">
        <v>0</v>
      </c>
      <c r="E46" s="231">
        <v>0</v>
      </c>
      <c r="F46" s="231">
        <v>0</v>
      </c>
      <c r="G46" s="231">
        <v>3.1504996021531263E-2</v>
      </c>
      <c r="H46" s="231">
        <v>3.0444366669488659E-2</v>
      </c>
      <c r="I46" s="231">
        <v>3.6974975347420572E-2</v>
      </c>
      <c r="J46" s="231">
        <v>3.7072416570631851E-2</v>
      </c>
      <c r="K46" s="231">
        <v>0</v>
      </c>
      <c r="L46" s="231">
        <v>0</v>
      </c>
      <c r="M46" s="231">
        <v>0</v>
      </c>
      <c r="N46" s="231">
        <v>4.8978423913548841E-2</v>
      </c>
      <c r="O46" s="231">
        <v>4.5768464433153903E-2</v>
      </c>
      <c r="P46" s="231">
        <v>4.3972915416876333E-2</v>
      </c>
      <c r="Q46" s="231">
        <v>0</v>
      </c>
      <c r="R46" s="231">
        <v>0</v>
      </c>
      <c r="S46" s="231">
        <v>1.013858410430454E-2</v>
      </c>
      <c r="T46" s="231">
        <v>3.2749804308204722E-4</v>
      </c>
      <c r="U46" s="231">
        <v>5.6848526336865835E-4</v>
      </c>
      <c r="V46" s="231">
        <v>1.734746075131973E-3</v>
      </c>
      <c r="W46" s="231">
        <v>2.049933711467332E-3</v>
      </c>
      <c r="DA46" s="73" t="s">
        <v>3094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6.8758076650076686E-4</v>
      </c>
      <c r="T47" s="231">
        <v>2.0404571145102871E-5</v>
      </c>
      <c r="U47" s="231">
        <v>0</v>
      </c>
      <c r="V47" s="231">
        <v>0</v>
      </c>
      <c r="W47" s="231">
        <v>0</v>
      </c>
      <c r="DA47" s="73" t="s">
        <v>3095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1.7754420054812441E-3</v>
      </c>
      <c r="T48" s="231">
        <v>1.1262132125070771E-3</v>
      </c>
      <c r="U48" s="231">
        <v>8.0822359954451695E-4</v>
      </c>
      <c r="V48" s="231">
        <v>9.67218406001099E-4</v>
      </c>
      <c r="W48" s="231">
        <v>8.0822359953718059E-4</v>
      </c>
      <c r="DA48" s="73" t="s">
        <v>3096</v>
      </c>
    </row>
    <row r="49" spans="1:105" ht="12" customHeight="1" x14ac:dyDescent="0.25">
      <c r="A49" s="64" t="s">
        <v>162</v>
      </c>
      <c r="B49" s="231">
        <v>0.23856489543372139</v>
      </c>
      <c r="C49" s="231">
        <v>0.31516129335004528</v>
      </c>
      <c r="D49" s="231">
        <v>0.42915629953390583</v>
      </c>
      <c r="E49" s="231">
        <v>0.44082174534604418</v>
      </c>
      <c r="F49" s="231">
        <v>0.32404701011532272</v>
      </c>
      <c r="G49" s="231">
        <v>0.23879194339356469</v>
      </c>
      <c r="H49" s="231">
        <v>0.23002813794172469</v>
      </c>
      <c r="I49" s="231">
        <v>0.2791802661672721</v>
      </c>
      <c r="J49" s="231">
        <v>0.16782364972627251</v>
      </c>
      <c r="K49" s="231">
        <v>0.1267092002755715</v>
      </c>
      <c r="L49" s="231">
        <v>0.27002813131040948</v>
      </c>
      <c r="M49" s="231">
        <v>0.2811565593870628</v>
      </c>
      <c r="N49" s="231">
        <v>0.26187677285232819</v>
      </c>
      <c r="O49" s="231">
        <v>0.21344882585163491</v>
      </c>
      <c r="P49" s="231">
        <v>0.13639949106148211</v>
      </c>
      <c r="Q49" s="231">
        <v>0.1065337508578969</v>
      </c>
      <c r="R49" s="231">
        <v>0.1218630991653928</v>
      </c>
      <c r="S49" s="231">
        <v>5.1307803250746131E-2</v>
      </c>
      <c r="T49" s="231">
        <v>1.670055199640786E-3</v>
      </c>
      <c r="U49" s="231">
        <v>2.9309762376320951E-3</v>
      </c>
      <c r="V49" s="231">
        <v>9.4493469262975065E-3</v>
      </c>
      <c r="W49" s="231">
        <v>9.5630148484454145E-3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0.52998268821480898</v>
      </c>
      <c r="C51" s="231">
        <v>0.57047336559947193</v>
      </c>
      <c r="D51" s="231">
        <v>0.60726741373352</v>
      </c>
      <c r="E51" s="231">
        <v>1.048928486984946</v>
      </c>
      <c r="F51" s="231">
        <v>1.5163334693002339</v>
      </c>
      <c r="G51" s="231">
        <v>1.762934414132145</v>
      </c>
      <c r="H51" s="231">
        <v>1.8107786013145839</v>
      </c>
      <c r="I51" s="231">
        <v>1.556824146689457</v>
      </c>
      <c r="J51" s="231">
        <v>1.012121189242869</v>
      </c>
      <c r="K51" s="231">
        <v>0.44901458300619518</v>
      </c>
      <c r="L51" s="231">
        <v>0.29811526211906958</v>
      </c>
      <c r="M51" s="231">
        <v>0.50054214988832957</v>
      </c>
      <c r="N51" s="231">
        <v>0.65511160089772702</v>
      </c>
      <c r="O51" s="231">
        <v>0.65511160090166776</v>
      </c>
      <c r="P51" s="231">
        <v>0.51894579871854374</v>
      </c>
      <c r="Q51" s="231">
        <v>0.50789565967501915</v>
      </c>
      <c r="R51" s="231">
        <v>0.57414349568219669</v>
      </c>
      <c r="S51" s="231">
        <v>0.5070211882369462</v>
      </c>
      <c r="T51" s="231">
        <v>6.1764579974345466</v>
      </c>
      <c r="U51" s="231">
        <v>3.1609624978186068</v>
      </c>
      <c r="V51" s="231">
        <v>1.4354581110432749</v>
      </c>
      <c r="W51" s="231">
        <v>1.5201228454901761</v>
      </c>
      <c r="DA51" s="73" t="s">
        <v>3099</v>
      </c>
    </row>
    <row r="52" spans="1:105" ht="12" customHeight="1" x14ac:dyDescent="0.25">
      <c r="A52" s="64" t="s">
        <v>79</v>
      </c>
      <c r="B52" s="231">
        <v>6.6247836026851151E-2</v>
      </c>
      <c r="C52" s="231">
        <v>5.1527566862141078E-2</v>
      </c>
      <c r="D52" s="231">
        <v>4.0490677380263927E-2</v>
      </c>
      <c r="E52" s="231">
        <v>2.575715864815813E-2</v>
      </c>
      <c r="F52" s="231">
        <v>4.0490677380915691E-2</v>
      </c>
      <c r="G52" s="231">
        <v>9.2004994676930074E-2</v>
      </c>
      <c r="H52" s="231">
        <v>0.1177754028923247</v>
      </c>
      <c r="I52" s="231">
        <v>8.096810519505758E-2</v>
      </c>
      <c r="J52" s="231">
        <v>6.6247836026317244E-2</v>
      </c>
      <c r="K52" s="231">
        <v>1.472026916462223E-2</v>
      </c>
      <c r="L52" s="231">
        <v>4.0490677379372307E-2</v>
      </c>
      <c r="M52" s="231">
        <v>2.575715864743798E-2</v>
      </c>
      <c r="N52" s="231">
        <v>5.15275668613231E-2</v>
      </c>
      <c r="O52" s="231">
        <v>6.6247836026784621E-2</v>
      </c>
      <c r="P52" s="231">
        <v>5.152756686027566E-2</v>
      </c>
      <c r="Q52" s="231">
        <v>9.5688374355594102E-2</v>
      </c>
      <c r="R52" s="231">
        <v>0.1067385134012364</v>
      </c>
      <c r="S52" s="231">
        <v>0.15034283907608709</v>
      </c>
      <c r="T52" s="231">
        <v>0.1172719193400016</v>
      </c>
      <c r="U52" s="231">
        <v>8.0146632026963704E-2</v>
      </c>
      <c r="V52" s="231">
        <v>2.690987099435934E-2</v>
      </c>
      <c r="W52" s="231">
        <v>2.64991344110551E-2</v>
      </c>
      <c r="DA52" s="73" t="s">
        <v>3100</v>
      </c>
    </row>
    <row r="53" spans="1:105" ht="12" customHeight="1" x14ac:dyDescent="0.25">
      <c r="A53" s="60" t="s">
        <v>3101</v>
      </c>
      <c r="B53" s="264">
        <v>3.3665832073035022E-2</v>
      </c>
      <c r="C53" s="264">
        <v>4.2352213276932157E-2</v>
      </c>
      <c r="D53" s="264">
        <v>5.0979326976418229E-2</v>
      </c>
      <c r="E53" s="264">
        <v>5.7571772750065087E-2</v>
      </c>
      <c r="F53" s="264">
        <v>6.1328556401056188E-2</v>
      </c>
      <c r="G53" s="264">
        <v>6.3460931118747968E-2</v>
      </c>
      <c r="H53" s="264">
        <v>6.8797548044862392E-2</v>
      </c>
      <c r="I53" s="264">
        <v>7.5728624422450999E-2</v>
      </c>
      <c r="J53" s="264">
        <v>3.8563981056155633E-2</v>
      </c>
      <c r="K53" s="264">
        <v>2.648805058786181E-2</v>
      </c>
      <c r="L53" s="264">
        <v>3.5161307088431293E-2</v>
      </c>
      <c r="M53" s="264">
        <v>3.3663313917016997E-2</v>
      </c>
      <c r="N53" s="264">
        <v>3.3749656409994958E-2</v>
      </c>
      <c r="O53" s="264">
        <v>3.4776432095719269E-2</v>
      </c>
      <c r="P53" s="264">
        <v>3.6201814616733927E-2</v>
      </c>
      <c r="Q53" s="264">
        <v>3.6593848178510753E-2</v>
      </c>
      <c r="R53" s="264">
        <v>4.7803176465136453E-2</v>
      </c>
      <c r="S53" s="264">
        <v>5.2232822604136572E-2</v>
      </c>
      <c r="T53" s="264">
        <v>5.8241875078086147E-2</v>
      </c>
      <c r="U53" s="264">
        <v>5.2577737188577972E-2</v>
      </c>
      <c r="V53" s="264">
        <v>5.1764587435724728E-2</v>
      </c>
      <c r="W53" s="264">
        <v>5.8078160479555323E-2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0.48168058836739897</v>
      </c>
      <c r="C54" s="263">
        <f t="shared" si="2"/>
        <v>0.55901393807188371</v>
      </c>
      <c r="D54" s="263">
        <f t="shared" si="2"/>
        <v>0.64457570028283873</v>
      </c>
      <c r="E54" s="263">
        <f t="shared" si="2"/>
        <v>0.78607349051108222</v>
      </c>
      <c r="F54" s="263">
        <f t="shared" si="2"/>
        <v>0.87373385362819422</v>
      </c>
      <c r="G54" s="263">
        <f t="shared" si="2"/>
        <v>0.89273251903901385</v>
      </c>
      <c r="H54" s="263">
        <f t="shared" si="2"/>
        <v>0.93442414490455494</v>
      </c>
      <c r="I54" s="263">
        <f t="shared" si="2"/>
        <v>0.96821044541796997</v>
      </c>
      <c r="J54" s="263">
        <f t="shared" si="2"/>
        <v>0.56655851745102692</v>
      </c>
      <c r="K54" s="263">
        <f t="shared" si="2"/>
        <v>0.32178441814057501</v>
      </c>
      <c r="L54" s="263">
        <f t="shared" si="2"/>
        <v>0.40933638515646176</v>
      </c>
      <c r="M54" s="263">
        <f t="shared" si="2"/>
        <v>0.44703830495203656</v>
      </c>
      <c r="N54" s="263">
        <f t="shared" si="2"/>
        <v>0.49868753177326197</v>
      </c>
      <c r="O54" s="263">
        <f t="shared" si="2"/>
        <v>0.48639715608429601</v>
      </c>
      <c r="P54" s="263">
        <f t="shared" si="2"/>
        <v>0.42954934562032121</v>
      </c>
      <c r="Q54" s="263">
        <f t="shared" si="2"/>
        <v>0.40361677452124567</v>
      </c>
      <c r="R54" s="263">
        <f t="shared" si="2"/>
        <v>0.49815075229766947</v>
      </c>
      <c r="S54" s="263">
        <f t="shared" si="2"/>
        <v>0.49126657529870704</v>
      </c>
      <c r="T54" s="263">
        <f t="shared" si="2"/>
        <v>0.97796904672943297</v>
      </c>
      <c r="U54" s="263">
        <f t="shared" si="2"/>
        <v>0.6839729954217767</v>
      </c>
      <c r="V54" s="263">
        <f t="shared" si="2"/>
        <v>0.53205180188372458</v>
      </c>
      <c r="W54" s="263">
        <f t="shared" si="2"/>
        <v>0.58346250708903613</v>
      </c>
      <c r="DA54" s="70"/>
    </row>
    <row r="55" spans="1:105" ht="12" customHeight="1" x14ac:dyDescent="0.25">
      <c r="A55" s="60" t="s">
        <v>3104</v>
      </c>
      <c r="B55" s="264">
        <v>0.19578786282321439</v>
      </c>
      <c r="C55" s="264">
        <v>0.21281358067933201</v>
      </c>
      <c r="D55" s="264">
        <v>0.23658307216592259</v>
      </c>
      <c r="E55" s="264">
        <v>0.30280068665486692</v>
      </c>
      <c r="F55" s="264">
        <v>0.33562693577507952</v>
      </c>
      <c r="G55" s="264">
        <v>0.32581484685613471</v>
      </c>
      <c r="H55" s="264">
        <v>0.32847925615401152</v>
      </c>
      <c r="I55" s="264">
        <v>0.33372487723717847</v>
      </c>
      <c r="J55" s="264">
        <v>0.2208797477726919</v>
      </c>
      <c r="K55" s="264">
        <v>0.107473418888291</v>
      </c>
      <c r="L55" s="264">
        <v>0.1380283851491175</v>
      </c>
      <c r="M55" s="264">
        <v>0.1703797434963478</v>
      </c>
      <c r="N55" s="264">
        <v>0.20567291809474189</v>
      </c>
      <c r="O55" s="264">
        <v>0.18957451808755821</v>
      </c>
      <c r="P55" s="264">
        <v>0.14086843265728091</v>
      </c>
      <c r="Q55" s="264">
        <v>0.11548561398658359</v>
      </c>
      <c r="R55" s="264">
        <v>0.131156452468074</v>
      </c>
      <c r="S55" s="264">
        <v>0.1014747288819923</v>
      </c>
      <c r="T55" s="264">
        <v>0.1306526984261219</v>
      </c>
      <c r="U55" s="264">
        <v>0.1025424006196629</v>
      </c>
      <c r="V55" s="264">
        <v>8.9053459247973157E-2</v>
      </c>
      <c r="W55" s="264">
        <v>9.3606629609556014E-2</v>
      </c>
      <c r="DA55" s="72" t="s">
        <v>3105</v>
      </c>
    </row>
    <row r="56" spans="1:105" ht="12" customHeight="1" x14ac:dyDescent="0.25">
      <c r="A56" s="60" t="s">
        <v>3106</v>
      </c>
      <c r="B56" s="264">
        <v>6.9967043972304868E-2</v>
      </c>
      <c r="C56" s="264">
        <v>7.4562023961193727E-2</v>
      </c>
      <c r="D56" s="264">
        <v>8.1021772337130232E-2</v>
      </c>
      <c r="E56" s="264">
        <v>0.1140193648385565</v>
      </c>
      <c r="F56" s="264">
        <v>0.1447582457635819</v>
      </c>
      <c r="G56" s="264">
        <v>0.15989238983504739</v>
      </c>
      <c r="H56" s="264">
        <v>0.16469164956625371</v>
      </c>
      <c r="I56" s="264">
        <v>0.14877783912645079</v>
      </c>
      <c r="J56" s="264">
        <v>9.8337373938854028E-2</v>
      </c>
      <c r="K56" s="264">
        <v>4.4422123068066872E-2</v>
      </c>
      <c r="L56" s="264">
        <v>4.5790651095336782E-2</v>
      </c>
      <c r="M56" s="264">
        <v>6.0749030815510738E-2</v>
      </c>
      <c r="N56" s="264">
        <v>7.6551300152345597E-2</v>
      </c>
      <c r="O56" s="264">
        <v>7.3773797658676435E-2</v>
      </c>
      <c r="P56" s="264">
        <v>5.6489964041919333E-2</v>
      </c>
      <c r="Q56" s="264">
        <v>5.3425789458696693E-2</v>
      </c>
      <c r="R56" s="264">
        <v>6.0394616294582509E-2</v>
      </c>
      <c r="S56" s="264">
        <v>5.4781329024666467E-2</v>
      </c>
      <c r="T56" s="264">
        <v>0.47376501159558632</v>
      </c>
      <c r="U56" s="264">
        <v>0.2442078666270967</v>
      </c>
      <c r="V56" s="264">
        <v>0.1109909887376551</v>
      </c>
      <c r="W56" s="264">
        <v>0.1173545723347461</v>
      </c>
      <c r="DA56" s="72" t="s">
        <v>3107</v>
      </c>
    </row>
    <row r="57" spans="1:105" ht="12" customHeight="1" x14ac:dyDescent="0.25">
      <c r="A57" s="64" t="s">
        <v>30</v>
      </c>
      <c r="B57" s="231">
        <v>2.7542229356007819E-3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1.7723850776076729E-3</v>
      </c>
      <c r="J57" s="231">
        <v>1.790783977768847E-3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3.4869342476099961E-4</v>
      </c>
      <c r="T57" s="231">
        <v>1.3075910062172241E-5</v>
      </c>
      <c r="U57" s="231">
        <v>2.579474574845661E-5</v>
      </c>
      <c r="V57" s="231">
        <v>2.664961145108168E-5</v>
      </c>
      <c r="W57" s="231">
        <v>3.3850064635351449E-5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4.4068960454528043E-3</v>
      </c>
      <c r="C59" s="231">
        <v>0</v>
      </c>
      <c r="D59" s="231">
        <v>0</v>
      </c>
      <c r="E59" s="231">
        <v>0</v>
      </c>
      <c r="F59" s="231">
        <v>3.2506979168253642E-3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1.6754939751807021E-4</v>
      </c>
      <c r="T59" s="231">
        <v>5.92281021966836E-6</v>
      </c>
      <c r="U59" s="231">
        <v>1.27817286625198E-5</v>
      </c>
      <c r="V59" s="231">
        <v>2.8718302750937322E-5</v>
      </c>
      <c r="W59" s="231">
        <v>2.5939669934089002E-5</v>
      </c>
      <c r="DA59" s="73" t="s">
        <v>3110</v>
      </c>
    </row>
    <row r="60" spans="1:105" ht="12" customHeight="1" x14ac:dyDescent="0.25">
      <c r="A60" s="64" t="s">
        <v>160</v>
      </c>
      <c r="B60" s="231">
        <v>0</v>
      </c>
      <c r="C60" s="231">
        <v>4.0545210788119146E-3</v>
      </c>
      <c r="D60" s="231">
        <v>0</v>
      </c>
      <c r="E60" s="231">
        <v>0</v>
      </c>
      <c r="F60" s="231">
        <v>0</v>
      </c>
      <c r="G60" s="231">
        <v>2.3702818323409112E-3</v>
      </c>
      <c r="H60" s="231">
        <v>2.290485266669993E-3</v>
      </c>
      <c r="I60" s="231">
        <v>2.7818163270786631E-3</v>
      </c>
      <c r="J60" s="231">
        <v>2.7891473281980062E-3</v>
      </c>
      <c r="K60" s="231">
        <v>0</v>
      </c>
      <c r="L60" s="231">
        <v>0</v>
      </c>
      <c r="M60" s="231">
        <v>0</v>
      </c>
      <c r="N60" s="231">
        <v>3.6848970969441119E-3</v>
      </c>
      <c r="O60" s="231">
        <v>3.4433954432466882E-3</v>
      </c>
      <c r="P60" s="231">
        <v>3.308307116003236E-3</v>
      </c>
      <c r="Q60" s="231">
        <v>0</v>
      </c>
      <c r="R60" s="231">
        <v>0</v>
      </c>
      <c r="S60" s="231">
        <v>7.6277748747118784E-4</v>
      </c>
      <c r="T60" s="231">
        <v>2.4639351203664989E-5</v>
      </c>
      <c r="U60" s="231">
        <v>4.2770051162532272E-5</v>
      </c>
      <c r="V60" s="231">
        <v>1.305138112951954E-4</v>
      </c>
      <c r="W60" s="231">
        <v>1.5422698769660179E-4</v>
      </c>
      <c r="DA60" s="73" t="s">
        <v>3111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5.1730214407581202E-5</v>
      </c>
      <c r="T61" s="231">
        <v>1.535140148847865E-6</v>
      </c>
      <c r="U61" s="231">
        <v>0</v>
      </c>
      <c r="V61" s="231">
        <v>0</v>
      </c>
      <c r="W61" s="231">
        <v>0</v>
      </c>
      <c r="DA61" s="73" t="s">
        <v>3112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1.335755740800935E-4</v>
      </c>
      <c r="T62" s="231">
        <v>8.473077460868283E-5</v>
      </c>
      <c r="U62" s="231">
        <v>6.0806791188302191E-5</v>
      </c>
      <c r="V62" s="231">
        <v>7.2768782896634381E-5</v>
      </c>
      <c r="W62" s="231">
        <v>6.0806791187750258E-5</v>
      </c>
      <c r="DA62" s="73" t="s">
        <v>3113</v>
      </c>
    </row>
    <row r="63" spans="1:105" ht="12" customHeight="1" x14ac:dyDescent="0.25">
      <c r="A63" s="64" t="s">
        <v>162</v>
      </c>
      <c r="B63" s="231">
        <v>1.794845608278782E-2</v>
      </c>
      <c r="C63" s="231">
        <v>2.371119448401595E-2</v>
      </c>
      <c r="D63" s="231">
        <v>3.2287621281547753E-2</v>
      </c>
      <c r="E63" s="231">
        <v>3.3165272377131842E-2</v>
      </c>
      <c r="F63" s="231">
        <v>2.437971235977349E-2</v>
      </c>
      <c r="G63" s="231">
        <v>1.796553806095785E-2</v>
      </c>
      <c r="H63" s="231">
        <v>1.730619219624261E-2</v>
      </c>
      <c r="I63" s="231">
        <v>2.1004157956158401E-2</v>
      </c>
      <c r="J63" s="231">
        <v>1.262623070040921E-2</v>
      </c>
      <c r="K63" s="231">
        <v>9.5329805849959787E-3</v>
      </c>
      <c r="L63" s="231">
        <v>2.031559608604961E-2</v>
      </c>
      <c r="M63" s="231">
        <v>2.115284459338403E-2</v>
      </c>
      <c r="N63" s="231">
        <v>1.9702327738106189E-2</v>
      </c>
      <c r="O63" s="231">
        <v>1.605884583209792E-2</v>
      </c>
      <c r="P63" s="231">
        <v>1.0262030675472E-2</v>
      </c>
      <c r="Q63" s="231">
        <v>8.0150784344499206E-3</v>
      </c>
      <c r="R63" s="231">
        <v>9.1683836362677958E-3</v>
      </c>
      <c r="S63" s="231">
        <v>3.8601482069526871E-3</v>
      </c>
      <c r="T63" s="231">
        <v>1.25646786179871E-4</v>
      </c>
      <c r="U63" s="231">
        <v>2.2051231881871559E-4</v>
      </c>
      <c r="V63" s="231">
        <v>7.1092265276219489E-4</v>
      </c>
      <c r="W63" s="231">
        <v>7.1947447135639489E-4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3.9873305696411961E-2</v>
      </c>
      <c r="C65" s="231">
        <v>4.2919626251997883E-2</v>
      </c>
      <c r="D65" s="231">
        <v>4.5687830500327507E-2</v>
      </c>
      <c r="E65" s="231">
        <v>7.8916249804509994E-2</v>
      </c>
      <c r="F65" s="231">
        <v>0.1140815149316791</v>
      </c>
      <c r="G65" s="231">
        <v>0.13263456407263791</v>
      </c>
      <c r="H65" s="231">
        <v>0.13623412674467089</v>
      </c>
      <c r="I65" s="231">
        <v>0.117127835487608</v>
      </c>
      <c r="J65" s="231">
        <v>7.614704872046664E-2</v>
      </c>
      <c r="K65" s="231">
        <v>3.3781661417393978E-2</v>
      </c>
      <c r="L65" s="231">
        <v>2.2428734454099281E-2</v>
      </c>
      <c r="M65" s="231">
        <v>3.7658343565266171E-2</v>
      </c>
      <c r="N65" s="231">
        <v>4.9287393170988847E-2</v>
      </c>
      <c r="O65" s="231">
        <v>4.9287393171285339E-2</v>
      </c>
      <c r="P65" s="231">
        <v>3.9042944104216458E-2</v>
      </c>
      <c r="Q65" s="231">
        <v>3.8211585680879193E-2</v>
      </c>
      <c r="R65" s="231">
        <v>4.3195748891450531E-2</v>
      </c>
      <c r="S65" s="231">
        <v>3.8145794726290608E-2</v>
      </c>
      <c r="T65" s="231">
        <v>0.46468649510479332</v>
      </c>
      <c r="U65" s="231">
        <v>0.23781536033744999</v>
      </c>
      <c r="V65" s="231">
        <v>0.10799684847974481</v>
      </c>
      <c r="W65" s="231">
        <v>0.11436660906509161</v>
      </c>
      <c r="DA65" s="73" t="s">
        <v>3116</v>
      </c>
    </row>
    <row r="66" spans="1:105" ht="12" customHeight="1" x14ac:dyDescent="0.25">
      <c r="A66" s="64" t="s">
        <v>79</v>
      </c>
      <c r="B66" s="231">
        <v>4.9841632120514977E-3</v>
      </c>
      <c r="C66" s="231">
        <v>3.87668214636798E-3</v>
      </c>
      <c r="D66" s="231">
        <v>3.0463205552549652E-3</v>
      </c>
      <c r="E66" s="231">
        <v>1.937842656914717E-3</v>
      </c>
      <c r="F66" s="231">
        <v>3.0463205553040019E-3</v>
      </c>
      <c r="G66" s="231">
        <v>6.9220058691107306E-3</v>
      </c>
      <c r="H66" s="231">
        <v>8.8608453586701951E-3</v>
      </c>
      <c r="I66" s="231">
        <v>6.0916442779980614E-3</v>
      </c>
      <c r="J66" s="231">
        <v>4.9841632120113284E-3</v>
      </c>
      <c r="K66" s="231">
        <v>1.1074810656769071E-3</v>
      </c>
      <c r="L66" s="231">
        <v>3.0463205551878839E-3</v>
      </c>
      <c r="M66" s="231">
        <v>1.9378426568605379E-3</v>
      </c>
      <c r="N66" s="231">
        <v>3.876682146306439E-3</v>
      </c>
      <c r="O66" s="231">
        <v>4.9841632120464904E-3</v>
      </c>
      <c r="P66" s="231">
        <v>3.8766821462276361E-3</v>
      </c>
      <c r="Q66" s="231">
        <v>7.1991253433675824E-3</v>
      </c>
      <c r="R66" s="231">
        <v>8.0304837668641795E-3</v>
      </c>
      <c r="S66" s="231">
        <v>1.1311059993185241E-2</v>
      </c>
      <c r="T66" s="231">
        <v>8.8229657183700218E-3</v>
      </c>
      <c r="U66" s="231">
        <v>6.0298406540662316E-3</v>
      </c>
      <c r="V66" s="231">
        <v>2.0245670967543078E-3</v>
      </c>
      <c r="W66" s="231">
        <v>1.9936652848442709E-3</v>
      </c>
      <c r="DA66" s="73" t="s">
        <v>3117</v>
      </c>
    </row>
    <row r="67" spans="1:105" ht="12" customHeight="1" x14ac:dyDescent="0.25">
      <c r="A67" s="60" t="s">
        <v>3118</v>
      </c>
      <c r="B67" s="264">
        <v>0.21592568157187969</v>
      </c>
      <c r="C67" s="264">
        <v>0.27163833343135801</v>
      </c>
      <c r="D67" s="264">
        <v>0.32697085577978591</v>
      </c>
      <c r="E67" s="264">
        <v>0.36925343901765878</v>
      </c>
      <c r="F67" s="264">
        <v>0.39334867208953278</v>
      </c>
      <c r="G67" s="264">
        <v>0.40702528234783181</v>
      </c>
      <c r="H67" s="264">
        <v>0.44125323918428971</v>
      </c>
      <c r="I67" s="264">
        <v>0.48570772905434068</v>
      </c>
      <c r="J67" s="264">
        <v>0.247341395739481</v>
      </c>
      <c r="K67" s="264">
        <v>0.16988887618421711</v>
      </c>
      <c r="L67" s="264">
        <v>0.2255173489120075</v>
      </c>
      <c r="M67" s="264">
        <v>0.21590953064017801</v>
      </c>
      <c r="N67" s="264">
        <v>0.21646331352617451</v>
      </c>
      <c r="O67" s="264">
        <v>0.22304884033806141</v>
      </c>
      <c r="P67" s="264">
        <v>0.23219094892112099</v>
      </c>
      <c r="Q67" s="264">
        <v>0.2347053710759654</v>
      </c>
      <c r="R67" s="264">
        <v>0.30659968353501299</v>
      </c>
      <c r="S67" s="264">
        <v>0.33501051739204829</v>
      </c>
      <c r="T67" s="264">
        <v>0.37355133670772478</v>
      </c>
      <c r="U67" s="264">
        <v>0.33722272817501708</v>
      </c>
      <c r="V67" s="264">
        <v>0.33200735389809638</v>
      </c>
      <c r="W67" s="264">
        <v>0.37250130514473401</v>
      </c>
      <c r="DA67" s="72" t="s">
        <v>3119</v>
      </c>
    </row>
    <row r="68" spans="1:105" ht="12" customHeight="1" x14ac:dyDescent="0.25">
      <c r="A68" s="57" t="s">
        <v>3120</v>
      </c>
      <c r="B68" s="263">
        <v>5.3887772805205509</v>
      </c>
      <c r="C68" s="263">
        <v>4.8034048842420463</v>
      </c>
      <c r="D68" s="263">
        <v>6.5407283121442621</v>
      </c>
      <c r="E68" s="263">
        <v>6.2257463945417699</v>
      </c>
      <c r="F68" s="263">
        <v>7.5068760165420514</v>
      </c>
      <c r="G68" s="263">
        <v>7.4969243538418793</v>
      </c>
      <c r="H68" s="263">
        <v>10.95059691585492</v>
      </c>
      <c r="I68" s="263">
        <v>16.799399042866749</v>
      </c>
      <c r="J68" s="263">
        <v>12.352087418497261</v>
      </c>
      <c r="K68" s="263">
        <v>10.99190279291151</v>
      </c>
      <c r="L68" s="263">
        <v>9.5343715853613737</v>
      </c>
      <c r="M68" s="263">
        <v>14.3976338440078</v>
      </c>
      <c r="N68" s="263">
        <v>16.66570038069738</v>
      </c>
      <c r="O68" s="263">
        <v>15.121860534887711</v>
      </c>
      <c r="P68" s="263">
        <v>11.831118601668029</v>
      </c>
      <c r="Q68" s="263">
        <v>10.90143694909591</v>
      </c>
      <c r="R68" s="263">
        <v>10.843202594069281</v>
      </c>
      <c r="S68" s="263">
        <v>10.34633140868087</v>
      </c>
      <c r="T68" s="263">
        <v>9.5713620034162616</v>
      </c>
      <c r="U68" s="263">
        <v>8.7685685738723276</v>
      </c>
      <c r="V68" s="263">
        <v>10.061986550152451</v>
      </c>
      <c r="W68" s="263">
        <v>9.3741016837269164</v>
      </c>
      <c r="DA68" s="70" t="s">
        <v>3121</v>
      </c>
    </row>
    <row r="69" spans="1:105" ht="12" customHeight="1" x14ac:dyDescent="0.25">
      <c r="A69" s="41" t="s">
        <v>3122</v>
      </c>
      <c r="B69" s="352">
        <v>8.5127821233354766</v>
      </c>
      <c r="C69" s="352">
        <v>9.9195766258196105</v>
      </c>
      <c r="D69" s="352">
        <v>10.926466777989351</v>
      </c>
      <c r="E69" s="352">
        <v>12.237969517056341</v>
      </c>
      <c r="F69" s="352">
        <v>13.17364342562588</v>
      </c>
      <c r="G69" s="352">
        <v>14.38627238367315</v>
      </c>
      <c r="H69" s="352">
        <v>16.183820010881352</v>
      </c>
      <c r="I69" s="352">
        <v>16.703918743048082</v>
      </c>
      <c r="J69" s="352">
        <v>13.96985065004813</v>
      </c>
      <c r="K69" s="352">
        <v>10.647315300164101</v>
      </c>
      <c r="L69" s="352">
        <v>11.58639609505985</v>
      </c>
      <c r="M69" s="352">
        <v>10.306488062913051</v>
      </c>
      <c r="N69" s="352">
        <v>9.8973680985344412</v>
      </c>
      <c r="O69" s="352">
        <v>9.7587958700240218</v>
      </c>
      <c r="P69" s="352">
        <v>9.9363900883267195</v>
      </c>
      <c r="Q69" s="352">
        <v>9.8010777878153927</v>
      </c>
      <c r="R69" s="352">
        <v>10.53730160940956</v>
      </c>
      <c r="S69" s="352">
        <v>12.04205314491981</v>
      </c>
      <c r="T69" s="352">
        <v>13.062506763156771</v>
      </c>
      <c r="U69" s="352">
        <v>12.83658098535515</v>
      </c>
      <c r="V69" s="352">
        <v>11.74272977129724</v>
      </c>
      <c r="W69" s="352">
        <v>11.75697035482494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0.99999999999999978</v>
      </c>
      <c r="C73" s="234">
        <f t="shared" si="3"/>
        <v>1</v>
      </c>
      <c r="D73" s="234">
        <f t="shared" si="3"/>
        <v>1.0000000000000004</v>
      </c>
      <c r="E73" s="234">
        <f t="shared" si="3"/>
        <v>1</v>
      </c>
      <c r="F73" s="234">
        <f t="shared" si="3"/>
        <v>1</v>
      </c>
      <c r="G73" s="234">
        <f t="shared" si="3"/>
        <v>1</v>
      </c>
      <c r="H73" s="234">
        <f t="shared" si="3"/>
        <v>1</v>
      </c>
      <c r="I73" s="234">
        <f t="shared" si="3"/>
        <v>0.99999999999999989</v>
      </c>
      <c r="J73" s="234">
        <f t="shared" si="3"/>
        <v>1</v>
      </c>
      <c r="K73" s="234">
        <f t="shared" si="3"/>
        <v>0.99999999999999978</v>
      </c>
      <c r="L73" s="234">
        <f t="shared" si="3"/>
        <v>0.99999999999999989</v>
      </c>
      <c r="M73" s="234">
        <f t="shared" si="3"/>
        <v>1</v>
      </c>
      <c r="N73" s="234">
        <f t="shared" si="3"/>
        <v>1.0000000000000002</v>
      </c>
      <c r="O73" s="234">
        <f t="shared" si="3"/>
        <v>0.99999999999999978</v>
      </c>
      <c r="P73" s="234">
        <f t="shared" si="3"/>
        <v>0.99999999999999989</v>
      </c>
      <c r="Q73" s="234">
        <f t="shared" si="3"/>
        <v>1.0000000000000002</v>
      </c>
      <c r="R73" s="234">
        <f t="shared" si="3"/>
        <v>0.99999999999999978</v>
      </c>
      <c r="S73" s="234">
        <f t="shared" si="3"/>
        <v>1</v>
      </c>
      <c r="T73" s="234">
        <f t="shared" si="3"/>
        <v>1</v>
      </c>
      <c r="U73" s="234">
        <f t="shared" si="3"/>
        <v>1.0000000000000002</v>
      </c>
      <c r="V73" s="234">
        <f t="shared" si="3"/>
        <v>1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2.099897232019067E-2</v>
      </c>
      <c r="C74" s="301">
        <f t="shared" si="4"/>
        <v>2.2714935011452296E-2</v>
      </c>
      <c r="D74" s="301">
        <f t="shared" si="4"/>
        <v>2.0041952705838594E-2</v>
      </c>
      <c r="E74" s="301">
        <f t="shared" si="4"/>
        <v>2.0409726159085814E-2</v>
      </c>
      <c r="F74" s="301">
        <f t="shared" si="4"/>
        <v>1.8092230358309782E-2</v>
      </c>
      <c r="G74" s="301">
        <f t="shared" si="4"/>
        <v>2.0004245160805692E-2</v>
      </c>
      <c r="H74" s="301">
        <f t="shared" si="4"/>
        <v>1.9112203135277658E-2</v>
      </c>
      <c r="I74" s="301">
        <f t="shared" si="4"/>
        <v>1.6763461957418554E-2</v>
      </c>
      <c r="J74" s="301">
        <f t="shared" si="4"/>
        <v>2.3553412041871048E-2</v>
      </c>
      <c r="K74" s="301">
        <f t="shared" si="4"/>
        <v>2.3920701934272058E-2</v>
      </c>
      <c r="L74" s="301">
        <f t="shared" si="4"/>
        <v>2.3847798355794102E-2</v>
      </c>
      <c r="M74" s="301">
        <f t="shared" si="4"/>
        <v>1.7114119160088773E-2</v>
      </c>
      <c r="N74" s="301">
        <f t="shared" si="4"/>
        <v>1.4018088922375735E-2</v>
      </c>
      <c r="O74" s="301">
        <f t="shared" si="4"/>
        <v>1.4828787656454042E-2</v>
      </c>
      <c r="P74" s="301">
        <f t="shared" si="4"/>
        <v>1.809701953033303E-2</v>
      </c>
      <c r="Q74" s="301">
        <f t="shared" si="4"/>
        <v>1.8859286847757752E-2</v>
      </c>
      <c r="R74" s="301">
        <f t="shared" si="4"/>
        <v>1.7324499054217634E-2</v>
      </c>
      <c r="S74" s="301">
        <f t="shared" si="4"/>
        <v>2.1163629884612466E-2</v>
      </c>
      <c r="T74" s="301">
        <f t="shared" si="4"/>
        <v>1.3408451561424332E-2</v>
      </c>
      <c r="U74" s="301">
        <f t="shared" si="4"/>
        <v>1.8704808586306753E-2</v>
      </c>
      <c r="V74" s="301">
        <f t="shared" si="4"/>
        <v>1.8719911007160986E-2</v>
      </c>
      <c r="W74" s="301">
        <f t="shared" si="4"/>
        <v>1.7459424150876361E-2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9.7979803613294954E-3</v>
      </c>
      <c r="C75" s="235">
        <f t="shared" si="5"/>
        <v>1.0740561337059477E-2</v>
      </c>
      <c r="D75" s="235">
        <f t="shared" si="5"/>
        <v>9.6522306710320922E-3</v>
      </c>
      <c r="E75" s="235">
        <f t="shared" si="5"/>
        <v>9.8480385290801598E-3</v>
      </c>
      <c r="F75" s="235">
        <f t="shared" si="5"/>
        <v>8.7088760890901076E-3</v>
      </c>
      <c r="G75" s="235">
        <f t="shared" si="5"/>
        <v>9.5190388999847851E-3</v>
      </c>
      <c r="H75" s="235">
        <f t="shared" si="5"/>
        <v>9.0296900174506173E-3</v>
      </c>
      <c r="I75" s="235">
        <f t="shared" si="5"/>
        <v>8.0223023909269022E-3</v>
      </c>
      <c r="J75" s="235">
        <f t="shared" si="5"/>
        <v>1.0535291330546193E-2</v>
      </c>
      <c r="K75" s="235">
        <f t="shared" si="5"/>
        <v>1.0612556004837031E-2</v>
      </c>
      <c r="L75" s="235">
        <f t="shared" si="5"/>
        <v>1.076025968972184E-2</v>
      </c>
      <c r="M75" s="235">
        <f t="shared" si="5"/>
        <v>7.7822678853385532E-3</v>
      </c>
      <c r="N75" s="235">
        <f t="shared" si="5"/>
        <v>6.4066101973242126E-3</v>
      </c>
      <c r="O75" s="235">
        <f t="shared" si="5"/>
        <v>6.8149984228037686E-3</v>
      </c>
      <c r="P75" s="235">
        <f t="shared" si="5"/>
        <v>8.3417806524003248E-3</v>
      </c>
      <c r="Q75" s="235">
        <f t="shared" si="5"/>
        <v>8.7230676843311605E-3</v>
      </c>
      <c r="R75" s="235">
        <f t="shared" si="5"/>
        <v>8.2919577215207953E-3</v>
      </c>
      <c r="S75" s="235">
        <f t="shared" si="5"/>
        <v>1.0037260503912279E-2</v>
      </c>
      <c r="T75" s="235">
        <f t="shared" si="5"/>
        <v>6.3943513153203284E-3</v>
      </c>
      <c r="U75" s="235">
        <f t="shared" si="5"/>
        <v>8.7786122462231927E-3</v>
      </c>
      <c r="V75" s="235">
        <f t="shared" si="5"/>
        <v>8.9066726676533849E-3</v>
      </c>
      <c r="W75" s="235">
        <f t="shared" si="5"/>
        <v>8.5262945698784884E-3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1.5900963306747916E-2</v>
      </c>
      <c r="C76" s="235">
        <f t="shared" si="6"/>
        <v>1.7609002758899858E-2</v>
      </c>
      <c r="D76" s="235">
        <f t="shared" si="6"/>
        <v>1.6042400634917395E-2</v>
      </c>
      <c r="E76" s="235">
        <f t="shared" si="6"/>
        <v>1.6390592424019097E-2</v>
      </c>
      <c r="F76" s="235">
        <f t="shared" si="6"/>
        <v>1.44691918462401E-2</v>
      </c>
      <c r="G76" s="235">
        <f t="shared" si="6"/>
        <v>1.5680986082933866E-2</v>
      </c>
      <c r="H76" s="235">
        <f t="shared" si="6"/>
        <v>1.4794938036970051E-2</v>
      </c>
      <c r="I76" s="235">
        <f t="shared" si="6"/>
        <v>1.3271300469459773E-2</v>
      </c>
      <c r="J76" s="235">
        <f t="shared" si="6"/>
        <v>1.652631462132036E-2</v>
      </c>
      <c r="K76" s="235">
        <f t="shared" si="6"/>
        <v>1.6533446987445289E-2</v>
      </c>
      <c r="L76" s="235">
        <f t="shared" si="6"/>
        <v>1.7001501981467545E-2</v>
      </c>
      <c r="M76" s="235">
        <f t="shared" si="6"/>
        <v>1.2374527708112723E-2</v>
      </c>
      <c r="N76" s="235">
        <f t="shared" si="6"/>
        <v>1.0228614624661193E-2</v>
      </c>
      <c r="O76" s="235">
        <f t="shared" si="6"/>
        <v>1.0929231227287482E-2</v>
      </c>
      <c r="P76" s="235">
        <f t="shared" si="6"/>
        <v>1.3409339209277246E-2</v>
      </c>
      <c r="Q76" s="235">
        <f t="shared" si="6"/>
        <v>1.4060314784862733E-2</v>
      </c>
      <c r="R76" s="235">
        <f t="shared" si="6"/>
        <v>1.3718820138092216E-2</v>
      </c>
      <c r="S76" s="235">
        <f t="shared" si="6"/>
        <v>1.6493423906924185E-2</v>
      </c>
      <c r="T76" s="235">
        <f t="shared" si="6"/>
        <v>1.055075872211581E-2</v>
      </c>
      <c r="U76" s="235">
        <f t="shared" si="6"/>
        <v>1.4310828225996938E-2</v>
      </c>
      <c r="V76" s="235">
        <f t="shared" si="6"/>
        <v>1.4670721014087435E-2</v>
      </c>
      <c r="W76" s="235">
        <f t="shared" si="6"/>
        <v>1.4314479389298362E-2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7.5882783348300321E-3</v>
      </c>
      <c r="C77" s="235">
        <f t="shared" si="7"/>
        <v>8.1884818869299349E-3</v>
      </c>
      <c r="D77" s="235">
        <f t="shared" si="7"/>
        <v>7.2003040643422124E-3</v>
      </c>
      <c r="E77" s="235">
        <f t="shared" si="7"/>
        <v>7.3298127387364598E-3</v>
      </c>
      <c r="F77" s="235">
        <f t="shared" si="7"/>
        <v>6.5004553430640594E-3</v>
      </c>
      <c r="G77" s="235">
        <f t="shared" si="7"/>
        <v>7.2028735233116677E-3</v>
      </c>
      <c r="H77" s="235">
        <f t="shared" si="7"/>
        <v>6.8907668854748041E-3</v>
      </c>
      <c r="I77" s="235">
        <f t="shared" si="7"/>
        <v>6.0296138885903372E-3</v>
      </c>
      <c r="J77" s="235">
        <f t="shared" si="7"/>
        <v>8.5750488466898034E-3</v>
      </c>
      <c r="K77" s="235">
        <f t="shared" si="7"/>
        <v>8.7209594615340752E-3</v>
      </c>
      <c r="L77" s="235">
        <f t="shared" si="7"/>
        <v>8.6691551374124386E-3</v>
      </c>
      <c r="M77" s="235">
        <f t="shared" si="7"/>
        <v>6.2128814105848534E-3</v>
      </c>
      <c r="N77" s="235">
        <f t="shared" si="7"/>
        <v>5.0844294671077194E-3</v>
      </c>
      <c r="O77" s="235">
        <f t="shared" si="7"/>
        <v>5.3731668877171962E-3</v>
      </c>
      <c r="P77" s="235">
        <f t="shared" si="7"/>
        <v>6.5539303407020875E-3</v>
      </c>
      <c r="Q77" s="235">
        <f t="shared" si="7"/>
        <v>6.8257973214665762E-3</v>
      </c>
      <c r="R77" s="235">
        <f t="shared" si="7"/>
        <v>6.2312487532306974E-3</v>
      </c>
      <c r="S77" s="235">
        <f t="shared" si="7"/>
        <v>7.6250196288191801E-3</v>
      </c>
      <c r="T77" s="235">
        <f t="shared" si="7"/>
        <v>4.8259930465346431E-3</v>
      </c>
      <c r="U77" s="235">
        <f t="shared" si="7"/>
        <v>6.7520939793342897E-3</v>
      </c>
      <c r="V77" s="235">
        <f t="shared" si="7"/>
        <v>6.7405970295051449E-3</v>
      </c>
      <c r="W77" s="235">
        <f t="shared" si="7"/>
        <v>6.2559947183378328E-3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1.8364679032493433E-2</v>
      </c>
      <c r="C78" s="302">
        <f t="shared" si="8"/>
        <v>1.986576030355279E-2</v>
      </c>
      <c r="D78" s="302">
        <f t="shared" si="8"/>
        <v>1.6829155230998778E-2</v>
      </c>
      <c r="E78" s="302">
        <f t="shared" si="8"/>
        <v>1.7965176163725772E-2</v>
      </c>
      <c r="F78" s="302">
        <f t="shared" si="8"/>
        <v>1.5830144238948338E-2</v>
      </c>
      <c r="G78" s="302">
        <f t="shared" si="8"/>
        <v>1.7066840137591122E-2</v>
      </c>
      <c r="H78" s="302">
        <f t="shared" si="8"/>
        <v>1.561108358259989E-2</v>
      </c>
      <c r="I78" s="302">
        <f t="shared" si="8"/>
        <v>1.4144883852066414E-2</v>
      </c>
      <c r="J78" s="302">
        <f t="shared" si="8"/>
        <v>1.8293227359005678E-2</v>
      </c>
      <c r="K78" s="302">
        <f t="shared" si="8"/>
        <v>1.7328749126202352E-2</v>
      </c>
      <c r="L78" s="302">
        <f t="shared" si="8"/>
        <v>1.7776132644336713E-2</v>
      </c>
      <c r="M78" s="302">
        <f t="shared" si="8"/>
        <v>1.4656177051863175E-2</v>
      </c>
      <c r="N78" s="302">
        <f t="shared" si="8"/>
        <v>1.4217802990404945E-2</v>
      </c>
      <c r="O78" s="302">
        <f t="shared" si="8"/>
        <v>1.3875561787974996E-2</v>
      </c>
      <c r="P78" s="302">
        <f t="shared" si="8"/>
        <v>1.46242063750736E-2</v>
      </c>
      <c r="Q78" s="302">
        <f t="shared" si="8"/>
        <v>1.4776360346476657E-2</v>
      </c>
      <c r="R78" s="302">
        <f t="shared" si="8"/>
        <v>1.41157210161711E-2</v>
      </c>
      <c r="S78" s="302">
        <f t="shared" si="8"/>
        <v>1.6225169301572025E-2</v>
      </c>
      <c r="T78" s="302">
        <f t="shared" si="8"/>
        <v>1.0325399745993729E-2</v>
      </c>
      <c r="U78" s="302">
        <f t="shared" si="8"/>
        <v>1.3830261206086729E-2</v>
      </c>
      <c r="V78" s="302">
        <f t="shared" si="8"/>
        <v>1.474819536165455E-2</v>
      </c>
      <c r="W78" s="302">
        <f t="shared" si="8"/>
        <v>1.4199313095730805E-2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0.25572836795385728</v>
      </c>
      <c r="C79" s="303">
        <f t="shared" si="9"/>
        <v>0.25346181436560128</v>
      </c>
      <c r="D79" s="303">
        <f t="shared" si="9"/>
        <v>0.24040637033431933</v>
      </c>
      <c r="E79" s="303">
        <f t="shared" si="9"/>
        <v>0.24415563407737575</v>
      </c>
      <c r="F79" s="303">
        <f t="shared" si="9"/>
        <v>0.30796038669330222</v>
      </c>
      <c r="G79" s="303">
        <f t="shared" si="9"/>
        <v>0.30065655611014852</v>
      </c>
      <c r="H79" s="303">
        <f t="shared" si="9"/>
        <v>0.26472969212473813</v>
      </c>
      <c r="I79" s="303">
        <f t="shared" si="9"/>
        <v>0.2147103087504042</v>
      </c>
      <c r="J79" s="303">
        <f t="shared" si="9"/>
        <v>0.19275913161469821</v>
      </c>
      <c r="K79" s="303">
        <f t="shared" si="9"/>
        <v>0.17265440595622206</v>
      </c>
      <c r="L79" s="303">
        <f t="shared" si="9"/>
        <v>0.1748666603167908</v>
      </c>
      <c r="M79" s="303">
        <f t="shared" si="9"/>
        <v>0.17245387985540403</v>
      </c>
      <c r="N79" s="303">
        <f t="shared" si="9"/>
        <v>0.19107400513101855</v>
      </c>
      <c r="O79" s="303">
        <f t="shared" si="9"/>
        <v>0.20025214859214507</v>
      </c>
      <c r="P79" s="303">
        <f t="shared" si="9"/>
        <v>0.1815452851995405</v>
      </c>
      <c r="Q79" s="303">
        <f t="shared" si="9"/>
        <v>0.17770366011366032</v>
      </c>
      <c r="R79" s="303">
        <f t="shared" si="9"/>
        <v>0.19259764082794362</v>
      </c>
      <c r="S79" s="303">
        <f t="shared" si="9"/>
        <v>0.16675258710589508</v>
      </c>
      <c r="T79" s="303">
        <f t="shared" si="9"/>
        <v>0.43166186910364762</v>
      </c>
      <c r="U79" s="303">
        <f t="shared" si="9"/>
        <v>0.32731751171239026</v>
      </c>
      <c r="V79" s="303">
        <f t="shared" si="9"/>
        <v>0.2298131554788268</v>
      </c>
      <c r="W79" s="303">
        <f t="shared" si="9"/>
        <v>0.2307204636503776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0.29045911836034982</v>
      </c>
      <c r="C80" s="303">
        <f t="shared" si="10"/>
        <v>0.2731887455073605</v>
      </c>
      <c r="D80" s="303">
        <f t="shared" si="10"/>
        <v>0.29450136966800161</v>
      </c>
      <c r="E80" s="303">
        <f t="shared" si="10"/>
        <v>0.29025612373943943</v>
      </c>
      <c r="F80" s="303">
        <f t="shared" si="10"/>
        <v>0.26506094850014866</v>
      </c>
      <c r="G80" s="303">
        <f t="shared" si="10"/>
        <v>0.25555434174988129</v>
      </c>
      <c r="H80" s="303">
        <f t="shared" si="10"/>
        <v>0.29506354619924641</v>
      </c>
      <c r="I80" s="303">
        <f t="shared" si="10"/>
        <v>0.32811473402788144</v>
      </c>
      <c r="J80" s="303">
        <f t="shared" si="10"/>
        <v>0.32602453356133909</v>
      </c>
      <c r="K80" s="303">
        <f t="shared" si="10"/>
        <v>0.33728260827479561</v>
      </c>
      <c r="L80" s="303">
        <f t="shared" si="10"/>
        <v>0.34816418450239156</v>
      </c>
      <c r="M80" s="303">
        <f t="shared" si="10"/>
        <v>0.38037191913012031</v>
      </c>
      <c r="N80" s="303">
        <f t="shared" si="10"/>
        <v>0.39244330258102295</v>
      </c>
      <c r="O80" s="303">
        <f t="shared" si="10"/>
        <v>0.37128162772521234</v>
      </c>
      <c r="P80" s="303">
        <f t="shared" si="10"/>
        <v>0.36086244876615825</v>
      </c>
      <c r="Q80" s="303">
        <f t="shared" si="10"/>
        <v>0.35656612402415616</v>
      </c>
      <c r="R80" s="303">
        <f t="shared" si="10"/>
        <v>0.34430502650416794</v>
      </c>
      <c r="S80" s="303">
        <f t="shared" si="10"/>
        <v>0.32805800939012836</v>
      </c>
      <c r="T80" s="303">
        <f t="shared" si="10"/>
        <v>0.19592430160920504</v>
      </c>
      <c r="U80" s="303">
        <f t="shared" si="10"/>
        <v>0.23557070315176418</v>
      </c>
      <c r="V80" s="303">
        <f t="shared" si="10"/>
        <v>0.30591161005993744</v>
      </c>
      <c r="W80" s="303">
        <f t="shared" si="10"/>
        <v>0.3108588908420698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0.28264597961965865</v>
      </c>
      <c r="C81" s="304">
        <f t="shared" si="11"/>
        <v>0.26363022940774333</v>
      </c>
      <c r="D81" s="304">
        <f t="shared" si="11"/>
        <v>0.28469835459285159</v>
      </c>
      <c r="E81" s="304">
        <f t="shared" si="11"/>
        <v>0.28012747004068128</v>
      </c>
      <c r="F81" s="304">
        <f t="shared" si="11"/>
        <v>0.25624564080178963</v>
      </c>
      <c r="G81" s="304">
        <f t="shared" si="11"/>
        <v>0.24666694190173211</v>
      </c>
      <c r="H81" s="304">
        <f t="shared" si="11"/>
        <v>0.28707840072275792</v>
      </c>
      <c r="I81" s="304">
        <f t="shared" si="11"/>
        <v>0.32031309827211385</v>
      </c>
      <c r="J81" s="304">
        <f t="shared" si="11"/>
        <v>0.32080633063494834</v>
      </c>
      <c r="K81" s="304">
        <f t="shared" si="11"/>
        <v>0.33266174515800462</v>
      </c>
      <c r="L81" s="304">
        <f t="shared" si="11"/>
        <v>0.34215315119965251</v>
      </c>
      <c r="M81" s="304">
        <f t="shared" si="11"/>
        <v>0.37558800667765507</v>
      </c>
      <c r="N81" s="304">
        <f t="shared" si="11"/>
        <v>0.38827373430927392</v>
      </c>
      <c r="O81" s="304">
        <f t="shared" si="11"/>
        <v>0.36657549224492531</v>
      </c>
      <c r="P81" s="304">
        <f t="shared" si="11"/>
        <v>0.35492588856589874</v>
      </c>
      <c r="Q81" s="304">
        <f t="shared" si="11"/>
        <v>0.35014614028320362</v>
      </c>
      <c r="R81" s="304">
        <f t="shared" si="11"/>
        <v>0.33623319204690721</v>
      </c>
      <c r="S81" s="304">
        <f t="shared" si="11"/>
        <v>0.318916588031399</v>
      </c>
      <c r="T81" s="304">
        <f t="shared" si="11"/>
        <v>0.18985863106428649</v>
      </c>
      <c r="U81" s="304">
        <f t="shared" si="11"/>
        <v>0.22821282103183563</v>
      </c>
      <c r="V81" s="304">
        <f t="shared" si="11"/>
        <v>0.29760428185320692</v>
      </c>
      <c r="W81" s="304">
        <f t="shared" si="11"/>
        <v>0.30140019083877245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7.8131387406911532E-3</v>
      </c>
      <c r="C82" s="304">
        <f t="shared" si="12"/>
        <v>9.5585160996171977E-3</v>
      </c>
      <c r="D82" s="304">
        <f t="shared" si="12"/>
        <v>9.8030150751500511E-3</v>
      </c>
      <c r="E82" s="304">
        <f t="shared" si="12"/>
        <v>1.0128653698758157E-2</v>
      </c>
      <c r="F82" s="304">
        <f t="shared" si="12"/>
        <v>8.8153076983589953E-3</v>
      </c>
      <c r="G82" s="304">
        <f t="shared" si="12"/>
        <v>8.887399848149213E-3</v>
      </c>
      <c r="H82" s="304">
        <f t="shared" si="12"/>
        <v>7.9851454764884658E-3</v>
      </c>
      <c r="I82" s="304">
        <f t="shared" si="12"/>
        <v>7.8016357557675929E-3</v>
      </c>
      <c r="J82" s="304">
        <f t="shared" si="12"/>
        <v>5.2182029263907409E-3</v>
      </c>
      <c r="K82" s="304">
        <f t="shared" si="12"/>
        <v>4.6208631167909938E-3</v>
      </c>
      <c r="L82" s="304">
        <f t="shared" si="12"/>
        <v>6.0110333027390602E-3</v>
      </c>
      <c r="M82" s="304">
        <f t="shared" si="12"/>
        <v>4.7839124524652237E-3</v>
      </c>
      <c r="N82" s="304">
        <f t="shared" si="12"/>
        <v>4.1695682717490263E-3</v>
      </c>
      <c r="O82" s="304">
        <f t="shared" si="12"/>
        <v>4.7061354802870291E-3</v>
      </c>
      <c r="P82" s="304">
        <f t="shared" si="12"/>
        <v>5.9365602002595091E-3</v>
      </c>
      <c r="Q82" s="304">
        <f t="shared" si="12"/>
        <v>6.4199837409524936E-3</v>
      </c>
      <c r="R82" s="304">
        <f t="shared" si="12"/>
        <v>8.0718344572607275E-3</v>
      </c>
      <c r="S82" s="304">
        <f t="shared" si="12"/>
        <v>9.1414213587293104E-3</v>
      </c>
      <c r="T82" s="304">
        <f t="shared" si="12"/>
        <v>6.0656705449185708E-3</v>
      </c>
      <c r="U82" s="304">
        <f t="shared" si="12"/>
        <v>7.3578821199285511E-3</v>
      </c>
      <c r="V82" s="304">
        <f t="shared" si="12"/>
        <v>8.3073282067305052E-3</v>
      </c>
      <c r="W82" s="304">
        <f t="shared" si="12"/>
        <v>9.4587000032973542E-3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3.5434975200761311E-2</v>
      </c>
      <c r="C83" s="303">
        <f t="shared" si="13"/>
        <v>3.7011824530763564E-2</v>
      </c>
      <c r="D83" s="303">
        <f t="shared" si="13"/>
        <v>3.4609347564287601E-2</v>
      </c>
      <c r="E83" s="303">
        <f t="shared" si="13"/>
        <v>4.2886505001097863E-2</v>
      </c>
      <c r="F83" s="303">
        <f t="shared" si="13"/>
        <v>4.2494047766132956E-2</v>
      </c>
      <c r="G83" s="303">
        <f t="shared" si="13"/>
        <v>4.3957480922833851E-2</v>
      </c>
      <c r="H83" s="303">
        <f t="shared" si="13"/>
        <v>3.734536112318089E-2</v>
      </c>
      <c r="I83" s="303">
        <f t="shared" si="13"/>
        <v>3.1131215298150855E-2</v>
      </c>
      <c r="J83" s="303">
        <f t="shared" si="13"/>
        <v>2.6902936828746591E-2</v>
      </c>
      <c r="K83" s="303">
        <f t="shared" si="13"/>
        <v>1.6152446017936552E-2</v>
      </c>
      <c r="L83" s="303">
        <f t="shared" si="13"/>
        <v>1.7699098837403379E-2</v>
      </c>
      <c r="M83" s="303">
        <f t="shared" si="13"/>
        <v>1.8844514533804691E-2</v>
      </c>
      <c r="N83" s="303">
        <f t="shared" si="13"/>
        <v>2.025490786511867E-2</v>
      </c>
      <c r="O83" s="303">
        <f t="shared" si="13"/>
        <v>2.1103719164195608E-2</v>
      </c>
      <c r="P83" s="303">
        <f t="shared" si="13"/>
        <v>1.9567231313283792E-2</v>
      </c>
      <c r="Q83" s="303">
        <f t="shared" si="13"/>
        <v>1.8977366882193123E-2</v>
      </c>
      <c r="R83" s="303">
        <f t="shared" si="13"/>
        <v>2.0787677524435305E-2</v>
      </c>
      <c r="S83" s="303">
        <f t="shared" si="13"/>
        <v>1.8920491413709634E-2</v>
      </c>
      <c r="T83" s="303">
        <f t="shared" si="13"/>
        <v>7.2218092498939498E-2</v>
      </c>
      <c r="U83" s="303">
        <f t="shared" si="13"/>
        <v>5.1674671728881461E-2</v>
      </c>
      <c r="V83" s="303">
        <f t="shared" si="13"/>
        <v>2.9219944135572086E-2</v>
      </c>
      <c r="W83" s="303">
        <f t="shared" si="13"/>
        <v>3.1388610420390199E-2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1.2272072747226434E-2</v>
      </c>
      <c r="C84" s="304">
        <f t="shared" si="14"/>
        <v>1.2855813536843563E-2</v>
      </c>
      <c r="D84" s="304">
        <f t="shared" si="14"/>
        <v>1.2146039297167332E-2</v>
      </c>
      <c r="E84" s="304">
        <f t="shared" si="14"/>
        <v>1.422277756373572E-2</v>
      </c>
      <c r="F84" s="304">
        <f t="shared" si="14"/>
        <v>1.2936783897164524E-2</v>
      </c>
      <c r="G84" s="304">
        <f t="shared" si="14"/>
        <v>1.221112036514789E-2</v>
      </c>
      <c r="H84" s="304">
        <f t="shared" si="14"/>
        <v>1.0203480555012107E-2</v>
      </c>
      <c r="I84" s="304">
        <f t="shared" si="14"/>
        <v>9.2231498136908698E-3</v>
      </c>
      <c r="J84" s="304">
        <f t="shared" si="14"/>
        <v>8.0445196258234486E-3</v>
      </c>
      <c r="K84" s="304">
        <f t="shared" si="14"/>
        <v>5.0056400082448453E-3</v>
      </c>
      <c r="L84" s="304">
        <f t="shared" si="14"/>
        <v>6.2999626097638012E-3</v>
      </c>
      <c r="M84" s="304">
        <f t="shared" si="14"/>
        <v>6.4644228750616308E-3</v>
      </c>
      <c r="N84" s="304">
        <f t="shared" si="14"/>
        <v>6.8035775117775681E-3</v>
      </c>
      <c r="O84" s="304">
        <f t="shared" si="14"/>
        <v>6.8726839525259592E-3</v>
      </c>
      <c r="P84" s="304">
        <f t="shared" si="14"/>
        <v>6.1998759335967681E-3</v>
      </c>
      <c r="Q84" s="304">
        <f t="shared" si="14"/>
        <v>5.4092764321197343E-3</v>
      </c>
      <c r="R84" s="304">
        <f t="shared" si="14"/>
        <v>5.9127646649286365E-3</v>
      </c>
      <c r="S84" s="304">
        <f t="shared" si="14"/>
        <v>4.7752734419412961E-3</v>
      </c>
      <c r="T84" s="304">
        <f t="shared" si="14"/>
        <v>3.6654543981163817E-3</v>
      </c>
      <c r="U84" s="304">
        <f t="shared" si="14"/>
        <v>3.8658158852298862E-3</v>
      </c>
      <c r="V84" s="304">
        <f t="shared" si="14"/>
        <v>3.8386798982474233E-3</v>
      </c>
      <c r="W84" s="304">
        <f t="shared" si="14"/>
        <v>4.0979189152297599E-3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2.2353684512534725E-2</v>
      </c>
      <c r="C85" s="304">
        <f t="shared" si="15"/>
        <v>2.3166021826459649E-2</v>
      </c>
      <c r="D85" s="304">
        <f t="shared" si="15"/>
        <v>2.1447995991479729E-2</v>
      </c>
      <c r="E85" s="304">
        <f t="shared" si="15"/>
        <v>2.7614688304276477E-2</v>
      </c>
      <c r="F85" s="304">
        <f t="shared" si="15"/>
        <v>2.8644249857352675E-2</v>
      </c>
      <c r="G85" s="304">
        <f t="shared" si="15"/>
        <v>3.0825879859127645E-2</v>
      </c>
      <c r="H85" s="304">
        <f t="shared" si="15"/>
        <v>2.6314847643818196E-2</v>
      </c>
      <c r="I85" s="304">
        <f t="shared" si="15"/>
        <v>2.1100038924041199E-2</v>
      </c>
      <c r="J85" s="304">
        <f t="shared" si="15"/>
        <v>1.8317960471261246E-2</v>
      </c>
      <c r="K85" s="304">
        <f t="shared" si="15"/>
        <v>1.0668216615452638E-2</v>
      </c>
      <c r="L85" s="304">
        <f t="shared" si="15"/>
        <v>1.0776564921284461E-2</v>
      </c>
      <c r="M85" s="304">
        <f t="shared" si="15"/>
        <v>1.188461501188059E-2</v>
      </c>
      <c r="N85" s="304">
        <f t="shared" si="15"/>
        <v>1.301948221090995E-2</v>
      </c>
      <c r="O85" s="304">
        <f t="shared" si="15"/>
        <v>1.3743614036925636E-2</v>
      </c>
      <c r="P85" s="304">
        <f t="shared" si="15"/>
        <v>1.2752497358945861E-2</v>
      </c>
      <c r="Q85" s="304">
        <f t="shared" si="15"/>
        <v>1.2903163562617592E-2</v>
      </c>
      <c r="R85" s="304">
        <f t="shared" si="15"/>
        <v>1.4038901433576093E-2</v>
      </c>
      <c r="S85" s="304">
        <f t="shared" si="15"/>
        <v>1.3198427902471372E-2</v>
      </c>
      <c r="T85" s="304">
        <f t="shared" si="15"/>
        <v>6.7924407937242262E-2</v>
      </c>
      <c r="U85" s="304">
        <f t="shared" si="15"/>
        <v>4.7046789481230394E-2</v>
      </c>
      <c r="V85" s="304">
        <f t="shared" si="15"/>
        <v>2.4520862387341864E-2</v>
      </c>
      <c r="W85" s="304">
        <f t="shared" si="15"/>
        <v>2.6311040433390359E-2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8.0921794100015561E-4</v>
      </c>
      <c r="C86" s="304">
        <f t="shared" si="16"/>
        <v>9.8998916746035237E-4</v>
      </c>
      <c r="D86" s="304">
        <f t="shared" si="16"/>
        <v>1.015312275640541E-3</v>
      </c>
      <c r="E86" s="304">
        <f t="shared" si="16"/>
        <v>1.0490391330856663E-3</v>
      </c>
      <c r="F86" s="304">
        <f t="shared" si="16"/>
        <v>9.1301401161575303E-4</v>
      </c>
      <c r="G86" s="304">
        <f t="shared" si="16"/>
        <v>9.2048069855831145E-4</v>
      </c>
      <c r="H86" s="304">
        <f t="shared" si="16"/>
        <v>8.2703292435059098E-4</v>
      </c>
      <c r="I86" s="304">
        <f t="shared" si="16"/>
        <v>8.0802656041878656E-4</v>
      </c>
      <c r="J86" s="304">
        <f t="shared" si="16"/>
        <v>5.4045673166189831E-4</v>
      </c>
      <c r="K86" s="304">
        <f t="shared" si="16"/>
        <v>4.785893942390673E-4</v>
      </c>
      <c r="L86" s="304">
        <f t="shared" si="16"/>
        <v>6.2257130635511699E-4</v>
      </c>
      <c r="M86" s="304">
        <f t="shared" si="16"/>
        <v>4.9547664686246942E-4</v>
      </c>
      <c r="N86" s="304">
        <f t="shared" si="16"/>
        <v>4.3184814243114921E-4</v>
      </c>
      <c r="O86" s="304">
        <f t="shared" si="16"/>
        <v>4.8742117474401389E-4</v>
      </c>
      <c r="P86" s="304">
        <f t="shared" si="16"/>
        <v>6.1485802074116337E-4</v>
      </c>
      <c r="Q86" s="304">
        <f t="shared" si="16"/>
        <v>6.64926887455794E-4</v>
      </c>
      <c r="R86" s="304">
        <f t="shared" si="16"/>
        <v>8.3601142593057543E-4</v>
      </c>
      <c r="S86" s="304">
        <f t="shared" si="16"/>
        <v>9.467900692969642E-4</v>
      </c>
      <c r="T86" s="304">
        <f t="shared" si="16"/>
        <v>6.282301635808519E-4</v>
      </c>
      <c r="U86" s="304">
        <f t="shared" si="16"/>
        <v>7.6206636242117157E-4</v>
      </c>
      <c r="V86" s="304">
        <f t="shared" si="16"/>
        <v>8.6040184998280257E-4</v>
      </c>
      <c r="W86" s="304">
        <f t="shared" si="16"/>
        <v>9.7965107177008315E-4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1.1578046640665444E-2</v>
      </c>
      <c r="C87" s="303">
        <f t="shared" si="17"/>
        <v>1.3067032401160139E-2</v>
      </c>
      <c r="D87" s="303">
        <f t="shared" si="17"/>
        <v>1.2837470792415415E-2</v>
      </c>
      <c r="E87" s="303">
        <f t="shared" si="17"/>
        <v>1.4323370874947344E-2</v>
      </c>
      <c r="F87" s="303">
        <f t="shared" si="17"/>
        <v>1.3007500870700919E-2</v>
      </c>
      <c r="G87" s="303">
        <f t="shared" si="17"/>
        <v>1.2948802330257471E-2</v>
      </c>
      <c r="H87" s="303">
        <f t="shared" si="17"/>
        <v>1.1232951683689037E-2</v>
      </c>
      <c r="I87" s="303">
        <f t="shared" si="17"/>
        <v>1.0330832785346172E-2</v>
      </c>
      <c r="J87" s="303">
        <f t="shared" si="17"/>
        <v>7.9400610686669888E-3</v>
      </c>
      <c r="K87" s="303">
        <f t="shared" si="17"/>
        <v>5.8140409103582908E-3</v>
      </c>
      <c r="L87" s="303">
        <f t="shared" si="17"/>
        <v>7.2477706077481701E-3</v>
      </c>
      <c r="M87" s="303">
        <f t="shared" si="17"/>
        <v>6.5797752681963119E-3</v>
      </c>
      <c r="N87" s="303">
        <f t="shared" si="17"/>
        <v>6.3810215320023178E-3</v>
      </c>
      <c r="O87" s="303">
        <f t="shared" si="17"/>
        <v>6.8172684465793122E-3</v>
      </c>
      <c r="P87" s="303">
        <f t="shared" si="17"/>
        <v>7.2955420399476202E-3</v>
      </c>
      <c r="Q87" s="303">
        <f t="shared" si="17"/>
        <v>7.3339006135178459E-3</v>
      </c>
      <c r="R87" s="303">
        <f t="shared" si="17"/>
        <v>8.7119675208297848E-3</v>
      </c>
      <c r="S87" s="303">
        <f t="shared" si="17"/>
        <v>8.9048665509703761E-3</v>
      </c>
      <c r="T87" s="303">
        <f t="shared" si="17"/>
        <v>1.0548933278334805E-2</v>
      </c>
      <c r="U87" s="303">
        <f t="shared" si="17"/>
        <v>9.9135649513767791E-3</v>
      </c>
      <c r="V87" s="303">
        <f t="shared" si="17"/>
        <v>8.8434657225049153E-3</v>
      </c>
      <c r="W87" s="303">
        <f t="shared" si="17"/>
        <v>9.8417316541670619E-3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4.7061082845928697E-3</v>
      </c>
      <c r="C88" s="304">
        <f t="shared" si="18"/>
        <v>4.9745485125742067E-3</v>
      </c>
      <c r="D88" s="304">
        <f t="shared" si="18"/>
        <v>4.7118255894183616E-3</v>
      </c>
      <c r="E88" s="304">
        <f t="shared" si="18"/>
        <v>5.5174568135181656E-3</v>
      </c>
      <c r="F88" s="304">
        <f t="shared" si="18"/>
        <v>4.9965646188441957E-3</v>
      </c>
      <c r="G88" s="304">
        <f t="shared" si="18"/>
        <v>4.7258411206356262E-3</v>
      </c>
      <c r="H88" s="304">
        <f t="shared" si="18"/>
        <v>3.9487331674729073E-3</v>
      </c>
      <c r="I88" s="304">
        <f t="shared" si="18"/>
        <v>3.5608538612275967E-3</v>
      </c>
      <c r="J88" s="304">
        <f t="shared" si="18"/>
        <v>3.0955296445587944E-3</v>
      </c>
      <c r="K88" s="304">
        <f t="shared" si="18"/>
        <v>1.9418431066467075E-3</v>
      </c>
      <c r="L88" s="304">
        <f t="shared" si="18"/>
        <v>2.4439510124083714E-3</v>
      </c>
      <c r="M88" s="304">
        <f t="shared" si="18"/>
        <v>2.5077502532566665E-3</v>
      </c>
      <c r="N88" s="304">
        <f t="shared" si="18"/>
        <v>2.6317147217328205E-3</v>
      </c>
      <c r="O88" s="304">
        <f t="shared" si="18"/>
        <v>2.6570475675433661E-3</v>
      </c>
      <c r="P88" s="304">
        <f t="shared" si="18"/>
        <v>2.3925343689409732E-3</v>
      </c>
      <c r="Q88" s="304">
        <f t="shared" si="18"/>
        <v>2.098426202115413E-3</v>
      </c>
      <c r="R88" s="304">
        <f t="shared" si="18"/>
        <v>2.2937449131188669E-3</v>
      </c>
      <c r="S88" s="304">
        <f t="shared" si="18"/>
        <v>1.839365762754385E-3</v>
      </c>
      <c r="T88" s="304">
        <f t="shared" si="18"/>
        <v>1.4092947041020895E-3</v>
      </c>
      <c r="U88" s="304">
        <f t="shared" si="18"/>
        <v>1.4862586032161362E-3</v>
      </c>
      <c r="V88" s="304">
        <f t="shared" si="18"/>
        <v>1.4801964988026661E-3</v>
      </c>
      <c r="W88" s="304">
        <f t="shared" si="18"/>
        <v>1.5789383524649966E-3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1.6817819068991645E-3</v>
      </c>
      <c r="C89" s="304">
        <f t="shared" si="19"/>
        <v>1.7428981938402241E-3</v>
      </c>
      <c r="D89" s="304">
        <f t="shared" si="19"/>
        <v>1.6136423316473769E-3</v>
      </c>
      <c r="E89" s="304">
        <f t="shared" si="19"/>
        <v>2.0775941043969745E-3</v>
      </c>
      <c r="F89" s="304">
        <f t="shared" si="19"/>
        <v>2.1550532808039626E-3</v>
      </c>
      <c r="G89" s="304">
        <f t="shared" si="19"/>
        <v>2.3191884533512968E-3</v>
      </c>
      <c r="H89" s="304">
        <f t="shared" si="19"/>
        <v>1.9798004496916514E-3</v>
      </c>
      <c r="I89" s="304">
        <f t="shared" si="19"/>
        <v>1.5874637435015319E-3</v>
      </c>
      <c r="J89" s="304">
        <f t="shared" si="19"/>
        <v>1.3781537658629148E-3</v>
      </c>
      <c r="K89" s="304">
        <f t="shared" si="19"/>
        <v>8.0262444755756506E-4</v>
      </c>
      <c r="L89" s="304">
        <f t="shared" si="19"/>
        <v>8.1077604423456765E-4</v>
      </c>
      <c r="M89" s="304">
        <f t="shared" si="19"/>
        <v>8.9414031437346116E-4</v>
      </c>
      <c r="N89" s="304">
        <f t="shared" si="19"/>
        <v>9.7952217260764501E-4</v>
      </c>
      <c r="O89" s="304">
        <f t="shared" si="19"/>
        <v>1.0340023099881352E-3</v>
      </c>
      <c r="P89" s="304">
        <f t="shared" si="19"/>
        <v>9.5943553797711795E-4</v>
      </c>
      <c r="Q89" s="304">
        <f t="shared" si="19"/>
        <v>9.7077092634113567E-4</v>
      </c>
      <c r="R89" s="304">
        <f t="shared" si="19"/>
        <v>1.0562182896734363E-3</v>
      </c>
      <c r="S89" s="304">
        <f t="shared" si="19"/>
        <v>9.9298517134580825E-4</v>
      </c>
      <c r="T89" s="304">
        <f t="shared" si="19"/>
        <v>5.1103002836796673E-3</v>
      </c>
      <c r="U89" s="304">
        <f t="shared" si="19"/>
        <v>3.5395703684938211E-3</v>
      </c>
      <c r="V89" s="304">
        <f t="shared" si="19"/>
        <v>1.8448297720884146E-3</v>
      </c>
      <c r="W89" s="304">
        <f t="shared" si="19"/>
        <v>1.9795140137973946E-3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5.190156449173409E-3</v>
      </c>
      <c r="C90" s="304">
        <f t="shared" si="20"/>
        <v>6.3495856947457094E-3</v>
      </c>
      <c r="D90" s="304">
        <f t="shared" si="20"/>
        <v>6.5120028713496767E-3</v>
      </c>
      <c r="E90" s="304">
        <f t="shared" si="20"/>
        <v>6.7283199570322035E-3</v>
      </c>
      <c r="F90" s="304">
        <f t="shared" si="20"/>
        <v>5.8558829710527605E-3</v>
      </c>
      <c r="G90" s="304">
        <f t="shared" si="20"/>
        <v>5.9037727562705495E-3</v>
      </c>
      <c r="H90" s="304">
        <f t="shared" si="20"/>
        <v>5.3044180665244786E-3</v>
      </c>
      <c r="I90" s="304">
        <f t="shared" si="20"/>
        <v>5.1825151806170425E-3</v>
      </c>
      <c r="J90" s="304">
        <f t="shared" si="20"/>
        <v>3.4663776582452796E-3</v>
      </c>
      <c r="K90" s="304">
        <f t="shared" si="20"/>
        <v>3.0695733561540177E-3</v>
      </c>
      <c r="L90" s="304">
        <f t="shared" si="20"/>
        <v>3.9930435511052308E-3</v>
      </c>
      <c r="M90" s="304">
        <f t="shared" si="20"/>
        <v>3.1778847005661838E-3</v>
      </c>
      <c r="N90" s="304">
        <f t="shared" si="20"/>
        <v>2.769784637661853E-3</v>
      </c>
      <c r="O90" s="304">
        <f t="shared" si="20"/>
        <v>3.1262185690478115E-3</v>
      </c>
      <c r="P90" s="304">
        <f t="shared" si="20"/>
        <v>3.9435721330295295E-3</v>
      </c>
      <c r="Q90" s="304">
        <f t="shared" si="20"/>
        <v>4.2647034850612974E-3</v>
      </c>
      <c r="R90" s="304">
        <f t="shared" si="20"/>
        <v>5.3620043180374818E-3</v>
      </c>
      <c r="S90" s="304">
        <f t="shared" si="20"/>
        <v>6.0725156168701831E-3</v>
      </c>
      <c r="T90" s="304">
        <f t="shared" si="20"/>
        <v>4.0293382905530481E-3</v>
      </c>
      <c r="U90" s="304">
        <f t="shared" si="20"/>
        <v>4.8877359796668206E-3</v>
      </c>
      <c r="V90" s="304">
        <f t="shared" si="20"/>
        <v>5.5184394516138349E-3</v>
      </c>
      <c r="W90" s="304">
        <f t="shared" si="20"/>
        <v>6.2832792879046698E-3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0.12952881265465588</v>
      </c>
      <c r="C91" s="303">
        <f t="shared" si="21"/>
        <v>0.11228029031757444</v>
      </c>
      <c r="D91" s="303">
        <f t="shared" si="21"/>
        <v>0.13026617142320479</v>
      </c>
      <c r="E91" s="303">
        <f t="shared" si="21"/>
        <v>0.11344190544373896</v>
      </c>
      <c r="F91" s="303">
        <f t="shared" si="21"/>
        <v>0.11175679632412</v>
      </c>
      <c r="G91" s="303">
        <f t="shared" si="21"/>
        <v>0.10874051238470606</v>
      </c>
      <c r="H91" s="303">
        <f t="shared" si="21"/>
        <v>0.13163992682992678</v>
      </c>
      <c r="I91" s="303">
        <f t="shared" si="21"/>
        <v>0.17925006203712229</v>
      </c>
      <c r="J91" s="303">
        <f t="shared" si="21"/>
        <v>0.17310891180249374</v>
      </c>
      <c r="K91" s="303">
        <f t="shared" si="21"/>
        <v>0.19860306751320209</v>
      </c>
      <c r="L91" s="303">
        <f t="shared" si="21"/>
        <v>0.16881699415339801</v>
      </c>
      <c r="M91" s="303">
        <f t="shared" si="21"/>
        <v>0.21191292566643205</v>
      </c>
      <c r="N91" s="303">
        <f t="shared" si="21"/>
        <v>0.21324814878965268</v>
      </c>
      <c r="O91" s="303">
        <f t="shared" si="21"/>
        <v>0.21194569373715</v>
      </c>
      <c r="P91" s="303">
        <f t="shared" si="21"/>
        <v>0.20094181033712655</v>
      </c>
      <c r="Q91" s="303">
        <f t="shared" si="21"/>
        <v>0.19808407424105257</v>
      </c>
      <c r="R91" s="303">
        <f t="shared" si="21"/>
        <v>0.18963261299033629</v>
      </c>
      <c r="S91" s="303">
        <f t="shared" si="21"/>
        <v>0.18754115406772101</v>
      </c>
      <c r="T91" s="303">
        <f t="shared" si="21"/>
        <v>0.10324218286303394</v>
      </c>
      <c r="U91" s="303">
        <f t="shared" si="21"/>
        <v>0.12709240667327801</v>
      </c>
      <c r="V91" s="303">
        <f t="shared" si="21"/>
        <v>0.16724467963746342</v>
      </c>
      <c r="W91" s="303">
        <f t="shared" si="21"/>
        <v>0.15812051699842558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0.20461980583411854</v>
      </c>
      <c r="C92" s="237">
        <f t="shared" si="22"/>
        <v>0.23187155157964562</v>
      </c>
      <c r="D92" s="237">
        <f t="shared" si="22"/>
        <v>0.21761322691064247</v>
      </c>
      <c r="E92" s="237">
        <f t="shared" si="22"/>
        <v>0.22299311484875337</v>
      </c>
      <c r="F92" s="237">
        <f t="shared" si="22"/>
        <v>0.19611942196994281</v>
      </c>
      <c r="G92" s="237">
        <f t="shared" si="22"/>
        <v>0.20866832269754548</v>
      </c>
      <c r="H92" s="237">
        <f t="shared" si="22"/>
        <v>0.19454984038144568</v>
      </c>
      <c r="I92" s="237">
        <f t="shared" si="22"/>
        <v>0.1782312845426329</v>
      </c>
      <c r="J92" s="237">
        <f t="shared" si="22"/>
        <v>0.19578113092462227</v>
      </c>
      <c r="K92" s="237">
        <f t="shared" si="22"/>
        <v>0.19237701781319455</v>
      </c>
      <c r="L92" s="237">
        <f t="shared" si="22"/>
        <v>0.20515044377353545</v>
      </c>
      <c r="M92" s="237">
        <f t="shared" si="22"/>
        <v>0.15169701233005461</v>
      </c>
      <c r="N92" s="237">
        <f t="shared" si="22"/>
        <v>0.12664306789931115</v>
      </c>
      <c r="O92" s="237">
        <f t="shared" si="22"/>
        <v>0.13677779635248</v>
      </c>
      <c r="P92" s="237">
        <f t="shared" si="22"/>
        <v>0.16876140623615699</v>
      </c>
      <c r="Q92" s="237">
        <f t="shared" si="22"/>
        <v>0.17809004714052537</v>
      </c>
      <c r="R92" s="237">
        <f t="shared" si="22"/>
        <v>0.18428282794905454</v>
      </c>
      <c r="S92" s="237">
        <f t="shared" si="22"/>
        <v>0.21827838824573553</v>
      </c>
      <c r="T92" s="237">
        <f t="shared" si="22"/>
        <v>0.14089966625545022</v>
      </c>
      <c r="U92" s="237">
        <f t="shared" si="22"/>
        <v>0.18605453753836135</v>
      </c>
      <c r="V92" s="237">
        <f t="shared" si="22"/>
        <v>0.19518104788563403</v>
      </c>
      <c r="W92" s="237">
        <f t="shared" si="22"/>
        <v>0.19831428051044797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19.490694913781059</v>
      </c>
      <c r="C96" s="322">
        <f t="shared" si="23"/>
        <v>21.345684370922815</v>
      </c>
      <c r="D96" s="322">
        <f t="shared" si="23"/>
        <v>21.719297753417727</v>
      </c>
      <c r="E96" s="322">
        <f t="shared" si="23"/>
        <v>23.208346565303842</v>
      </c>
      <c r="F96" s="322">
        <f t="shared" si="23"/>
        <v>21.464829248581236</v>
      </c>
      <c r="G96" s="322">
        <f t="shared" si="23"/>
        <v>22.693162441216408</v>
      </c>
      <c r="H96" s="322">
        <f t="shared" si="23"/>
        <v>19.831571856382073</v>
      </c>
      <c r="I96" s="322">
        <f t="shared" si="23"/>
        <v>17.50536490975918</v>
      </c>
      <c r="J96" s="322">
        <f t="shared" si="23"/>
        <v>16.616024930169015</v>
      </c>
      <c r="K96" s="322">
        <f t="shared" si="23"/>
        <v>14.806162785712738</v>
      </c>
      <c r="L96" s="322">
        <f t="shared" si="23"/>
        <v>16.205583002018425</v>
      </c>
      <c r="M96" s="322">
        <f t="shared" si="23"/>
        <v>17.29970915410977</v>
      </c>
      <c r="N96" s="322">
        <f t="shared" si="23"/>
        <v>18.999124804584724</v>
      </c>
      <c r="O96" s="322">
        <f t="shared" si="23"/>
        <v>21.862075524563608</v>
      </c>
      <c r="P96" s="322">
        <f t="shared" si="23"/>
        <v>21.09922434380335</v>
      </c>
      <c r="Q96" s="322">
        <f t="shared" si="23"/>
        <v>19.186274331549956</v>
      </c>
      <c r="R96" s="322">
        <f t="shared" si="23"/>
        <v>20.169423593899019</v>
      </c>
      <c r="S96" s="322">
        <f t="shared" si="23"/>
        <v>20.998072314506722</v>
      </c>
      <c r="T96" s="322">
        <f t="shared" si="23"/>
        <v>26.154007213022716</v>
      </c>
      <c r="U96" s="322">
        <f t="shared" si="23"/>
        <v>25.558775958389848</v>
      </c>
      <c r="V96" s="322">
        <f t="shared" si="23"/>
        <v>23.329245455853545</v>
      </c>
      <c r="W96" s="322">
        <f t="shared" si="23"/>
        <v>24.901806435311272</v>
      </c>
      <c r="DA96" s="95"/>
    </row>
    <row r="97" spans="1:105" ht="12" customHeight="1" x14ac:dyDescent="0.25">
      <c r="A97" s="55" t="s">
        <v>92</v>
      </c>
      <c r="B97" s="332">
        <f>IF(B$6=0,0,B$6/OIS!B$5*1000)</f>
        <v>0.40928456299576965</v>
      </c>
      <c r="C97" s="332">
        <f>IF(C$6=0,0,C$6/OIS!C$5*1000)</f>
        <v>0.48486583326048471</v>
      </c>
      <c r="D97" s="332">
        <f>IF(D$6=0,0,D$6/OIS!D$5*1000)</f>
        <v>0.43529713837802436</v>
      </c>
      <c r="E97" s="332">
        <f>IF(E$6=0,0,E$6/OIS!E$5*1000)</f>
        <v>0.47367599800301124</v>
      </c>
      <c r="F97" s="332">
        <f>IF(F$6=0,0,F$6/OIS!F$5*1000)</f>
        <v>0.38834663536711717</v>
      </c>
      <c r="G97" s="332">
        <f>IF(G$6=0,0,G$6/OIS!G$5*1000)</f>
        <v>0.45395958494808081</v>
      </c>
      <c r="H97" s="332">
        <f>IF(H$6=0,0,H$6/OIS!H$5*1000)</f>
        <v>0.3790250298110297</v>
      </c>
      <c r="I97" s="332">
        <f>IF(I$6=0,0,I$6/OIS!I$5*1000)</f>
        <v>0.29345051871547773</v>
      </c>
      <c r="J97" s="332">
        <f>IF(J$6=0,0,J$6/OIS!J$5*1000)</f>
        <v>0.39136408167827241</v>
      </c>
      <c r="K97" s="332">
        <f>IF(K$6=0,0,K$6/OIS!K$5*1000)</f>
        <v>0.35417380678734572</v>
      </c>
      <c r="L97" s="332">
        <f>IF(L$6=0,0,L$6/OIS!L$5*1000)</f>
        <v>0.38646747567021988</v>
      </c>
      <c r="M97" s="332">
        <f>IF(M$6=0,0,M$6/OIS!M$5*1000)</f>
        <v>0.29606928389831311</v>
      </c>
      <c r="N97" s="332">
        <f>IF(N$6=0,0,N$6/OIS!N$5*1000)</f>
        <v>0.26633142095798318</v>
      </c>
      <c r="O97" s="332">
        <f>IF(O$6=0,0,O$6/OIS!O$5*1000)</f>
        <v>0.32418807568311486</v>
      </c>
      <c r="P97" s="332">
        <f>IF(P$6=0,0,P$6/OIS!P$5*1000)</f>
        <v>0.38183307502468727</v>
      </c>
      <c r="Q97" s="332">
        <f>IF(Q$6=0,0,Q$6/OIS!Q$5*1000)</f>
        <v>0.36183945115847221</v>
      </c>
      <c r="R97" s="332">
        <f>IF(R$6=0,0,R$6/OIS!R$5*1000)</f>
        <v>0.34942515997661838</v>
      </c>
      <c r="S97" s="332">
        <f>IF(S$6=0,0,S$6/OIS!S$5*1000)</f>
        <v>0.44439543075454807</v>
      </c>
      <c r="T97" s="332">
        <f>IF(T$6=0,0,T$6/OIS!T$5*1000)</f>
        <v>0.35068473885295764</v>
      </c>
      <c r="U97" s="332">
        <f>IF(U$6=0,0,U$6/OIS!U$5*1000)</f>
        <v>0.47807201200198107</v>
      </c>
      <c r="V97" s="332">
        <f>IF(V$6=0,0,V$6/OIS!V$5*1000)</f>
        <v>0.4367213987977932</v>
      </c>
      <c r="W97" s="332">
        <f>IF(W$6=0,0,W$6/OIS!W$5*1000)</f>
        <v>0.43477120067712199</v>
      </c>
      <c r="DA97" s="67"/>
    </row>
    <row r="98" spans="1:105" ht="12" customHeight="1" x14ac:dyDescent="0.25">
      <c r="A98" s="202" t="s">
        <v>93</v>
      </c>
      <c r="B98" s="333">
        <f>IF(B$7=0,0,B$7/OIS!B$5*1000)</f>
        <v>0.19096944599389151</v>
      </c>
      <c r="C98" s="333">
        <f>IF(C$7=0,0,C$7/OIS!C$5*1000)</f>
        <v>0.22926463226740831</v>
      </c>
      <c r="D98" s="333">
        <f>IF(D$7=0,0,D$7/OIS!D$5*1000)</f>
        <v>0.20963967192881697</v>
      </c>
      <c r="E98" s="333">
        <f>IF(E$7=0,0,E$7/OIS!E$5*1000)</f>
        <v>0.22855669117135743</v>
      </c>
      <c r="F98" s="333">
        <f>IF(F$7=0,0,F$7/OIS!F$5*1000)</f>
        <v>0.18693453819937109</v>
      </c>
      <c r="G98" s="333">
        <f>IF(G$7=0,0,G$7/OIS!G$5*1000)</f>
        <v>0.21601709604161268</v>
      </c>
      <c r="H98" s="333">
        <f>IF(H$7=0,0,H$7/OIS!H$5*1000)</f>
        <v>0.17907294642192784</v>
      </c>
      <c r="I98" s="333">
        <f>IF(I$7=0,0,I$7/OIS!I$5*1000)</f>
        <v>0.14043333076960901</v>
      </c>
      <c r="J98" s="333">
        <f>IF(J$7=0,0,J$7/OIS!J$5*1000)</f>
        <v>0.17505466339494907</v>
      </c>
      <c r="K98" s="333">
        <f>IF(K$7=0,0,K$7/OIS!K$5*1000)</f>
        <v>0.15713123178011032</v>
      </c>
      <c r="L98" s="333">
        <f>IF(L$7=0,0,L$7/OIS!L$5*1000)</f>
        <v>0.17437628152506029</v>
      </c>
      <c r="M98" s="333">
        <f>IF(M$7=0,0,M$7/OIS!M$5*1000)</f>
        <v>0.13463097097572585</v>
      </c>
      <c r="N98" s="333">
        <f>IF(N$7=0,0,N$7/OIS!N$5*1000)</f>
        <v>0.1217199867132879</v>
      </c>
      <c r="O98" s="333">
        <f>IF(O$7=0,0,O$7/OIS!O$5*1000)</f>
        <v>0.14899001021911787</v>
      </c>
      <c r="P98" s="333">
        <f>IF(P$7=0,0,P$7/OIS!P$5*1000)</f>
        <v>0.17600510141179268</v>
      </c>
      <c r="Q98" s="333">
        <f>IF(Q$7=0,0,Q$7/OIS!Q$5*1000)</f>
        <v>0.16736316960425582</v>
      </c>
      <c r="R98" s="333">
        <f>IF(R$7=0,0,R$7/OIS!R$5*1000)</f>
        <v>0.16724400770805467</v>
      </c>
      <c r="S98" s="333">
        <f>IF(S$7=0,0,S$7/OIS!S$5*1000)</f>
        <v>0.21076312190069219</v>
      </c>
      <c r="T98" s="333">
        <f>IF(T$7=0,0,T$7/OIS!T$5*1000)</f>
        <v>0.16723791042348912</v>
      </c>
      <c r="U98" s="333">
        <f>IF(U$7=0,0,U$7/OIS!U$5*1000)</f>
        <v>0.22437058362679604</v>
      </c>
      <c r="V98" s="333">
        <f>IF(V$7=0,0,V$7/OIS!V$5*1000)</f>
        <v>0.20778595285862766</v>
      </c>
      <c r="W98" s="333">
        <f>IF(W$7=0,0,W$7/OIS!W$5*1000)</f>
        <v>0.21232013698955965</v>
      </c>
      <c r="DA98" s="174"/>
    </row>
    <row r="99" spans="1:105" ht="12" customHeight="1" x14ac:dyDescent="0.25">
      <c r="A99" s="202" t="s">
        <v>94</v>
      </c>
      <c r="B99" s="333">
        <f>IF(B$8=0,0,B$8/OIS!B$5*1000)</f>
        <v>0.30992082464705095</v>
      </c>
      <c r="C99" s="333">
        <f>IF(C$8=0,0,C$8/OIS!C$5*1000)</f>
        <v>0.37587621497818546</v>
      </c>
      <c r="D99" s="333">
        <f>IF(D$8=0,0,D$8/OIS!D$5*1000)</f>
        <v>0.34842967606938841</v>
      </c>
      <c r="E99" s="333">
        <f>IF(E$8=0,0,E$8/OIS!E$5*1000)</f>
        <v>0.38039854938727874</v>
      </c>
      <c r="F99" s="333">
        <f>IF(F$8=0,0,F$8/OIS!F$5*1000)</f>
        <v>0.31057873234450761</v>
      </c>
      <c r="G99" s="333">
        <f>IF(G$8=0,0,G$8/OIS!G$5*1000)</f>
        <v>0.35585116441847198</v>
      </c>
      <c r="H99" s="333">
        <f>IF(H$8=0,0,H$8/OIS!H$5*1000)</f>
        <v>0.29340687679089189</v>
      </c>
      <c r="I99" s="333">
        <f>IF(I$8=0,0,I$8/OIS!I$5*1000)</f>
        <v>0.23231895754495166</v>
      </c>
      <c r="J99" s="333">
        <f>IF(J$8=0,0,J$8/OIS!J$5*1000)</f>
        <v>0.27460165575167583</v>
      </c>
      <c r="K99" s="333">
        <f>IF(K$8=0,0,K$8/OIS!K$5*1000)</f>
        <v>0.24479690750506689</v>
      </c>
      <c r="L99" s="333">
        <f>IF(L$8=0,0,L$8/OIS!L$5*1000)</f>
        <v>0.27551925151965301</v>
      </c>
      <c r="M99" s="333">
        <f>IF(M$8=0,0,M$8/OIS!M$5*1000)</f>
        <v>0.21407573026982263</v>
      </c>
      <c r="N99" s="333">
        <f>IF(N$8=0,0,N$8/OIS!N$5*1000)</f>
        <v>0.19433472583193856</v>
      </c>
      <c r="O99" s="333">
        <f>IF(O$8=0,0,O$8/OIS!O$5*1000)</f>
        <v>0.23893567851637795</v>
      </c>
      <c r="P99" s="333">
        <f>IF(P$8=0,0,P$8/OIS!P$5*1000)</f>
        <v>0.28292665627869923</v>
      </c>
      <c r="Q99" s="333">
        <f>IF(Q$8=0,0,Q$8/OIS!Q$5*1000)</f>
        <v>0.26976505665032413</v>
      </c>
      <c r="R99" s="333">
        <f>IF(R$8=0,0,R$8/OIS!R$5*1000)</f>
        <v>0.27670069457369412</v>
      </c>
      <c r="S99" s="333">
        <f>IF(S$8=0,0,S$8/OIS!S$5*1000)</f>
        <v>0.34633010791140795</v>
      </c>
      <c r="T99" s="333">
        <f>IF(T$8=0,0,T$8/OIS!T$5*1000)</f>
        <v>0.2759446197210792</v>
      </c>
      <c r="U99" s="333">
        <f>IF(U$8=0,0,U$8/OIS!U$5*1000)</f>
        <v>0.36576725240725738</v>
      </c>
      <c r="V99" s="333">
        <f>IF(V$8=0,0,V$8/OIS!V$5*1000)</f>
        <v>0.34225685155199437</v>
      </c>
      <c r="W99" s="333">
        <f>IF(W$8=0,0,W$8/OIS!W$5*1000)</f>
        <v>0.35645639497456044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0.14790081794502671</v>
      </c>
      <c r="C100" s="333">
        <f>IF(C$9=0,0,C$9/OIS!C$5*1000)</f>
        <v>0.17478874983542489</v>
      </c>
      <c r="D100" s="333">
        <f>IF(D$9=0,0,D$9/OIS!D$5*1000)</f>
        <v>0.15638554788859232</v>
      </c>
      <c r="E100" s="333">
        <f>IF(E$9=0,0,E$9/OIS!E$5*1000)</f>
        <v>0.17011283429937465</v>
      </c>
      <c r="F100" s="333">
        <f>IF(F$9=0,0,F$9/OIS!F$5*1000)</f>
        <v>0.13953116397689758</v>
      </c>
      <c r="G100" s="333">
        <f>IF(G$9=0,0,G$9/OIS!G$5*1000)</f>
        <v>0.16345597890804844</v>
      </c>
      <c r="H100" s="333">
        <f>IF(H$9=0,0,H$9/OIS!H$5*1000)</f>
        <v>0.13665473863487168</v>
      </c>
      <c r="I100" s="333">
        <f>IF(I$9=0,0,I$9/OIS!I$5*1000)</f>
        <v>0.1055505913847259</v>
      </c>
      <c r="J100" s="333">
        <f>IF(J$9=0,0,J$9/OIS!J$5*1000)</f>
        <v>0.14248322541401484</v>
      </c>
      <c r="K100" s="333">
        <f>IF(K$9=0,0,K$9/OIS!K$5*1000)</f>
        <v>0.12912394543507524</v>
      </c>
      <c r="L100" s="333">
        <f>IF(L$9=0,0,L$9/OIS!L$5*1000)</f>
        <v>0.14048871313671174</v>
      </c>
      <c r="M100" s="333">
        <f>IF(M$9=0,0,M$9/OIS!M$5*1000)</f>
        <v>0.10748104141209321</v>
      </c>
      <c r="N100" s="333">
        <f>IF(N$9=0,0,N$9/OIS!N$5*1000)</f>
        <v>9.6599710005687775E-2</v>
      </c>
      <c r="O100" s="333">
        <f>IF(O$9=0,0,O$9/OIS!O$5*1000)</f>
        <v>0.11746858030535776</v>
      </c>
      <c r="P100" s="333">
        <f>IF(P$9=0,0,P$9/OIS!P$5*1000)</f>
        <v>0.13828284659213283</v>
      </c>
      <c r="Q100" s="333">
        <f>IF(Q$9=0,0,Q$9/OIS!Q$5*1000)</f>
        <v>0.13096161994121658</v>
      </c>
      <c r="R100" s="333">
        <f>IF(R$9=0,0,R$9/OIS!R$5*1000)</f>
        <v>0.12568069562286507</v>
      </c>
      <c r="S100" s="333">
        <f>IF(S$9=0,0,S$9/OIS!S$5*1000)</f>
        <v>0.16011071356547835</v>
      </c>
      <c r="T100" s="333">
        <f>IF(T$9=0,0,T$9/OIS!T$5*1000)</f>
        <v>0.12621905694906449</v>
      </c>
      <c r="U100" s="333">
        <f>IF(U$9=0,0,U$9/OIS!U$5*1000)</f>
        <v>0.1725752572677981</v>
      </c>
      <c r="V100" s="333">
        <f>IF(V$9=0,0,V$9/OIS!V$5*1000)</f>
        <v>0.1572530426203228</v>
      </c>
      <c r="W100" s="333">
        <f>IF(W$9=0,0,W$9/OIS!W$5*1000)</f>
        <v>0.15578556953637834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0.35794035621184145</v>
      </c>
      <c r="C101" s="334">
        <f>IF(C$10=0,0,C$10/OIS!C$5*1000)</f>
        <v>0.42404824922804563</v>
      </c>
      <c r="D101" s="334">
        <f>IF(D$10=0,0,D$10/OIS!D$5*1000)</f>
        <v>0.36551743340054982</v>
      </c>
      <c r="E101" s="334">
        <f>IF(E$10=0,0,E$10/OIS!E$5*1000)</f>
        <v>0.41694203451448353</v>
      </c>
      <c r="F101" s="334">
        <f>IF(F$10=0,0,F$10/OIS!F$5*1000)</f>
        <v>0.33979134306943803</v>
      </c>
      <c r="G101" s="334">
        <f>IF(G$10=0,0,G$10/OIS!G$5*1000)</f>
        <v>0.38730057560062753</v>
      </c>
      <c r="H101" s="334">
        <f>IF(H$10=0,0,H$10/OIS!H$5*1000)</f>
        <v>0.30959232582431623</v>
      </c>
      <c r="I101" s="334">
        <f>IF(I$10=0,0,I$10/OIS!I$5*1000)</f>
        <v>0.24761135343658269</v>
      </c>
      <c r="J101" s="334">
        <f>IF(J$10=0,0,J$10/OIS!J$5*1000)</f>
        <v>0.30396072185048822</v>
      </c>
      <c r="K101" s="334">
        <f>IF(K$10=0,0,K$10/OIS!K$5*1000)</f>
        <v>0.25657228043532948</v>
      </c>
      <c r="L101" s="334">
        <f>IF(L$10=0,0,L$10/OIS!L$5*1000)</f>
        <v>0.2880725930226879</v>
      </c>
      <c r="M101" s="334">
        <f>IF(M$10=0,0,M$10/OIS!M$5*1000)</f>
        <v>0.25354760030837087</v>
      </c>
      <c r="N101" s="334">
        <f>IF(N$10=0,0,N$10/OIS!N$5*1000)</f>
        <v>0.2701258134617015</v>
      </c>
      <c r="O101" s="334">
        <f>IF(O$10=0,0,O$10/OIS!O$5*1000)</f>
        <v>0.30334857975445823</v>
      </c>
      <c r="P101" s="334">
        <f>IF(P$10=0,0,P$10/OIS!P$5*1000)</f>
        <v>0.30855941115775704</v>
      </c>
      <c r="Q101" s="334">
        <f>IF(Q$10=0,0,Q$10/OIS!Q$5*1000)</f>
        <v>0.28350330322933764</v>
      </c>
      <c r="R101" s="334">
        <f>IF(R$10=0,0,R$10/OIS!R$5*1000)</f>
        <v>0.28470595650845765</v>
      </c>
      <c r="S101" s="334">
        <f>IF(S$10=0,0,S$10/OIS!S$5*1000)</f>
        <v>0.3406972783095239</v>
      </c>
      <c r="T101" s="334">
        <f>IF(T$10=0,0,T$10/OIS!T$5*1000)</f>
        <v>0.27005057943406291</v>
      </c>
      <c r="U101" s="334">
        <f>IF(U$10=0,0,U$10/OIS!U$5*1000)</f>
        <v>0.35348454761238135</v>
      </c>
      <c r="V101" s="334">
        <f>IF(V$10=0,0,V$10/OIS!V$5*1000)</f>
        <v>0.34406426962291975</v>
      </c>
      <c r="W101" s="334">
        <f>IF(W$10=0,0,W$10/OIS!W$5*1000)</f>
        <v>0.35358854622426888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4.9843236005877776</v>
      </c>
      <c r="C102" s="350">
        <f>IF(C$16=0,0,C$16/OIS!C$5*1000)</f>
        <v>5.4103158895295556</v>
      </c>
      <c r="D102" s="350">
        <f>IF(D$16=0,0,D$16/OIS!D$5*1000)</f>
        <v>5.2214575391094904</v>
      </c>
      <c r="E102" s="350">
        <f>IF(E$16=0,0,E$16/OIS!E$5*1000)</f>
        <v>5.6664485715392452</v>
      </c>
      <c r="F102" s="350">
        <f>IF(F$16=0,0,F$16/OIS!F$5*1000)</f>
        <v>6.6103171156987814</v>
      </c>
      <c r="G102" s="350">
        <f>IF(G$16=0,0,G$16/OIS!G$5*1000)</f>
        <v>6.8228480668242968</v>
      </c>
      <c r="H102" s="350">
        <f>IF(H$16=0,0,H$16/OIS!H$5*1000)</f>
        <v>5.250005911889648</v>
      </c>
      <c r="I102" s="350">
        <f>IF(I$16=0,0,I$16/OIS!I$5*1000)</f>
        <v>3.7585823045628857</v>
      </c>
      <c r="J102" s="350">
        <f>IF(J$16=0,0,J$16/OIS!J$5*1000)</f>
        <v>3.2028905364275557</v>
      </c>
      <c r="K102" s="350">
        <f>IF(K$16=0,0,K$16/OIS!K$5*1000)</f>
        <v>2.556349240258355</v>
      </c>
      <c r="L102" s="350">
        <f>IF(L$16=0,0,L$16/OIS!L$5*1000)</f>
        <v>2.8338161780495152</v>
      </c>
      <c r="M102" s="350">
        <f>IF(M$16=0,0,M$16/OIS!M$5*1000)</f>
        <v>2.983401963996279</v>
      </c>
      <c r="N102" s="350">
        <f>IF(N$16=0,0,N$16/OIS!N$5*1000)</f>
        <v>3.6302388703960839</v>
      </c>
      <c r="O102" s="350">
        <f>IF(O$16=0,0,O$16/OIS!O$5*1000)</f>
        <v>4.377927596477611</v>
      </c>
      <c r="P102" s="350">
        <f>IF(P$16=0,0,P$16/OIS!P$5*1000)</f>
        <v>3.8304647009848667</v>
      </c>
      <c r="Q102" s="350">
        <f>IF(Q$16=0,0,Q$16/OIS!Q$5*1000)</f>
        <v>3.4094711726611977</v>
      </c>
      <c r="R102" s="350">
        <f>IF(R$16=0,0,R$16/OIS!R$5*1000)</f>
        <v>3.8845834010444151</v>
      </c>
      <c r="S102" s="350">
        <f>IF(S$16=0,0,S$16/OIS!S$5*1000)</f>
        <v>3.5014828826806652</v>
      </c>
      <c r="T102" s="350">
        <f>IF(T$16=0,0,T$16/OIS!T$5*1000)</f>
        <v>11.289687638123667</v>
      </c>
      <c r="U102" s="350">
        <f>IF(U$16=0,0,U$16/OIS!U$5*1000)</f>
        <v>8.3658349491146282</v>
      </c>
      <c r="V102" s="350">
        <f>IF(V$16=0,0,V$16/OIS!V$5*1000)</f>
        <v>5.3613675131497844</v>
      </c>
      <c r="W102" s="350">
        <f>IF(W$16=0,0,W$16/OIS!W$5*1000)</f>
        <v>5.7453563264869718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5.6612500608874017</v>
      </c>
      <c r="C103" s="350">
        <f>IF(C$27=0,0,C$27/OIS!C$5*1000)</f>
        <v>5.8314007352884758</v>
      </c>
      <c r="D103" s="350">
        <f>IF(D$27=0,0,D$27/OIS!D$5*1000)</f>
        <v>6.3963629366086696</v>
      </c>
      <c r="E103" s="350">
        <f>IF(E$27=0,0,E$27/OIS!E$5*1000)</f>
        <v>6.7363647124466262</v>
      </c>
      <c r="F103" s="350">
        <f>IF(F$27=0,0,F$27/OIS!F$5*1000)</f>
        <v>5.6894880000226751</v>
      </c>
      <c r="G103" s="350">
        <f>IF(G$27=0,0,G$27/OIS!G$5*1000)</f>
        <v>5.799336189888189</v>
      </c>
      <c r="H103" s="350">
        <f>IF(H$27=0,0,H$27/OIS!H$5*1000)</f>
        <v>5.851573918649267</v>
      </c>
      <c r="I103" s="350">
        <f>IF(I$27=0,0,I$27/OIS!I$5*1000)</f>
        <v>5.743768151426643</v>
      </c>
      <c r="J103" s="350">
        <f>IF(J$27=0,0,J$27/OIS!J$5*1000)</f>
        <v>5.4172317775019359</v>
      </c>
      <c r="K103" s="350">
        <f>IF(K$27=0,0,K$27/OIS!K$5*1000)</f>
        <v>4.9938612029064071</v>
      </c>
      <c r="L103" s="350">
        <f>IF(L$27=0,0,L$27/OIS!L$5*1000)</f>
        <v>5.6422035902835637</v>
      </c>
      <c r="M103" s="350">
        <f>IF(M$27=0,0,M$27/OIS!M$5*1000)</f>
        <v>6.5803235713416424</v>
      </c>
      <c r="N103" s="350">
        <f>IF(N$27=0,0,N$27/OIS!N$5*1000)</f>
        <v>7.4560792844602624</v>
      </c>
      <c r="O103" s="350">
        <f>IF(O$27=0,0,O$27/OIS!O$5*1000)</f>
        <v>8.1169869862115025</v>
      </c>
      <c r="P103" s="350">
        <f>IF(P$27=0,0,P$27/OIS!P$5*1000)</f>
        <v>7.6139177637714148</v>
      </c>
      <c r="Q103" s="350">
        <f>IF(Q$27=0,0,Q$27/OIS!Q$5*1000)</f>
        <v>6.8411754728649239</v>
      </c>
      <c r="R103" s="350">
        <f>IF(R$27=0,0,R$27/OIS!R$5*1000)</f>
        <v>6.9444339250711922</v>
      </c>
      <c r="S103" s="350">
        <f>IF(S$27=0,0,S$27/OIS!S$5*1000)</f>
        <v>6.8885858045270396</v>
      </c>
      <c r="T103" s="350">
        <f>IF(T$27=0,0,T$27/OIS!T$5*1000)</f>
        <v>5.1242055974935861</v>
      </c>
      <c r="U103" s="350">
        <f>IF(U$27=0,0,U$27/OIS!U$5*1000)</f>
        <v>6.0208988242163022</v>
      </c>
      <c r="V103" s="350">
        <f>IF(V$27=0,0,V$27/OIS!V$5*1000)</f>
        <v>7.136687038883637</v>
      </c>
      <c r="W103" s="350">
        <f>IF(W$27=0,0,W$27/OIS!W$5*1000)</f>
        <v>7.7409479284447764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0.69065229091543667</v>
      </c>
      <c r="C104" s="350">
        <f>IF(C$35=0,0,C$35/OIS!C$5*1000)</f>
        <v>0.79004272442565748</v>
      </c>
      <c r="D104" s="350">
        <f>IF(D$35=0,0,D$35/OIS!D$5*1000)</f>
        <v>0.75169072480028476</v>
      </c>
      <c r="E104" s="350">
        <f>IF(E$35=0,0,E$35/OIS!E$5*1000)</f>
        <v>0.99532487104011558</v>
      </c>
      <c r="F104" s="350">
        <f>IF(F$35=0,0,F$35/OIS!F$5*1000)</f>
        <v>0.91212747938109873</v>
      </c>
      <c r="G104" s="350">
        <f>IF(G$35=0,0,G$35/OIS!G$5*1000)</f>
        <v>0.99753425508853988</v>
      </c>
      <c r="H104" s="350">
        <f>IF(H$35=0,0,H$35/OIS!H$5*1000)</f>
        <v>0.74061721261689939</v>
      </c>
      <c r="I104" s="350">
        <f>IF(I$35=0,0,I$35/OIS!I$5*1000)</f>
        <v>0.5449632838784082</v>
      </c>
      <c r="J104" s="350">
        <f>IF(J$35=0,0,J$35/OIS!J$5*1000)</f>
        <v>0.44701986904121555</v>
      </c>
      <c r="K104" s="350">
        <f>IF(K$35=0,0,K$35/OIS!K$5*1000)</f>
        <v>0.23915574512900614</v>
      </c>
      <c r="L104" s="350">
        <f>IF(L$35=0,0,L$35/OIS!L$5*1000)</f>
        <v>0.28682421527046825</v>
      </c>
      <c r="M104" s="350">
        <f>IF(M$35=0,0,M$35/OIS!M$5*1000)</f>
        <v>0.32600462058521557</v>
      </c>
      <c r="N104" s="350">
        <f>IF(N$35=0,0,N$35/OIS!N$5*1000)</f>
        <v>0.38482552243475443</v>
      </c>
      <c r="O104" s="350">
        <f>IF(O$35=0,0,O$35/OIS!O$5*1000)</f>
        <v>0.46137110221682481</v>
      </c>
      <c r="P104" s="350">
        <f>IF(P$35=0,0,P$35/OIS!P$5*1000)</f>
        <v>0.41285340326606856</v>
      </c>
      <c r="Q104" s="350">
        <f>IF(Q$35=0,0,Q$35/OIS!Q$5*1000)</f>
        <v>0.364104967092228</v>
      </c>
      <c r="R104" s="350">
        <f>IF(R$35=0,0,R$35/OIS!R$5*1000)</f>
        <v>0.41927547352370981</v>
      </c>
      <c r="S104" s="350">
        <f>IF(S$35=0,0,S$35/OIS!S$5*1000)</f>
        <v>0.39729384693107839</v>
      </c>
      <c r="T104" s="350">
        <f>IF(T$35=0,0,T$35/OIS!T$5*1000)</f>
        <v>1.8887925121280051</v>
      </c>
      <c r="U104" s="350">
        <f>IF(U$35=0,0,U$35/OIS!U$5*1000)</f>
        <v>1.3207413574418232</v>
      </c>
      <c r="V104" s="350">
        <f>IF(V$35=0,0,V$35/OIS!V$5*1000)</f>
        <v>0.68167924894508947</v>
      </c>
      <c r="W104" s="350">
        <f>IF(W$35=0,0,W$35/OIS!W$5*1000)</f>
        <v>0.78163310096195093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0.22566417477073789</v>
      </c>
      <c r="C105" s="350">
        <f>IF(C$54=0,0,C$54/OIS!C$5*1000)</f>
        <v>0.278924749299786</v>
      </c>
      <c r="D105" s="350">
        <f>IF(D$54=0,0,D$54/OIS!D$5*1000)</f>
        <v>0.27882085054127376</v>
      </c>
      <c r="E105" s="350">
        <f>IF(E$54=0,0,E$54/OIS!E$5*1000)</f>
        <v>0.33242175524915729</v>
      </c>
      <c r="F105" s="350">
        <f>IF(F$54=0,0,F$54/OIS!F$5*1000)</f>
        <v>0.27920378514036698</v>
      </c>
      <c r="G105" s="350">
        <f>IF(G$54=0,0,G$54/OIS!G$5*1000)</f>
        <v>0.29384927469973438</v>
      </c>
      <c r="H105" s="350">
        <f>IF(H$54=0,0,H$54/OIS!H$5*1000)</f>
        <v>0.22276708847434717</v>
      </c>
      <c r="I105" s="350">
        <f>IF(I$54=0,0,I$54/OIS!I$5*1000)</f>
        <v>0.18084499772918861</v>
      </c>
      <c r="J105" s="350">
        <f>IF(J$54=0,0,J$54/OIS!J$5*1000)</f>
        <v>0.1319322526640351</v>
      </c>
      <c r="K105" s="350">
        <f>IF(K$54=0,0,K$54/OIS!K$5*1000)</f>
        <v>8.6083636161558355E-2</v>
      </c>
      <c r="L105" s="350">
        <f>IF(L$54=0,0,L$54/OIS!L$5*1000)</f>
        <v>0.1174543481634525</v>
      </c>
      <c r="M105" s="350">
        <f>IF(M$54=0,0,M$54/OIS!M$5*1000)</f>
        <v>0.11382819843920079</v>
      </c>
      <c r="N105" s="350">
        <f>IF(N$54=0,0,N$54/OIS!N$5*1000)</f>
        <v>0.12123382446725448</v>
      </c>
      <c r="O105" s="350">
        <f>IF(O$54=0,0,O$54/OIS!O$5*1000)</f>
        <v>0.14903963765034137</v>
      </c>
      <c r="P105" s="350">
        <f>IF(P$54=0,0,P$54/OIS!P$5*1000)</f>
        <v>0.15393027821050356</v>
      </c>
      <c r="Q105" s="350">
        <f>IF(Q$54=0,0,Q$54/OIS!Q$5*1000)</f>
        <v>0.1407102290912759</v>
      </c>
      <c r="R105" s="350">
        <f>IF(R$54=0,0,R$54/OIS!R$5*1000)</f>
        <v>0.17571536326390619</v>
      </c>
      <c r="S105" s="350">
        <f>IF(S$54=0,0,S$54/OIS!S$5*1000)</f>
        <v>0.186985031788308</v>
      </c>
      <c r="T105" s="350">
        <f>IF(T$54=0,0,T$54/OIS!T$5*1000)</f>
        <v>0.27589687705126381</v>
      </c>
      <c r="U105" s="350">
        <f>IF(U$54=0,0,U$54/OIS!U$5*1000)</f>
        <v>0.25337858554118503</v>
      </c>
      <c r="V105" s="350">
        <f>IF(V$54=0,0,V$54/OIS!V$5*1000)</f>
        <v>0.20631138252074435</v>
      </c>
      <c r="W105" s="350">
        <f>IF(W$54=0,0,W$54/OIS!W$5*1000)</f>
        <v>0.24507689664034388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2.5246065699962013</v>
      </c>
      <c r="C106" s="350">
        <f>IF(C$68=0,0,C$68/OIS!C$5*1000)</f>
        <v>2.3966996381945251</v>
      </c>
      <c r="D106" s="350">
        <f>IF(D$68=0,0,D$68/OIS!D$5*1000)</f>
        <v>2.8292897643383395</v>
      </c>
      <c r="E106" s="350">
        <f>IF(E$68=0,0,E$68/OIS!E$5*1000)</f>
        <v>2.6327990565667228</v>
      </c>
      <c r="F106" s="350">
        <f>IF(F$68=0,0,F$68/OIS!F$5*1000)</f>
        <v>2.3988405504657071</v>
      </c>
      <c r="G106" s="350">
        <f>IF(G$68=0,0,G$68/OIS!G$5*1000)</f>
        <v>2.4676661114872389</v>
      </c>
      <c r="H106" s="350">
        <f>IF(H$68=0,0,H$68/OIS!H$5*1000)</f>
        <v>2.6106266680965717</v>
      </c>
      <c r="I106" s="350">
        <f>IF(I$68=0,0,I$68/OIS!I$5*1000)</f>
        <v>3.137837746056797</v>
      </c>
      <c r="J106" s="350">
        <f>IF(J$68=0,0,J$68/OIS!J$5*1000)</f>
        <v>2.8763819941446656</v>
      </c>
      <c r="K106" s="350">
        <f>IF(K$68=0,0,K$68/OIS!K$5*1000)</f>
        <v>2.9405493473423681</v>
      </c>
      <c r="L106" s="350">
        <f>IF(L$68=0,0,L$68/OIS!L$5*1000)</f>
        <v>2.7357778109041506</v>
      </c>
      <c r="M106" s="350">
        <f>IF(M$68=0,0,M$68/OIS!M$5*1000)</f>
        <v>3.6660319800257573</v>
      </c>
      <c r="N106" s="350">
        <f>IF(N$68=0,0,N$68/OIS!N$5*1000)</f>
        <v>4.0515281932012641</v>
      </c>
      <c r="O106" s="350">
        <f>IF(O$68=0,0,O$68/OIS!O$5*1000)</f>
        <v>4.6335727635876021</v>
      </c>
      <c r="P106" s="350">
        <f>IF(P$68=0,0,P$68/OIS!P$5*1000)</f>
        <v>4.2397163363530161</v>
      </c>
      <c r="Q106" s="350">
        <f>IF(Q$68=0,0,Q$68/OIS!Q$5*1000)</f>
        <v>3.8004953890999422</v>
      </c>
      <c r="R106" s="350">
        <f>IF(R$68=0,0,R$68/OIS!R$5*1000)</f>
        <v>3.8247804986200107</v>
      </c>
      <c r="S106" s="350">
        <f>IF(S$68=0,0,S$68/OIS!S$5*1000)</f>
        <v>3.9380027150600525</v>
      </c>
      <c r="T106" s="350">
        <f>IF(T$68=0,0,T$68/OIS!T$5*1000)</f>
        <v>2.7001967952879995</v>
      </c>
      <c r="U106" s="350">
        <f>IF(U$68=0,0,U$68/OIS!U$5*1000)</f>
        <v>3.2483263481748841</v>
      </c>
      <c r="V106" s="350">
        <f>IF(V$68=0,0,V$68/OIS!V$5*1000)</f>
        <v>3.9016921824479751</v>
      </c>
      <c r="W106" s="350">
        <f>IF(W$68=0,0,W$68/OIS!W$5*1000)</f>
        <v>3.9374865077461383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3.9881822088299228</v>
      </c>
      <c r="C107" s="335">
        <f>IF(C$69=0,0,C$69/OIS!C$5*1000)</f>
        <v>4.9494569546152647</v>
      </c>
      <c r="D107" s="335">
        <f>IF(D$69=0,0,D$69/OIS!D$5*1000)</f>
        <v>4.7264064703542976</v>
      </c>
      <c r="E107" s="335">
        <f>IF(E$69=0,0,E$69/OIS!E$5*1000)</f>
        <v>5.1753014910864703</v>
      </c>
      <c r="F107" s="335">
        <f>IF(F$69=0,0,F$69/OIS!F$5*1000)</f>
        <v>4.2096699049152742</v>
      </c>
      <c r="G107" s="335">
        <f>IF(G$69=0,0,G$69/OIS!G$5*1000)</f>
        <v>4.7353441433115648</v>
      </c>
      <c r="H107" s="335">
        <f>IF(H$69=0,0,H$69/OIS!H$5*1000)</f>
        <v>3.8582291391723031</v>
      </c>
      <c r="I107" s="335">
        <f>IF(I$69=0,0,I$69/OIS!I$5*1000)</f>
        <v>3.1200036742539101</v>
      </c>
      <c r="J107" s="335">
        <f>IF(J$69=0,0,J$69/OIS!J$5*1000)</f>
        <v>3.2531041523002071</v>
      </c>
      <c r="K107" s="335">
        <f>IF(K$69=0,0,K$69/OIS!K$5*1000)</f>
        <v>2.8483654419721183</v>
      </c>
      <c r="L107" s="335">
        <f>IF(L$69=0,0,L$69/OIS!L$5*1000)</f>
        <v>3.3245825444729422</v>
      </c>
      <c r="M107" s="335">
        <f>IF(M$69=0,0,M$69/OIS!M$5*1000)</f>
        <v>2.6243141928573483</v>
      </c>
      <c r="N107" s="335">
        <f>IF(N$69=0,0,N$69/OIS!N$5*1000)</f>
        <v>2.4061074526545103</v>
      </c>
      <c r="O107" s="335">
        <f>IF(O$69=0,0,O$69/OIS!O$5*1000)</f>
        <v>2.9902465139412988</v>
      </c>
      <c r="P107" s="335">
        <f>IF(P$69=0,0,P$69/OIS!P$5*1000)</f>
        <v>3.5607347707524095</v>
      </c>
      <c r="Q107" s="335">
        <f>IF(Q$69=0,0,Q$69/OIS!Q$5*1000)</f>
        <v>3.4168845001567827</v>
      </c>
      <c r="R107" s="335">
        <f>IF(R$69=0,0,R$69/OIS!R$5*1000)</f>
        <v>3.7168784179860941</v>
      </c>
      <c r="S107" s="335">
        <f>IF(S$69=0,0,S$69/OIS!S$5*1000)</f>
        <v>4.5834253810779284</v>
      </c>
      <c r="T107" s="335">
        <f>IF(T$69=0,0,T$69/OIS!T$5*1000)</f>
        <v>3.6850908875575383</v>
      </c>
      <c r="U107" s="335">
        <f>IF(U$69=0,0,U$69/OIS!U$5*1000)</f>
        <v>4.7553262409848118</v>
      </c>
      <c r="V107" s="335">
        <f>IF(V$69=0,0,V$69/OIS!V$5*1000)</f>
        <v>4.5534265744546598</v>
      </c>
      <c r="W107" s="335">
        <f>IF(W$69=0,0,W$69/OIS!W$5*1000)</f>
        <v>4.9383838266291979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LV: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16.07839085429999</v>
      </c>
      <c r="C5" s="225">
        <v>17.151194520281589</v>
      </c>
      <c r="D5" s="225">
        <v>19.819479402451439</v>
      </c>
      <c r="E5" s="225">
        <v>21.850037032030968</v>
      </c>
      <c r="F5" s="225">
        <v>26.235221898578001</v>
      </c>
      <c r="G5" s="225">
        <v>27.200934505957331</v>
      </c>
      <c r="H5" s="225">
        <v>32.060654452773292</v>
      </c>
      <c r="I5" s="225">
        <v>35.212150777009207</v>
      </c>
      <c r="J5" s="225">
        <v>27.07359069449247</v>
      </c>
      <c r="K5" s="225">
        <v>20.60365376889505</v>
      </c>
      <c r="L5" s="225">
        <v>21.529327070411181</v>
      </c>
      <c r="M5" s="225">
        <v>24.50974907276677</v>
      </c>
      <c r="N5" s="225">
        <v>27.567448278095469</v>
      </c>
      <c r="O5" s="225">
        <v>25.885717504320858</v>
      </c>
      <c r="P5" s="225">
        <v>21.87856983724468</v>
      </c>
      <c r="Q5" s="225">
        <v>20.47312383534215</v>
      </c>
      <c r="R5" s="225">
        <v>21.54334102424755</v>
      </c>
      <c r="S5" s="225">
        <v>21.4454954403855</v>
      </c>
      <c r="T5" s="225">
        <v>35.839086737259933</v>
      </c>
      <c r="U5" s="225">
        <v>27.21212811655699</v>
      </c>
      <c r="V5" s="225">
        <v>23.295436643477171</v>
      </c>
      <c r="W5" s="225">
        <v>23.03624464071736</v>
      </c>
      <c r="DA5" s="89" t="s">
        <v>3125</v>
      </c>
    </row>
    <row r="6" spans="1:105" ht="12" customHeight="1" x14ac:dyDescent="0.25">
      <c r="A6" s="55" t="s">
        <v>92</v>
      </c>
      <c r="B6" s="261">
        <v>0.4236158975379824</v>
      </c>
      <c r="C6" s="261">
        <v>0.47339495020777822</v>
      </c>
      <c r="D6" s="261">
        <v>0.4934495146106177</v>
      </c>
      <c r="E6" s="261">
        <v>0.54887503851857611</v>
      </c>
      <c r="F6" s="261">
        <v>0.59529461751896107</v>
      </c>
      <c r="G6" s="261">
        <v>0.67376711545302581</v>
      </c>
      <c r="H6" s="261">
        <v>0.77549425414139317</v>
      </c>
      <c r="I6" s="261">
        <v>0.76946366276676592</v>
      </c>
      <c r="J6" s="261">
        <v>0.80572067708368567</v>
      </c>
      <c r="K6" s="261">
        <v>0.63285148244687062</v>
      </c>
      <c r="L6" s="261">
        <v>0.65327698185958161</v>
      </c>
      <c r="M6" s="261">
        <v>0.5628442106365571</v>
      </c>
      <c r="N6" s="261">
        <v>0.53087190586109223</v>
      </c>
      <c r="O6" s="261">
        <v>0.52154472872142832</v>
      </c>
      <c r="P6" s="261">
        <v>0.5201499148022507</v>
      </c>
      <c r="Q6" s="261">
        <v>0.50797370515468054</v>
      </c>
      <c r="R6" s="261">
        <v>0.48804436040023558</v>
      </c>
      <c r="S6" s="261">
        <v>0.58341076474054798</v>
      </c>
      <c r="T6" s="261">
        <v>0.62250149304109459</v>
      </c>
      <c r="U6" s="261">
        <v>0.6426832955043521</v>
      </c>
      <c r="V6" s="261">
        <v>0.5582923602947889</v>
      </c>
      <c r="W6" s="261">
        <v>0.51921891893205707</v>
      </c>
      <c r="DA6" s="67" t="s">
        <v>3126</v>
      </c>
    </row>
    <row r="7" spans="1:105" ht="12" customHeight="1" x14ac:dyDescent="0.25">
      <c r="A7" s="202" t="s">
        <v>93</v>
      </c>
      <c r="B7" s="226">
        <v>5.151446428607722E-2</v>
      </c>
      <c r="C7" s="226">
        <v>5.8383767847508948E-2</v>
      </c>
      <c r="D7" s="226">
        <v>6.2035583744871017E-2</v>
      </c>
      <c r="E7" s="226">
        <v>6.9152995728481881E-2</v>
      </c>
      <c r="F7" s="226">
        <v>7.4809596825891528E-2</v>
      </c>
      <c r="G7" s="226">
        <v>8.3644536227092781E-2</v>
      </c>
      <c r="H7" s="226">
        <v>9.5541287267830483E-2</v>
      </c>
      <c r="I7" s="226">
        <v>9.6086002220910655E-2</v>
      </c>
      <c r="J7" s="226">
        <v>9.3588277344277243E-2</v>
      </c>
      <c r="K7" s="226">
        <v>7.2852973463609264E-2</v>
      </c>
      <c r="L7" s="226">
        <v>7.6552771493028082E-2</v>
      </c>
      <c r="M7" s="226">
        <v>6.6536734108720366E-2</v>
      </c>
      <c r="N7" s="226">
        <v>6.3101821143147593E-2</v>
      </c>
      <c r="O7" s="226">
        <v>6.2272510529777191E-2</v>
      </c>
      <c r="P7" s="226">
        <v>6.2367848543042177E-2</v>
      </c>
      <c r="Q7" s="226">
        <v>6.1121652909290058E-2</v>
      </c>
      <c r="R7" s="226">
        <v>6.0904572770709361E-2</v>
      </c>
      <c r="S7" s="226">
        <v>7.1958575204216724E-2</v>
      </c>
      <c r="T7" s="226">
        <v>7.7212847535446189E-2</v>
      </c>
      <c r="U7" s="226">
        <v>7.8413556139859827E-2</v>
      </c>
      <c r="V7" s="226">
        <v>6.9167547621459616E-2</v>
      </c>
      <c r="W7" s="226">
        <v>6.6040444541564963E-2</v>
      </c>
      <c r="DA7" s="174" t="s">
        <v>3127</v>
      </c>
    </row>
    <row r="8" spans="1:105" ht="12" customHeight="1" x14ac:dyDescent="0.25">
      <c r="A8" s="202" t="s">
        <v>94</v>
      </c>
      <c r="B8" s="226">
        <v>0.46091169463046899</v>
      </c>
      <c r="C8" s="226">
        <v>0.52790884394541204</v>
      </c>
      <c r="D8" s="226">
        <v>0.56881358975446927</v>
      </c>
      <c r="E8" s="226">
        <v>0.63505570636397701</v>
      </c>
      <c r="F8" s="226">
        <v>0.68574559925872725</v>
      </c>
      <c r="G8" s="226">
        <v>0.75998988842607906</v>
      </c>
      <c r="H8" s="226">
        <v>0.8632160911554283</v>
      </c>
      <c r="I8" s="226">
        <v>0.87676252840369617</v>
      </c>
      <c r="J8" s="226">
        <v>0.80754683092573754</v>
      </c>
      <c r="K8" s="226">
        <v>0.62396956691077066</v>
      </c>
      <c r="L8" s="226">
        <v>0.66531685115499151</v>
      </c>
      <c r="M8" s="226">
        <v>0.58236283736918337</v>
      </c>
      <c r="N8" s="226">
        <v>0.55470521337852419</v>
      </c>
      <c r="O8" s="226">
        <v>0.54934589426169</v>
      </c>
      <c r="P8" s="226">
        <v>0.55200278727444085</v>
      </c>
      <c r="Q8" s="226">
        <v>0.54244345578243425</v>
      </c>
      <c r="R8" s="226">
        <v>0.55547618165392509</v>
      </c>
      <c r="S8" s="226">
        <v>0.65068161286493909</v>
      </c>
      <c r="T8" s="226">
        <v>0.70108831904939373</v>
      </c>
      <c r="U8" s="226">
        <v>0.70332492831421012</v>
      </c>
      <c r="V8" s="226">
        <v>0.62750392832154778</v>
      </c>
      <c r="W8" s="226">
        <v>0.61054714725191195</v>
      </c>
      <c r="DA8" s="174" t="s">
        <v>3128</v>
      </c>
    </row>
    <row r="9" spans="1:105" ht="12" customHeight="1" x14ac:dyDescent="0.25">
      <c r="A9" s="202" t="s">
        <v>95</v>
      </c>
      <c r="B9" s="226">
        <v>0.15145506810208431</v>
      </c>
      <c r="C9" s="226">
        <v>0.16881256005597259</v>
      </c>
      <c r="D9" s="226">
        <v>0.17532847116498049</v>
      </c>
      <c r="E9" s="226">
        <v>0.1949412402920726</v>
      </c>
      <c r="F9" s="226">
        <v>0.2115312998407794</v>
      </c>
      <c r="G9" s="226">
        <v>0.23996923543555229</v>
      </c>
      <c r="H9" s="226">
        <v>0.27659524831568832</v>
      </c>
      <c r="I9" s="226">
        <v>0.27374988666997058</v>
      </c>
      <c r="J9" s="226">
        <v>0.29043758514117568</v>
      </c>
      <c r="K9" s="226">
        <v>0.22847716915595589</v>
      </c>
      <c r="L9" s="226">
        <v>0.23512415046009891</v>
      </c>
      <c r="M9" s="226">
        <v>0.202262653658803</v>
      </c>
      <c r="N9" s="226">
        <v>0.1905872536659291</v>
      </c>
      <c r="O9" s="226">
        <v>0.18708806757976221</v>
      </c>
      <c r="P9" s="226">
        <v>0.18644649321173121</v>
      </c>
      <c r="Q9" s="226">
        <v>0.18196667347743539</v>
      </c>
      <c r="R9" s="226">
        <v>0.1736514355642684</v>
      </c>
      <c r="S9" s="226">
        <v>0.20804064110631959</v>
      </c>
      <c r="T9" s="226">
        <v>0.22174676082654929</v>
      </c>
      <c r="U9" s="226">
        <v>0.22963835804928709</v>
      </c>
      <c r="V9" s="226">
        <v>0.19891795630437481</v>
      </c>
      <c r="W9" s="226">
        <v>0.18407199604155</v>
      </c>
      <c r="DA9" s="174" t="s">
        <v>3129</v>
      </c>
    </row>
    <row r="10" spans="1:105" ht="12" customHeight="1" x14ac:dyDescent="0.25">
      <c r="A10" s="56" t="s">
        <v>96</v>
      </c>
      <c r="B10" s="262">
        <v>0.61117721188783181</v>
      </c>
      <c r="C10" s="262">
        <v>0.68109927500345735</v>
      </c>
      <c r="D10" s="262">
        <v>0.67174630466342722</v>
      </c>
      <c r="E10" s="262">
        <v>0.7853077473076584</v>
      </c>
      <c r="F10" s="262">
        <v>0.84565688042557641</v>
      </c>
      <c r="G10" s="262">
        <v>0.94368527561598048</v>
      </c>
      <c r="H10" s="262">
        <v>1.0220481214485939</v>
      </c>
      <c r="I10" s="262">
        <v>0.99935902044484581</v>
      </c>
      <c r="J10" s="262">
        <v>1.0176507138793911</v>
      </c>
      <c r="K10" s="262">
        <v>0.74625289918200777</v>
      </c>
      <c r="L10" s="262">
        <v>0.79387169857551076</v>
      </c>
      <c r="M10" s="262">
        <v>0.72811189640655916</v>
      </c>
      <c r="N10" s="262">
        <v>0.78273620679335487</v>
      </c>
      <c r="O10" s="262">
        <v>0.71580611331210675</v>
      </c>
      <c r="P10" s="262">
        <v>0.64637982349897305</v>
      </c>
      <c r="Q10" s="262">
        <v>0.62093116900901046</v>
      </c>
      <c r="R10" s="262">
        <v>0.61882796829951026</v>
      </c>
      <c r="S10" s="262">
        <v>0.72834359133199555</v>
      </c>
      <c r="T10" s="262">
        <v>0.79098243568203452</v>
      </c>
      <c r="U10" s="262">
        <v>0.79537675256770535</v>
      </c>
      <c r="V10" s="262">
        <v>0.71270045715225572</v>
      </c>
      <c r="W10" s="262">
        <v>0.67556479739405007</v>
      </c>
      <c r="DA10" s="68" t="s">
        <v>3130</v>
      </c>
    </row>
    <row r="11" spans="1:105" ht="12" customHeight="1" x14ac:dyDescent="0.25">
      <c r="A11" s="37" t="s">
        <v>160</v>
      </c>
      <c r="B11" s="228">
        <v>2.774174398265784E-2</v>
      </c>
      <c r="C11" s="228">
        <v>3.8159569221565312E-2</v>
      </c>
      <c r="D11" s="228">
        <v>3.5251248699545108E-2</v>
      </c>
      <c r="E11" s="228">
        <v>2.551662419075116E-2</v>
      </c>
      <c r="F11" s="228">
        <v>3.9137046779473321E-2</v>
      </c>
      <c r="G11" s="228">
        <v>5.5359916755900983E-2</v>
      </c>
      <c r="H11" s="228">
        <v>7.4943487399677711E-2</v>
      </c>
      <c r="I11" s="228">
        <v>0.18400457239056139</v>
      </c>
      <c r="J11" s="228">
        <v>9.3722294752869847E-2</v>
      </c>
      <c r="K11" s="228">
        <v>6.1356055607022793E-2</v>
      </c>
      <c r="L11" s="228">
        <v>3.6285770353517641E-2</v>
      </c>
      <c r="M11" s="228">
        <v>0.1196316287272023</v>
      </c>
      <c r="N11" s="228">
        <v>0.1667386332619919</v>
      </c>
      <c r="O11" s="228">
        <v>0.18556570067959091</v>
      </c>
      <c r="P11" s="228">
        <v>0.12030354969687081</v>
      </c>
      <c r="Q11" s="228">
        <v>7.9441775980875776E-2</v>
      </c>
      <c r="R11" s="228">
        <v>9.5241391760035016E-2</v>
      </c>
      <c r="S11" s="228">
        <v>8.170438580951736E-2</v>
      </c>
      <c r="T11" s="228">
        <v>6.2062501521665502E-2</v>
      </c>
      <c r="U11" s="228">
        <v>5.5863554586077432E-2</v>
      </c>
      <c r="V11" s="228">
        <v>9.8459260537902757E-2</v>
      </c>
      <c r="W11" s="228">
        <v>7.6900422436972177E-2</v>
      </c>
      <c r="DA11" s="69" t="s">
        <v>3131</v>
      </c>
    </row>
    <row r="12" spans="1:105" ht="12" customHeight="1" x14ac:dyDescent="0.25">
      <c r="A12" s="37" t="s">
        <v>162</v>
      </c>
      <c r="B12" s="228">
        <v>0.14916910832058131</v>
      </c>
      <c r="C12" s="228">
        <v>0.1585149437380004</v>
      </c>
      <c r="D12" s="228">
        <v>0.20734453166284519</v>
      </c>
      <c r="E12" s="228">
        <v>0.26793648751040222</v>
      </c>
      <c r="F12" s="228">
        <v>0.27645374244566878</v>
      </c>
      <c r="G12" s="228">
        <v>0.23096576724303419</v>
      </c>
      <c r="H12" s="228">
        <v>0.29853139412313301</v>
      </c>
      <c r="I12" s="228">
        <v>0.32243233800246951</v>
      </c>
      <c r="J12" s="228">
        <v>0.2306672892597901</v>
      </c>
      <c r="K12" s="228">
        <v>0.1544953182603489</v>
      </c>
      <c r="L12" s="228">
        <v>0.1983213683524368</v>
      </c>
      <c r="M12" s="228">
        <v>0.31016068283809478</v>
      </c>
      <c r="N12" s="228">
        <v>0.41677672374530461</v>
      </c>
      <c r="O12" s="228">
        <v>0.29949570429032091</v>
      </c>
      <c r="P12" s="228">
        <v>0.19674671924671019</v>
      </c>
      <c r="Q12" s="228">
        <v>0.18765641245368739</v>
      </c>
      <c r="R12" s="228">
        <v>0.17083145381379661</v>
      </c>
      <c r="S12" s="228">
        <v>9.8951003488036857E-2</v>
      </c>
      <c r="T12" s="228">
        <v>0.11146960391595059</v>
      </c>
      <c r="U12" s="228">
        <v>7.2642087476400566E-2</v>
      </c>
      <c r="V12" s="228">
        <v>0.1038174054015209</v>
      </c>
      <c r="W12" s="228">
        <v>0.14526862134143101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1.016026845550989E-2</v>
      </c>
      <c r="T14" s="228">
        <v>1.561170587387636E-2</v>
      </c>
      <c r="U14" s="228">
        <v>1.216228572943602E-2</v>
      </c>
      <c r="V14" s="228">
        <v>1.0268505191968679E-2</v>
      </c>
      <c r="W14" s="228">
        <v>1.021641184411278E-2</v>
      </c>
      <c r="DA14" s="69" t="s">
        <v>3134</v>
      </c>
    </row>
    <row r="15" spans="1:105" ht="12" customHeight="1" x14ac:dyDescent="0.25">
      <c r="A15" s="37" t="s">
        <v>38</v>
      </c>
      <c r="B15" s="228">
        <v>0.43426635958459259</v>
      </c>
      <c r="C15" s="228">
        <v>0.48442476204389168</v>
      </c>
      <c r="D15" s="228">
        <v>0.42915052430103678</v>
      </c>
      <c r="E15" s="228">
        <v>0.49185463560650511</v>
      </c>
      <c r="F15" s="228">
        <v>0.53006609120043435</v>
      </c>
      <c r="G15" s="228">
        <v>0.65735959161704527</v>
      </c>
      <c r="H15" s="228">
        <v>0.64857323992578286</v>
      </c>
      <c r="I15" s="228">
        <v>0.4929221100518148</v>
      </c>
      <c r="J15" s="228">
        <v>0.69326112986673094</v>
      </c>
      <c r="K15" s="228">
        <v>0.53040152531463625</v>
      </c>
      <c r="L15" s="228">
        <v>0.55926455986955625</v>
      </c>
      <c r="M15" s="228">
        <v>0.29831958484126198</v>
      </c>
      <c r="N15" s="228">
        <v>0.19922084978605831</v>
      </c>
      <c r="O15" s="228">
        <v>0.23074470834219499</v>
      </c>
      <c r="P15" s="228">
        <v>0.32932955455539192</v>
      </c>
      <c r="Q15" s="228">
        <v>0.35383298057444729</v>
      </c>
      <c r="R15" s="228">
        <v>0.35275512272567872</v>
      </c>
      <c r="S15" s="228">
        <v>0.53752793357893147</v>
      </c>
      <c r="T15" s="228">
        <v>0.60183862437054203</v>
      </c>
      <c r="U15" s="228">
        <v>0.6547088247757914</v>
      </c>
      <c r="V15" s="228">
        <v>0.50015528602086334</v>
      </c>
      <c r="W15" s="228">
        <v>0.44317934177153412</v>
      </c>
      <c r="DA15" s="69" t="s">
        <v>3135</v>
      </c>
    </row>
    <row r="16" spans="1:105" ht="12" customHeight="1" x14ac:dyDescent="0.25">
      <c r="A16" s="57" t="s">
        <v>3059</v>
      </c>
      <c r="B16" s="263">
        <v>4.23073351304543</v>
      </c>
      <c r="C16" s="263">
        <v>4.372461585540762</v>
      </c>
      <c r="D16" s="263">
        <v>4.9018946380132764</v>
      </c>
      <c r="E16" s="263">
        <v>5.4550060643353158</v>
      </c>
      <c r="F16" s="263">
        <v>8.0990943002307034</v>
      </c>
      <c r="G16" s="263">
        <v>8.1649269693495068</v>
      </c>
      <c r="H16" s="263">
        <v>8.7155660277543276</v>
      </c>
      <c r="I16" s="263">
        <v>8.1290647351197531</v>
      </c>
      <c r="J16" s="263">
        <v>5.5983270695704466</v>
      </c>
      <c r="K16" s="263">
        <v>3.785590994361554</v>
      </c>
      <c r="L16" s="263">
        <v>4.0900685794527014</v>
      </c>
      <c r="M16" s="263">
        <v>4.7828416055807947</v>
      </c>
      <c r="N16" s="263">
        <v>5.9571264546809219</v>
      </c>
      <c r="O16" s="263">
        <v>5.7459572934783472</v>
      </c>
      <c r="P16" s="263">
        <v>4.4387804580070593</v>
      </c>
      <c r="Q16" s="263">
        <v>3.9708233583585861</v>
      </c>
      <c r="R16" s="263">
        <v>4.4776972894845173</v>
      </c>
      <c r="S16" s="263">
        <v>3.7776648905700192</v>
      </c>
      <c r="T16" s="263">
        <v>16.101275102326689</v>
      </c>
      <c r="U16" s="263">
        <v>9.1252908814705869</v>
      </c>
      <c r="V16" s="263">
        <v>5.5263219044298522</v>
      </c>
      <c r="W16" s="263">
        <v>5.5092490593859171</v>
      </c>
      <c r="DA16" s="70" t="s">
        <v>3136</v>
      </c>
    </row>
    <row r="17" spans="1:105" ht="12" customHeight="1" x14ac:dyDescent="0.25">
      <c r="A17" s="46" t="s">
        <v>30</v>
      </c>
      <c r="B17" s="231">
        <v>0.1243405491803347</v>
      </c>
      <c r="C17" s="231">
        <v>4.908554135735603E-2</v>
      </c>
      <c r="D17" s="231">
        <v>5.2168498266814557E-2</v>
      </c>
      <c r="E17" s="231">
        <v>5.0809976480425442E-2</v>
      </c>
      <c r="F17" s="231">
        <v>4.3177927118493269E-2</v>
      </c>
      <c r="G17" s="231">
        <v>4.4279996019160987E-2</v>
      </c>
      <c r="H17" s="231">
        <v>5.3138828735457388E-2</v>
      </c>
      <c r="I17" s="231">
        <v>9.1500457685678993E-2</v>
      </c>
      <c r="J17" s="231">
        <v>5.0918450526156171E-2</v>
      </c>
      <c r="K17" s="231">
        <v>0</v>
      </c>
      <c r="L17" s="231">
        <v>2.0728381108734331E-2</v>
      </c>
      <c r="M17" s="231">
        <v>2.603508004294015E-2</v>
      </c>
      <c r="N17" s="231">
        <v>2.3879809615739791E-2</v>
      </c>
      <c r="O17" s="231">
        <v>1.7480309468881561E-2</v>
      </c>
      <c r="P17" s="231">
        <v>3.2744797178106397E-2</v>
      </c>
      <c r="Q17" s="231">
        <v>1.6642775881136471E-2</v>
      </c>
      <c r="R17" s="231">
        <v>3.0800189462224251E-2</v>
      </c>
      <c r="S17" s="231">
        <v>1.7736653900719431E-2</v>
      </c>
      <c r="T17" s="231">
        <v>1.1916891589821781E-2</v>
      </c>
      <c r="U17" s="231">
        <v>6.1034761612452594E-3</v>
      </c>
      <c r="V17" s="231">
        <v>4.5128501682967096E-3</v>
      </c>
      <c r="W17" s="231">
        <v>6.0107265983462294E-3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0.14688384604351171</v>
      </c>
      <c r="C19" s="231">
        <v>0</v>
      </c>
      <c r="D19" s="231">
        <v>0</v>
      </c>
      <c r="E19" s="231">
        <v>0</v>
      </c>
      <c r="F19" s="231">
        <v>0.1083472374715117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5.3008850071715997E-2</v>
      </c>
      <c r="N19" s="231">
        <v>4.8620601341501431E-2</v>
      </c>
      <c r="O19" s="231">
        <v>3.8786217792693693E-2</v>
      </c>
      <c r="P19" s="231">
        <v>5.0654914456701353E-2</v>
      </c>
      <c r="Q19" s="231">
        <v>4.949163967614139E-2</v>
      </c>
      <c r="R19" s="231">
        <v>8.8484479885526379E-2</v>
      </c>
      <c r="S19" s="231">
        <v>0.16762770229822371</v>
      </c>
      <c r="T19" s="231">
        <v>0.1019497898660548</v>
      </c>
      <c r="U19" s="231">
        <v>6.5781866640048828E-2</v>
      </c>
      <c r="V19" s="231">
        <v>0.11423156327261</v>
      </c>
      <c r="W19" s="231">
        <v>0.1216357563683749</v>
      </c>
      <c r="DA19" s="73" t="s">
        <v>3139</v>
      </c>
    </row>
    <row r="20" spans="1:105" ht="12" customHeight="1" x14ac:dyDescent="0.25">
      <c r="A20" s="46" t="s">
        <v>160</v>
      </c>
      <c r="B20" s="231">
        <v>8.6451770098925212E-2</v>
      </c>
      <c r="C20" s="231">
        <v>0.1974651409001989</v>
      </c>
      <c r="D20" s="231">
        <v>0.1082080314336971</v>
      </c>
      <c r="E20" s="231">
        <v>0.1136441377478366</v>
      </c>
      <c r="F20" s="231">
        <v>8.5225207547412224E-2</v>
      </c>
      <c r="G20" s="231">
        <v>0.17313351366501861</v>
      </c>
      <c r="H20" s="231">
        <v>0.25417261166109478</v>
      </c>
      <c r="I20" s="231">
        <v>0.68816990045268112</v>
      </c>
      <c r="J20" s="231">
        <v>0.53319327858865284</v>
      </c>
      <c r="K20" s="231">
        <v>0.34609995709843577</v>
      </c>
      <c r="L20" s="231">
        <v>0.2130150651469522</v>
      </c>
      <c r="M20" s="231">
        <v>0.51438635671698207</v>
      </c>
      <c r="N20" s="231">
        <v>0.63076317083409539</v>
      </c>
      <c r="O20" s="231">
        <v>0.77648888250971226</v>
      </c>
      <c r="P20" s="231">
        <v>0.48735508774509068</v>
      </c>
      <c r="Q20" s="231">
        <v>0.37176478098154031</v>
      </c>
      <c r="R20" s="231">
        <v>0.3001698167545378</v>
      </c>
      <c r="S20" s="231">
        <v>0.42967325139112927</v>
      </c>
      <c r="T20" s="231">
        <v>0.29088340074238539</v>
      </c>
      <c r="U20" s="231">
        <v>0.41479343961732662</v>
      </c>
      <c r="V20" s="231">
        <v>0.4329889456022184</v>
      </c>
      <c r="W20" s="231">
        <v>0.35355642440095258</v>
      </c>
      <c r="DA20" s="73" t="s">
        <v>3140</v>
      </c>
    </row>
    <row r="21" spans="1:105" ht="12" customHeight="1" x14ac:dyDescent="0.25">
      <c r="A21" s="46" t="s">
        <v>70</v>
      </c>
      <c r="B21" s="231">
        <v>5.0197413184306747E-2</v>
      </c>
      <c r="C21" s="231">
        <v>1.388357168990715E-2</v>
      </c>
      <c r="D21" s="231">
        <v>1.8406334586021429E-2</v>
      </c>
      <c r="E21" s="231">
        <v>2.316750089912584E-2</v>
      </c>
      <c r="F21" s="231">
        <v>1.0957337745808289E-2</v>
      </c>
      <c r="G21" s="231">
        <v>1.269546185332298E-2</v>
      </c>
      <c r="H21" s="231">
        <v>2.0711510055034112E-2</v>
      </c>
      <c r="I21" s="231">
        <v>3.3707779949605027E-2</v>
      </c>
      <c r="J21" s="231">
        <v>0</v>
      </c>
      <c r="K21" s="231">
        <v>0</v>
      </c>
      <c r="L21" s="231">
        <v>3.312379619480648E-2</v>
      </c>
      <c r="M21" s="231">
        <v>4.1603860944762393E-2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3.590902130602066E-3</v>
      </c>
      <c r="T21" s="231">
        <v>7.3631957820528371E-4</v>
      </c>
      <c r="U21" s="231">
        <v>0</v>
      </c>
      <c r="V21" s="231">
        <v>0</v>
      </c>
      <c r="W21" s="231">
        <v>0</v>
      </c>
      <c r="DA21" s="73" t="s">
        <v>3141</v>
      </c>
    </row>
    <row r="22" spans="1:105" ht="12" customHeight="1" x14ac:dyDescent="0.25">
      <c r="A22" s="46" t="s">
        <v>34</v>
      </c>
      <c r="B22" s="231">
        <v>0</v>
      </c>
      <c r="C22" s="231">
        <v>0.34902527079743179</v>
      </c>
      <c r="D22" s="231">
        <v>0.37455324082071112</v>
      </c>
      <c r="E22" s="231">
        <v>0</v>
      </c>
      <c r="F22" s="231">
        <v>0.68946971129677792</v>
      </c>
      <c r="G22" s="231">
        <v>0.64625910180220691</v>
      </c>
      <c r="H22" s="231">
        <v>0.37430807423468981</v>
      </c>
      <c r="I22" s="231">
        <v>0.37430807423449669</v>
      </c>
      <c r="J22" s="231">
        <v>0.37430807424028623</v>
      </c>
      <c r="K22" s="231">
        <v>0.71012499559688758</v>
      </c>
      <c r="L22" s="231">
        <v>0.34406064757173488</v>
      </c>
      <c r="M22" s="231">
        <v>0.6575980560749578</v>
      </c>
      <c r="N22" s="231">
        <v>0.65186728729329535</v>
      </c>
      <c r="O22" s="231">
        <v>0.37430807423425888</v>
      </c>
      <c r="P22" s="231">
        <v>0.37430807423531132</v>
      </c>
      <c r="Q22" s="231">
        <v>0.37430807424084989</v>
      </c>
      <c r="R22" s="231">
        <v>0.37430807423800783</v>
      </c>
      <c r="S22" s="231">
        <v>0.1403646132444821</v>
      </c>
      <c r="T22" s="231">
        <v>0.2236360670584259</v>
      </c>
      <c r="U22" s="231">
        <v>0.27717523946482808</v>
      </c>
      <c r="V22" s="231">
        <v>7.6763825977253897E-2</v>
      </c>
      <c r="W22" s="231">
        <v>9.570326756180271E-2</v>
      </c>
      <c r="DA22" s="73" t="s">
        <v>3142</v>
      </c>
    </row>
    <row r="23" spans="1:105" ht="12" customHeight="1" x14ac:dyDescent="0.25">
      <c r="A23" s="46" t="s">
        <v>162</v>
      </c>
      <c r="B23" s="231">
        <v>0.63367002673073458</v>
      </c>
      <c r="C23" s="231">
        <v>0.89784306073390152</v>
      </c>
      <c r="D23" s="231">
        <v>1.2367442142202141</v>
      </c>
      <c r="E23" s="231">
        <v>1.307722595465709</v>
      </c>
      <c r="F23" s="231">
        <v>0.93595134561309401</v>
      </c>
      <c r="G23" s="231">
        <v>0.72219308680135086</v>
      </c>
      <c r="H23" s="231">
        <v>0.95613752131090957</v>
      </c>
      <c r="I23" s="231">
        <v>1.2304545782303979</v>
      </c>
      <c r="J23" s="231">
        <v>1.0631316498425689</v>
      </c>
      <c r="K23" s="231">
        <v>0.8105713580208127</v>
      </c>
      <c r="L23" s="231">
        <v>1.2866864117309711</v>
      </c>
      <c r="M23" s="231">
        <v>1.4644645902610209</v>
      </c>
      <c r="N23" s="231">
        <v>1.5783244313723219</v>
      </c>
      <c r="O23" s="231">
        <v>1.0801223608851389</v>
      </c>
      <c r="P23" s="231">
        <v>0.86179442171812382</v>
      </c>
      <c r="Q23" s="231">
        <v>0.83055825965753105</v>
      </c>
      <c r="R23" s="231">
        <v>0.68689090433598565</v>
      </c>
      <c r="S23" s="231">
        <v>0.47948361272399997</v>
      </c>
      <c r="T23" s="231">
        <v>0.33984070959403517</v>
      </c>
      <c r="U23" s="231">
        <v>0.33540011478572612</v>
      </c>
      <c r="V23" s="231">
        <v>0.40982257818839207</v>
      </c>
      <c r="W23" s="231">
        <v>0.5580574483452404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2.6295029886435421</v>
      </c>
      <c r="C25" s="231">
        <v>2.304132051497283</v>
      </c>
      <c r="D25" s="231">
        <v>2.3926262851634341</v>
      </c>
      <c r="E25" s="231">
        <v>3.4382274845631162</v>
      </c>
      <c r="F25" s="231">
        <v>5.5905791418411201</v>
      </c>
      <c r="G25" s="231">
        <v>5.7890349013754303</v>
      </c>
      <c r="H25" s="231">
        <v>6.1249561655541784</v>
      </c>
      <c r="I25" s="231">
        <v>4.5868594002622496</v>
      </c>
      <c r="J25" s="231">
        <v>2.8285161456971109</v>
      </c>
      <c r="K25" s="231">
        <v>1.5429896100167759</v>
      </c>
      <c r="L25" s="231">
        <v>1.1380219621028069</v>
      </c>
      <c r="M25" s="231">
        <v>1.3890548988126861</v>
      </c>
      <c r="N25" s="231">
        <v>2.5464458475635232</v>
      </c>
      <c r="O25" s="231">
        <v>2.7105119779198108</v>
      </c>
      <c r="P25" s="231">
        <v>1.5532790953883009</v>
      </c>
      <c r="Q25" s="231">
        <v>1.624379237007971</v>
      </c>
      <c r="R25" s="231">
        <v>2.033677732463008</v>
      </c>
      <c r="S25" s="231">
        <v>1.703621379196522</v>
      </c>
      <c r="T25" s="231">
        <v>14.346985077220941</v>
      </c>
      <c r="U25" s="231">
        <v>7.3462874942702339</v>
      </c>
      <c r="V25" s="231">
        <v>4.131774502691032</v>
      </c>
      <c r="W25" s="231">
        <v>3.9903892094337881</v>
      </c>
      <c r="DA25" s="73" t="s">
        <v>3145</v>
      </c>
    </row>
    <row r="26" spans="1:105" ht="12" customHeight="1" x14ac:dyDescent="0.25">
      <c r="A26" s="46" t="s">
        <v>79</v>
      </c>
      <c r="B26" s="231">
        <v>0.55968691916407509</v>
      </c>
      <c r="C26" s="231">
        <v>0.56102694856468338</v>
      </c>
      <c r="D26" s="231">
        <v>0.71918803352238325</v>
      </c>
      <c r="E26" s="231">
        <v>0.5214343691791028</v>
      </c>
      <c r="F26" s="231">
        <v>0.63538639159648469</v>
      </c>
      <c r="G26" s="231">
        <v>0.77733090783301606</v>
      </c>
      <c r="H26" s="231">
        <v>0.93214131620296248</v>
      </c>
      <c r="I26" s="231">
        <v>1.124064544304644</v>
      </c>
      <c r="J26" s="231">
        <v>0.74825947067567145</v>
      </c>
      <c r="K26" s="231">
        <v>0.37580507362864157</v>
      </c>
      <c r="L26" s="231">
        <v>1.0544323155966939</v>
      </c>
      <c r="M26" s="231">
        <v>0.63668991265572861</v>
      </c>
      <c r="N26" s="231">
        <v>0.47722530666044549</v>
      </c>
      <c r="O26" s="231">
        <v>0.74825947066784948</v>
      </c>
      <c r="P26" s="231">
        <v>1.0786440672854249</v>
      </c>
      <c r="Q26" s="231">
        <v>0.703678590913416</v>
      </c>
      <c r="R26" s="231">
        <v>0.96336609234522752</v>
      </c>
      <c r="S26" s="231">
        <v>0.83556677568434112</v>
      </c>
      <c r="T26" s="231">
        <v>0.78532684667682262</v>
      </c>
      <c r="U26" s="231">
        <v>0.6797492505311783</v>
      </c>
      <c r="V26" s="231">
        <v>0.35622763853004907</v>
      </c>
      <c r="W26" s="231">
        <v>0.38389622667741219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3.0170617784851581</v>
      </c>
      <c r="C27" s="263">
        <f t="shared" si="0"/>
        <v>3.0449386213379044</v>
      </c>
      <c r="D27" s="263">
        <f t="shared" si="0"/>
        <v>3.8426483962112847</v>
      </c>
      <c r="E27" s="263">
        <f t="shared" si="0"/>
        <v>4.2026410764945084</v>
      </c>
      <c r="F27" s="263">
        <f t="shared" si="0"/>
        <v>4.6598411475277883</v>
      </c>
      <c r="G27" s="263">
        <f t="shared" si="0"/>
        <v>4.6000527511935756</v>
      </c>
      <c r="H27" s="263">
        <f t="shared" si="0"/>
        <v>6.3869342685236319</v>
      </c>
      <c r="I27" s="263">
        <f t="shared" si="0"/>
        <v>7.8483120023037678</v>
      </c>
      <c r="J27" s="263">
        <f t="shared" si="0"/>
        <v>5.9974685752357386</v>
      </c>
      <c r="K27" s="263">
        <f t="shared" si="0"/>
        <v>4.7497605054394914</v>
      </c>
      <c r="L27" s="263">
        <f t="shared" si="0"/>
        <v>5.0376409111082801</v>
      </c>
      <c r="M27" s="263">
        <f t="shared" si="0"/>
        <v>6.5432609357524427</v>
      </c>
      <c r="N27" s="263">
        <f t="shared" si="0"/>
        <v>7.7875322260111206</v>
      </c>
      <c r="O27" s="263">
        <f t="shared" si="0"/>
        <v>6.8164886479829443</v>
      </c>
      <c r="P27" s="263">
        <f t="shared" si="0"/>
        <v>5.4338660690533214</v>
      </c>
      <c r="Q27" s="263">
        <f t="shared" si="0"/>
        <v>5.0154612483011602</v>
      </c>
      <c r="R27" s="263">
        <f t="shared" si="0"/>
        <v>5.0331725925109501</v>
      </c>
      <c r="S27" s="263">
        <f t="shared" si="0"/>
        <v>4.6166285169175074</v>
      </c>
      <c r="T27" s="263">
        <f t="shared" si="0"/>
        <v>4.6767852328433976</v>
      </c>
      <c r="U27" s="263">
        <f t="shared" si="0"/>
        <v>4.2360931623283218</v>
      </c>
      <c r="V27" s="263">
        <f t="shared" si="0"/>
        <v>4.8058642730259855</v>
      </c>
      <c r="W27" s="263">
        <f t="shared" si="0"/>
        <v>4.8073294873287118</v>
      </c>
      <c r="DA27" s="70"/>
    </row>
    <row r="28" spans="1:105" ht="12" customHeight="1" x14ac:dyDescent="0.25">
      <c r="A28" s="60" t="s">
        <v>3072</v>
      </c>
      <c r="B28" s="264">
        <v>2.8989292198182799</v>
      </c>
      <c r="C28" s="264">
        <v>2.8963257693295121</v>
      </c>
      <c r="D28" s="264">
        <v>3.6637632190448679</v>
      </c>
      <c r="E28" s="264">
        <v>4.0006231727873054</v>
      </c>
      <c r="F28" s="264">
        <v>4.4446407844033731</v>
      </c>
      <c r="G28" s="264">
        <v>4.3773699387748426</v>
      </c>
      <c r="H28" s="264">
        <v>6.1455254014290714</v>
      </c>
      <c r="I28" s="264">
        <v>7.5825821623895306</v>
      </c>
      <c r="J28" s="264">
        <v>5.8621485348855824</v>
      </c>
      <c r="K28" s="264">
        <v>4.6568146016147018</v>
      </c>
      <c r="L28" s="264">
        <v>4.9142607681961081</v>
      </c>
      <c r="M28" s="264">
        <v>6.4251372132317464</v>
      </c>
      <c r="N28" s="264">
        <v>7.6691055298524926</v>
      </c>
      <c r="O28" s="264">
        <v>6.6944590217476616</v>
      </c>
      <c r="P28" s="264">
        <v>5.3068348113739914</v>
      </c>
      <c r="Q28" s="264">
        <v>4.8870543547059997</v>
      </c>
      <c r="R28" s="264">
        <v>4.8654324476667661</v>
      </c>
      <c r="S28" s="264">
        <v>4.4333448550958217</v>
      </c>
      <c r="T28" s="264">
        <v>4.4724159569079358</v>
      </c>
      <c r="U28" s="264">
        <v>4.0515992038980988</v>
      </c>
      <c r="V28" s="264">
        <v>4.6242236366427418</v>
      </c>
      <c r="W28" s="264">
        <v>4.6035346818050789</v>
      </c>
      <c r="DA28" s="72" t="s">
        <v>3147</v>
      </c>
    </row>
    <row r="29" spans="1:105" ht="12" customHeight="1" x14ac:dyDescent="0.25">
      <c r="A29" s="59" t="s">
        <v>30</v>
      </c>
      <c r="B29" s="232">
        <v>0.37488077365022471</v>
      </c>
      <c r="C29" s="232">
        <v>0.2788804018375316</v>
      </c>
      <c r="D29" s="232">
        <v>0.27697894338822199</v>
      </c>
      <c r="E29" s="232">
        <v>0.25345516565729098</v>
      </c>
      <c r="F29" s="232">
        <v>0.25816234291542628</v>
      </c>
      <c r="G29" s="232">
        <v>0.2574826259086459</v>
      </c>
      <c r="H29" s="232">
        <v>0.25201881221442451</v>
      </c>
      <c r="I29" s="232">
        <v>0.22891008712973829</v>
      </c>
      <c r="J29" s="232">
        <v>0.1004004913605218</v>
      </c>
      <c r="K29" s="232">
        <v>0</v>
      </c>
      <c r="L29" s="232">
        <v>0.1184843897246507</v>
      </c>
      <c r="M29" s="232">
        <v>0.11521140611518541</v>
      </c>
      <c r="N29" s="232">
        <v>0.11654070044048009</v>
      </c>
      <c r="O29" s="232">
        <v>0.1096732745421502</v>
      </c>
      <c r="P29" s="232">
        <v>0.1596361219662101</v>
      </c>
      <c r="Q29" s="232">
        <v>4.8590071676067971E-2</v>
      </c>
      <c r="R29" s="232">
        <v>0.15754669216287401</v>
      </c>
      <c r="S29" s="232">
        <v>6.4142381557899086E-2</v>
      </c>
      <c r="T29" s="232">
        <v>0.1067982158304094</v>
      </c>
      <c r="U29" s="232">
        <v>6.8173204254986103E-2</v>
      </c>
      <c r="V29" s="232">
        <v>3.1783579629346949E-2</v>
      </c>
      <c r="W29" s="232">
        <v>3.6925087829700248E-2</v>
      </c>
      <c r="DA29" s="71" t="s">
        <v>3148</v>
      </c>
    </row>
    <row r="30" spans="1:105" ht="12" customHeight="1" x14ac:dyDescent="0.25">
      <c r="A30" s="59" t="s">
        <v>33</v>
      </c>
      <c r="B30" s="232">
        <v>0.17478035519219159</v>
      </c>
      <c r="C30" s="232">
        <v>0</v>
      </c>
      <c r="D30" s="232">
        <v>0</v>
      </c>
      <c r="E30" s="232">
        <v>0</v>
      </c>
      <c r="F30" s="232">
        <v>0.19941522183929661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0.2322616442419175</v>
      </c>
      <c r="N30" s="232">
        <v>0.2349414490987885</v>
      </c>
      <c r="O30" s="232">
        <v>0.24094708606897769</v>
      </c>
      <c r="P30" s="232">
        <v>0.23369913980991389</v>
      </c>
      <c r="Q30" s="232">
        <v>0.23440952557324929</v>
      </c>
      <c r="R30" s="232">
        <v>0.47523043197748022</v>
      </c>
      <c r="S30" s="232">
        <v>0.72951974348498816</v>
      </c>
      <c r="T30" s="232">
        <v>0.57347479778583998</v>
      </c>
      <c r="U30" s="232">
        <v>0.38197484249961849</v>
      </c>
      <c r="V30" s="232">
        <v>0.561060741244782</v>
      </c>
      <c r="W30" s="232">
        <v>0.5222187159974937</v>
      </c>
      <c r="DA30" s="71" t="s">
        <v>3149</v>
      </c>
    </row>
    <row r="31" spans="1:105" ht="12" customHeight="1" x14ac:dyDescent="0.25">
      <c r="A31" s="59" t="s">
        <v>160</v>
      </c>
      <c r="B31" s="232">
        <v>0.82444189674179669</v>
      </c>
      <c r="C31" s="232">
        <v>0.88554999950845958</v>
      </c>
      <c r="D31" s="232">
        <v>1.00720241188118</v>
      </c>
      <c r="E31" s="232">
        <v>0.84531196187683544</v>
      </c>
      <c r="F31" s="232">
        <v>1.2670425759717741</v>
      </c>
      <c r="G31" s="232">
        <v>1.4489098364844999</v>
      </c>
      <c r="H31" s="232">
        <v>1.5490010027971259</v>
      </c>
      <c r="I31" s="232">
        <v>3.21163831896129</v>
      </c>
      <c r="J31" s="232">
        <v>2.0438528495561612</v>
      </c>
      <c r="K31" s="232">
        <v>1.72766757674256</v>
      </c>
      <c r="L31" s="232">
        <v>0.98406931100913386</v>
      </c>
      <c r="M31" s="232">
        <v>2.0157948544830622</v>
      </c>
      <c r="N31" s="232">
        <v>2.3453743612601858</v>
      </c>
      <c r="O31" s="232">
        <v>2.7542539936190331</v>
      </c>
      <c r="P31" s="232">
        <v>1.9683971849122019</v>
      </c>
      <c r="Q31" s="232">
        <v>1.517530154390228</v>
      </c>
      <c r="R31" s="232">
        <v>1.562574087577113</v>
      </c>
      <c r="S31" s="232">
        <v>1.7324517615110919</v>
      </c>
      <c r="T31" s="232">
        <v>1.5062106168920439</v>
      </c>
      <c r="U31" s="232">
        <v>1.5558808594731111</v>
      </c>
      <c r="V31" s="232">
        <v>1.719862272062511</v>
      </c>
      <c r="W31" s="232">
        <v>1.396750093882474</v>
      </c>
      <c r="DA31" s="71" t="s">
        <v>3150</v>
      </c>
    </row>
    <row r="32" spans="1:105" ht="12" customHeight="1" x14ac:dyDescent="0.25">
      <c r="A32" s="59" t="s">
        <v>70</v>
      </c>
      <c r="B32" s="232">
        <v>0.59966473566453438</v>
      </c>
      <c r="C32" s="232">
        <v>0.20165550335539811</v>
      </c>
      <c r="D32" s="232">
        <v>0.19885976192622951</v>
      </c>
      <c r="E32" s="232">
        <v>0.19591665165934291</v>
      </c>
      <c r="F32" s="232">
        <v>0.20346435198649379</v>
      </c>
      <c r="G32" s="232">
        <v>0.20238993227733881</v>
      </c>
      <c r="H32" s="232">
        <v>0.19743481997677351</v>
      </c>
      <c r="I32" s="232">
        <v>0.1894011885472866</v>
      </c>
      <c r="J32" s="232">
        <v>0</v>
      </c>
      <c r="K32" s="232">
        <v>0</v>
      </c>
      <c r="L32" s="232">
        <v>0.18976217753040661</v>
      </c>
      <c r="M32" s="232">
        <v>0.18452023386004779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1.379551807902552E-2</v>
      </c>
      <c r="T32" s="232">
        <v>9.0937056999203236E-3</v>
      </c>
      <c r="U32" s="232">
        <v>0</v>
      </c>
      <c r="V32" s="232">
        <v>0</v>
      </c>
      <c r="W32" s="232">
        <v>0</v>
      </c>
      <c r="DA32" s="71" t="s">
        <v>3151</v>
      </c>
    </row>
    <row r="33" spans="1:105" ht="12" customHeight="1" x14ac:dyDescent="0.25">
      <c r="A33" s="59" t="s">
        <v>162</v>
      </c>
      <c r="B33" s="232">
        <v>0.92516145856953236</v>
      </c>
      <c r="C33" s="232">
        <v>1.530239864628123</v>
      </c>
      <c r="D33" s="232">
        <v>2.1807221018492369</v>
      </c>
      <c r="E33" s="232">
        <v>2.7059393935938352</v>
      </c>
      <c r="F33" s="232">
        <v>2.516556291690383</v>
      </c>
      <c r="G33" s="232">
        <v>2.4685875441043592</v>
      </c>
      <c r="H33" s="232">
        <v>4.1470707664407458</v>
      </c>
      <c r="I33" s="232">
        <v>3.9526325677512149</v>
      </c>
      <c r="J33" s="232">
        <v>3.7178951939688991</v>
      </c>
      <c r="K33" s="232">
        <v>2.929147024872143</v>
      </c>
      <c r="L33" s="232">
        <v>3.6219448899319171</v>
      </c>
      <c r="M33" s="232">
        <v>3.8773490745315349</v>
      </c>
      <c r="N33" s="232">
        <v>4.972249019053038</v>
      </c>
      <c r="O33" s="232">
        <v>3.5895846675175012</v>
      </c>
      <c r="P33" s="232">
        <v>2.945102364685666</v>
      </c>
      <c r="Q33" s="232">
        <v>3.0865246030664539</v>
      </c>
      <c r="R33" s="232">
        <v>2.6700812359492989</v>
      </c>
      <c r="S33" s="232">
        <v>1.8934354504628159</v>
      </c>
      <c r="T33" s="232">
        <v>2.276838620699722</v>
      </c>
      <c r="U33" s="232">
        <v>2.0455702976703831</v>
      </c>
      <c r="V33" s="232">
        <v>2.311517043706103</v>
      </c>
      <c r="W33" s="232">
        <v>2.6476407840954108</v>
      </c>
      <c r="DA33" s="71" t="s">
        <v>3152</v>
      </c>
    </row>
    <row r="34" spans="1:105" ht="12" customHeight="1" x14ac:dyDescent="0.25">
      <c r="A34" s="60" t="s">
        <v>3079</v>
      </c>
      <c r="B34" s="264">
        <v>0.1181325586668784</v>
      </c>
      <c r="C34" s="264">
        <v>0.14861285200839219</v>
      </c>
      <c r="D34" s="264">
        <v>0.1788851771664168</v>
      </c>
      <c r="E34" s="264">
        <v>0.2020179037072031</v>
      </c>
      <c r="F34" s="264">
        <v>0.21520036312441559</v>
      </c>
      <c r="G34" s="264">
        <v>0.22268281241873311</v>
      </c>
      <c r="H34" s="264">
        <v>0.2414088670945603</v>
      </c>
      <c r="I34" s="264">
        <v>0.26572983991423738</v>
      </c>
      <c r="J34" s="264">
        <v>0.13532004035015649</v>
      </c>
      <c r="K34" s="264">
        <v>9.294590382478958E-2</v>
      </c>
      <c r="L34" s="264">
        <v>0.12338014291217179</v>
      </c>
      <c r="M34" s="264">
        <v>0.1181237225206966</v>
      </c>
      <c r="N34" s="264">
        <v>0.11842669615862821</v>
      </c>
      <c r="O34" s="264">
        <v>0.1220296262352831</v>
      </c>
      <c r="P34" s="264">
        <v>0.12703125767933041</v>
      </c>
      <c r="Q34" s="264">
        <v>0.12840689359516089</v>
      </c>
      <c r="R34" s="264">
        <v>0.16774014484418409</v>
      </c>
      <c r="S34" s="264">
        <v>0.18328366182168601</v>
      </c>
      <c r="T34" s="264">
        <v>0.20436927593546189</v>
      </c>
      <c r="U34" s="264">
        <v>0.1844939584302234</v>
      </c>
      <c r="V34" s="264">
        <v>0.18164063638324399</v>
      </c>
      <c r="W34" s="264">
        <v>0.20379480552363269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0.41593828735647492</v>
      </c>
      <c r="C35" s="263">
        <f t="shared" si="1"/>
        <v>0.45158318407462406</v>
      </c>
      <c r="D35" s="263">
        <f t="shared" si="1"/>
        <v>0.500634049662807</v>
      </c>
      <c r="E35" s="263">
        <f t="shared" si="1"/>
        <v>0.66241062532850992</v>
      </c>
      <c r="F35" s="263">
        <f t="shared" si="1"/>
        <v>0.78399543103816483</v>
      </c>
      <c r="G35" s="263">
        <f t="shared" si="1"/>
        <v>0.81867638187474001</v>
      </c>
      <c r="H35" s="263">
        <f t="shared" si="1"/>
        <v>0.83904836486899748</v>
      </c>
      <c r="I35" s="263">
        <f t="shared" si="1"/>
        <v>0.79599900189160722</v>
      </c>
      <c r="J35" s="263">
        <f t="shared" si="1"/>
        <v>0.52039805213980617</v>
      </c>
      <c r="K35" s="263">
        <f t="shared" si="1"/>
        <v>0.24877691315714115</v>
      </c>
      <c r="L35" s="263">
        <f t="shared" si="1"/>
        <v>0.2918307580794926</v>
      </c>
      <c r="M35" s="263">
        <f t="shared" si="1"/>
        <v>0.36506689693587546</v>
      </c>
      <c r="N35" s="263">
        <f t="shared" si="1"/>
        <v>0.44496593354018482</v>
      </c>
      <c r="O35" s="263">
        <f t="shared" si="1"/>
        <v>0.42125292771556377</v>
      </c>
      <c r="P35" s="263">
        <f t="shared" si="1"/>
        <v>0.32164492577484605</v>
      </c>
      <c r="Q35" s="263">
        <f t="shared" si="1"/>
        <v>0.29162346936381323</v>
      </c>
      <c r="R35" s="263">
        <f t="shared" si="1"/>
        <v>0.33299866116718929</v>
      </c>
      <c r="S35" s="263">
        <f t="shared" si="1"/>
        <v>0.28960201892007953</v>
      </c>
      <c r="T35" s="263">
        <f t="shared" si="1"/>
        <v>1.5806342975994723</v>
      </c>
      <c r="U35" s="263">
        <f t="shared" si="1"/>
        <v>0.85695239673737111</v>
      </c>
      <c r="V35" s="263">
        <f t="shared" si="1"/>
        <v>0.43948170394239411</v>
      </c>
      <c r="W35" s="263">
        <f t="shared" si="1"/>
        <v>0.46537429159197569</v>
      </c>
      <c r="DA35" s="70"/>
    </row>
    <row r="36" spans="1:105" ht="12" customHeight="1" x14ac:dyDescent="0.25">
      <c r="A36" s="60" t="s">
        <v>3082</v>
      </c>
      <c r="B36" s="264">
        <v>0.1736101940511407</v>
      </c>
      <c r="C36" s="264">
        <v>0.18954049208803031</v>
      </c>
      <c r="D36" s="264">
        <v>0.2125521870062192</v>
      </c>
      <c r="E36" s="264">
        <v>0.27204375860982422</v>
      </c>
      <c r="F36" s="264">
        <v>0.30165538262406832</v>
      </c>
      <c r="G36" s="264">
        <v>0.29079920529761011</v>
      </c>
      <c r="H36" s="264">
        <v>0.29317948495503199</v>
      </c>
      <c r="I36" s="264">
        <v>0.29525467851217579</v>
      </c>
      <c r="J36" s="264">
        <v>0.19408671402551331</v>
      </c>
      <c r="K36" s="264">
        <v>9.6556824715340564E-2</v>
      </c>
      <c r="L36" s="264">
        <v>0.1240081754953537</v>
      </c>
      <c r="M36" s="264">
        <v>0.1530734501423206</v>
      </c>
      <c r="N36" s="264">
        <v>0.18308157245497489</v>
      </c>
      <c r="O36" s="264">
        <v>0.16859175809567301</v>
      </c>
      <c r="P36" s="264">
        <v>0.1248525614318246</v>
      </c>
      <c r="Q36" s="264">
        <v>0.1037551824645723</v>
      </c>
      <c r="R36" s="264">
        <v>0.1178342582030341</v>
      </c>
      <c r="S36" s="264">
        <v>8.9523107493401838E-2</v>
      </c>
      <c r="T36" s="264">
        <v>0.1153208158852477</v>
      </c>
      <c r="U36" s="264">
        <v>9.0484968452027997E-2</v>
      </c>
      <c r="V36" s="264">
        <v>7.9106722179846045E-2</v>
      </c>
      <c r="W36" s="264">
        <v>8.3007355150666748E-2</v>
      </c>
      <c r="DA36" s="72" t="s">
        <v>3154</v>
      </c>
    </row>
    <row r="37" spans="1:105" ht="12" customHeight="1" x14ac:dyDescent="0.25">
      <c r="A37" s="59" t="s">
        <v>30</v>
      </c>
      <c r="B37" s="232">
        <v>1.6245976275715581E-2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1.7389340982376982E-2</v>
      </c>
      <c r="J37" s="232">
        <v>1.7331037199137679E-2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5.133736388788601E-3</v>
      </c>
      <c r="T37" s="232">
        <v>7.5460888391003112E-3</v>
      </c>
      <c r="U37" s="232">
        <v>6.6118337944161554E-3</v>
      </c>
      <c r="V37" s="232">
        <v>1.9909061943160409E-3</v>
      </c>
      <c r="W37" s="232">
        <v>2.5556324186887611E-3</v>
      </c>
      <c r="DA37" s="71" t="s">
        <v>3155</v>
      </c>
    </row>
    <row r="38" spans="1:105" ht="12" customHeight="1" x14ac:dyDescent="0.25">
      <c r="A38" s="59" t="s">
        <v>33</v>
      </c>
      <c r="B38" s="232">
        <v>3.0170418455794989E-2</v>
      </c>
      <c r="C38" s="232">
        <v>0</v>
      </c>
      <c r="D38" s="232">
        <v>0</v>
      </c>
      <c r="E38" s="232">
        <v>0</v>
      </c>
      <c r="F38" s="232">
        <v>3.4422865674640493E-2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2.8630865741861599E-3</v>
      </c>
      <c r="T38" s="232">
        <v>3.9671590248090893E-3</v>
      </c>
      <c r="U38" s="232">
        <v>3.8026125207116378E-3</v>
      </c>
      <c r="V38" s="232">
        <v>2.4901212217269429E-3</v>
      </c>
      <c r="W38" s="232">
        <v>2.273029831781685E-3</v>
      </c>
      <c r="DA38" s="71" t="s">
        <v>3156</v>
      </c>
    </row>
    <row r="39" spans="1:105" ht="12" customHeight="1" x14ac:dyDescent="0.25">
      <c r="A39" s="59" t="s">
        <v>160</v>
      </c>
      <c r="B39" s="232">
        <v>0</v>
      </c>
      <c r="C39" s="232">
        <v>2.5848953457609711E-2</v>
      </c>
      <c r="D39" s="232">
        <v>0</v>
      </c>
      <c r="E39" s="232">
        <v>0</v>
      </c>
      <c r="F39" s="232">
        <v>0</v>
      </c>
      <c r="G39" s="232">
        <v>3.1582943679912212E-2</v>
      </c>
      <c r="H39" s="232">
        <v>3.1930858786741803E-2</v>
      </c>
      <c r="I39" s="232">
        <v>3.028141835873091E-2</v>
      </c>
      <c r="J39" s="232">
        <v>2.9948531530520191E-2</v>
      </c>
      <c r="K39" s="232">
        <v>0</v>
      </c>
      <c r="L39" s="232">
        <v>0</v>
      </c>
      <c r="M39" s="232">
        <v>0</v>
      </c>
      <c r="N39" s="232">
        <v>2.696431238024103E-2</v>
      </c>
      <c r="O39" s="232">
        <v>2.7866114589593559E-2</v>
      </c>
      <c r="P39" s="232">
        <v>2.864314465554919E-2</v>
      </c>
      <c r="Q39" s="232">
        <v>0</v>
      </c>
      <c r="R39" s="232">
        <v>0</v>
      </c>
      <c r="S39" s="232">
        <v>1.2459780631170141E-2</v>
      </c>
      <c r="T39" s="232">
        <v>1.5776184617355589E-2</v>
      </c>
      <c r="U39" s="232">
        <v>1.216334903043576E-2</v>
      </c>
      <c r="V39" s="232">
        <v>1.0817804075734809E-2</v>
      </c>
      <c r="W39" s="232">
        <v>1.2918794366181501E-2</v>
      </c>
      <c r="DA39" s="71" t="s">
        <v>3157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</v>
      </c>
      <c r="F40" s="232">
        <v>0</v>
      </c>
      <c r="G40" s="232">
        <v>0</v>
      </c>
      <c r="H40" s="232">
        <v>0</v>
      </c>
      <c r="I40" s="232">
        <v>0</v>
      </c>
      <c r="J40" s="232">
        <v>0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7.8769996067775175E-4</v>
      </c>
      <c r="T40" s="232">
        <v>9.162727230226567E-4</v>
      </c>
      <c r="U40" s="232">
        <v>0</v>
      </c>
      <c r="V40" s="232">
        <v>0</v>
      </c>
      <c r="W40" s="232">
        <v>0</v>
      </c>
      <c r="DA40" s="71" t="s">
        <v>3158</v>
      </c>
    </row>
    <row r="41" spans="1:105" ht="12" customHeight="1" x14ac:dyDescent="0.25">
      <c r="A41" s="59" t="s">
        <v>162</v>
      </c>
      <c r="B41" s="232">
        <v>0.1271937993196301</v>
      </c>
      <c r="C41" s="232">
        <v>0.16369153863042049</v>
      </c>
      <c r="D41" s="232">
        <v>0.2125521870062192</v>
      </c>
      <c r="E41" s="232">
        <v>0.27204375860982422</v>
      </c>
      <c r="F41" s="232">
        <v>0.26723251694942779</v>
      </c>
      <c r="G41" s="232">
        <v>0.25921626161769779</v>
      </c>
      <c r="H41" s="232">
        <v>0.26124862616829031</v>
      </c>
      <c r="I41" s="232">
        <v>0.2475839191710679</v>
      </c>
      <c r="J41" s="232">
        <v>0.1468071452958554</v>
      </c>
      <c r="K41" s="232">
        <v>9.6556824715340564E-2</v>
      </c>
      <c r="L41" s="232">
        <v>0.1240081754953537</v>
      </c>
      <c r="M41" s="232">
        <v>0.1530734501423206</v>
      </c>
      <c r="N41" s="232">
        <v>0.15611726007473381</v>
      </c>
      <c r="O41" s="232">
        <v>0.14072564350607941</v>
      </c>
      <c r="P41" s="232">
        <v>9.6209416776275397E-2</v>
      </c>
      <c r="Q41" s="232">
        <v>0.1037551824645723</v>
      </c>
      <c r="R41" s="232">
        <v>0.1178342582030341</v>
      </c>
      <c r="S41" s="232">
        <v>6.8278803938579186E-2</v>
      </c>
      <c r="T41" s="232">
        <v>8.7115110680960076E-2</v>
      </c>
      <c r="U41" s="232">
        <v>6.7907173106464436E-2</v>
      </c>
      <c r="V41" s="232">
        <v>6.3807890688068247E-2</v>
      </c>
      <c r="W41" s="232">
        <v>6.5259898534014801E-2</v>
      </c>
      <c r="DA41" s="71" t="s">
        <v>3159</v>
      </c>
    </row>
    <row r="42" spans="1:105" ht="12" customHeight="1" x14ac:dyDescent="0.25">
      <c r="A42" s="60" t="s">
        <v>3089</v>
      </c>
      <c r="B42" s="264">
        <v>0.22760116413199261</v>
      </c>
      <c r="C42" s="264">
        <v>0.24351595413824539</v>
      </c>
      <c r="D42" s="264">
        <v>0.26578124237019152</v>
      </c>
      <c r="E42" s="264">
        <v>0.3651824180517233</v>
      </c>
      <c r="F42" s="264">
        <v>0.45551221583707091</v>
      </c>
      <c r="G42" s="264">
        <v>0.50011654865524724</v>
      </c>
      <c r="H42" s="264">
        <v>0.51577377888814624</v>
      </c>
      <c r="I42" s="264">
        <v>0.46761726191709813</v>
      </c>
      <c r="J42" s="264">
        <v>0.3094417411762454</v>
      </c>
      <c r="K42" s="264">
        <v>0.1406330394687923</v>
      </c>
      <c r="L42" s="264">
        <v>0.1524414662638863</v>
      </c>
      <c r="M42" s="264">
        <v>0.19726761917342139</v>
      </c>
      <c r="N42" s="264">
        <v>0.24712076342642189</v>
      </c>
      <c r="O42" s="264">
        <v>0.23744841470374561</v>
      </c>
      <c r="P42" s="264">
        <v>0.18095608384799369</v>
      </c>
      <c r="Q42" s="264">
        <v>0.1718605135242709</v>
      </c>
      <c r="R42" s="264">
        <v>0.1942531718816867</v>
      </c>
      <c r="S42" s="264">
        <v>0.1772299565175561</v>
      </c>
      <c r="T42" s="264">
        <v>1.4398359005471579</v>
      </c>
      <c r="U42" s="264">
        <v>0.74346759242829474</v>
      </c>
      <c r="V42" s="264">
        <v>0.33773085369824379</v>
      </c>
      <c r="W42" s="264">
        <v>0.35696097130594989</v>
      </c>
      <c r="DA42" s="72" t="s">
        <v>3160</v>
      </c>
    </row>
    <row r="43" spans="1:105" ht="12" customHeight="1" x14ac:dyDescent="0.25">
      <c r="A43" s="64" t="s">
        <v>30</v>
      </c>
      <c r="B43" s="231">
        <v>8.1727556251319361E-3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5.2592947091112388E-3</v>
      </c>
      <c r="J43" s="231">
        <v>5.3138907669847014E-3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1.0346969781661311E-3</v>
      </c>
      <c r="T43" s="231">
        <v>3.8800859630132547E-5</v>
      </c>
      <c r="U43" s="231">
        <v>7.6542153029657292E-5</v>
      </c>
      <c r="V43" s="231">
        <v>7.9078842558145775E-5</v>
      </c>
      <c r="W43" s="231">
        <v>1.004451392019588E-4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1.5328917224393401E-2</v>
      </c>
      <c r="C45" s="231">
        <v>0</v>
      </c>
      <c r="D45" s="231">
        <v>0</v>
      </c>
      <c r="E45" s="231">
        <v>0</v>
      </c>
      <c r="F45" s="231">
        <v>1.130720551939049E-2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5.8280268448846243E-4</v>
      </c>
      <c r="T45" s="231">
        <v>2.060186277522211E-5</v>
      </c>
      <c r="U45" s="231">
        <v>4.4459878025620881E-5</v>
      </c>
      <c r="V45" s="231">
        <v>9.9893548918273954E-5</v>
      </c>
      <c r="W45" s="231">
        <v>9.0228371431185129E-5</v>
      </c>
      <c r="DA45" s="73" t="s">
        <v>3163</v>
      </c>
    </row>
    <row r="46" spans="1:105" ht="12" customHeight="1" x14ac:dyDescent="0.25">
      <c r="A46" s="64" t="s">
        <v>160</v>
      </c>
      <c r="B46" s="231">
        <v>0</v>
      </c>
      <c r="C46" s="231">
        <v>1.37379052916868E-2</v>
      </c>
      <c r="D46" s="231">
        <v>0</v>
      </c>
      <c r="E46" s="231">
        <v>0</v>
      </c>
      <c r="F46" s="231">
        <v>0</v>
      </c>
      <c r="G46" s="231">
        <v>8.0312092832544885E-3</v>
      </c>
      <c r="H46" s="231">
        <v>7.7608351402964869E-3</v>
      </c>
      <c r="I46" s="231">
        <v>9.4256087210855266E-3</v>
      </c>
      <c r="J46" s="231">
        <v>9.4504483006839918E-3</v>
      </c>
      <c r="K46" s="231">
        <v>0</v>
      </c>
      <c r="L46" s="231">
        <v>0</v>
      </c>
      <c r="M46" s="231">
        <v>0</v>
      </c>
      <c r="N46" s="231">
        <v>1.248551095022638E-2</v>
      </c>
      <c r="O46" s="231">
        <v>1.166723259335244E-2</v>
      </c>
      <c r="P46" s="231">
        <v>1.120951376303703E-2</v>
      </c>
      <c r="Q46" s="231">
        <v>0</v>
      </c>
      <c r="R46" s="231">
        <v>0</v>
      </c>
      <c r="S46" s="231">
        <v>2.5845136029186968E-3</v>
      </c>
      <c r="T46" s="231">
        <v>8.3485340612348294E-5</v>
      </c>
      <c r="U46" s="231">
        <v>1.449174639298315E-4</v>
      </c>
      <c r="V46" s="231">
        <v>4.4221903006011031E-4</v>
      </c>
      <c r="W46" s="231">
        <v>5.2256621909557645E-4</v>
      </c>
      <c r="DA46" s="73" t="s">
        <v>3164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1.5840418076225299E-4</v>
      </c>
      <c r="T47" s="231">
        <v>4.7007850328540606E-6</v>
      </c>
      <c r="U47" s="231">
        <v>0</v>
      </c>
      <c r="V47" s="231">
        <v>0</v>
      </c>
      <c r="W47" s="231">
        <v>0</v>
      </c>
      <c r="DA47" s="73" t="s">
        <v>3165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4.1565741418260807E-4</v>
      </c>
      <c r="T48" s="231">
        <v>2.6366328513337912E-4</v>
      </c>
      <c r="U48" s="231">
        <v>1.8921718109118069E-4</v>
      </c>
      <c r="V48" s="231">
        <v>2.2644023310649779E-4</v>
      </c>
      <c r="W48" s="231">
        <v>1.8921718108946321E-4</v>
      </c>
      <c r="DA48" s="73" t="s">
        <v>3166</v>
      </c>
    </row>
    <row r="49" spans="1:105" ht="12" customHeight="1" x14ac:dyDescent="0.25">
      <c r="A49" s="64" t="s">
        <v>162</v>
      </c>
      <c r="B49" s="231">
        <v>6.4469082994848492E-2</v>
      </c>
      <c r="C49" s="231">
        <v>8.5168270632645121E-2</v>
      </c>
      <c r="D49" s="231">
        <v>0.11597394931937929</v>
      </c>
      <c r="E49" s="231">
        <v>0.1191263854431744</v>
      </c>
      <c r="F49" s="231">
        <v>8.7569520869264825E-2</v>
      </c>
      <c r="G49" s="231">
        <v>6.4530439774689641E-2</v>
      </c>
      <c r="H49" s="231">
        <v>6.2162134496588292E-2</v>
      </c>
      <c r="I49" s="231">
        <v>7.5444862570160226E-2</v>
      </c>
      <c r="J49" s="231">
        <v>4.5352174648458803E-2</v>
      </c>
      <c r="K49" s="231">
        <v>3.4241525493201412E-2</v>
      </c>
      <c r="L49" s="231">
        <v>7.2971616283884877E-2</v>
      </c>
      <c r="M49" s="231">
        <v>7.5978930297841682E-2</v>
      </c>
      <c r="N49" s="231">
        <v>7.0768816898839557E-2</v>
      </c>
      <c r="O49" s="231">
        <v>5.7681789451730477E-2</v>
      </c>
      <c r="P49" s="231">
        <v>3.6860201471430758E-2</v>
      </c>
      <c r="Q49" s="231">
        <v>2.878937076355555E-2</v>
      </c>
      <c r="R49" s="231">
        <v>3.2931929233845907E-2</v>
      </c>
      <c r="S49" s="231">
        <v>1.386527141825307E-2</v>
      </c>
      <c r="T49" s="231">
        <v>4.5131085642704009E-4</v>
      </c>
      <c r="U49" s="231">
        <v>7.9205848780181868E-4</v>
      </c>
      <c r="V49" s="231">
        <v>2.5535640108786972E-3</v>
      </c>
      <c r="W49" s="231">
        <v>2.5842812993275388E-3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0.12058019640496689</v>
      </c>
      <c r="C51" s="231">
        <v>0.1297925234114557</v>
      </c>
      <c r="D51" s="231">
        <v>0.1381638035479478</v>
      </c>
      <c r="E51" s="231">
        <v>0.23864931022830979</v>
      </c>
      <c r="F51" s="231">
        <v>0.34499199994536373</v>
      </c>
      <c r="G51" s="231">
        <v>0.40109796533385977</v>
      </c>
      <c r="H51" s="231">
        <v>0.41198334256519348</v>
      </c>
      <c r="I51" s="231">
        <v>0.35420432695288978</v>
      </c>
      <c r="J51" s="231">
        <v>0.23027501557761959</v>
      </c>
      <c r="K51" s="231">
        <v>0.1021585568954221</v>
      </c>
      <c r="L51" s="231">
        <v>6.7826360477393349E-2</v>
      </c>
      <c r="M51" s="231">
        <v>0.1138819664955476</v>
      </c>
      <c r="N51" s="231">
        <v>0.14904918077513329</v>
      </c>
      <c r="O51" s="231">
        <v>0.14904918077602991</v>
      </c>
      <c r="P51" s="231">
        <v>0.11806911381160461</v>
      </c>
      <c r="Q51" s="231">
        <v>0.1155550167178702</v>
      </c>
      <c r="R51" s="231">
        <v>0.13062754126401499</v>
      </c>
      <c r="S51" s="231">
        <v>0.115356059393229</v>
      </c>
      <c r="T51" s="231">
        <v>1.4052506524813611</v>
      </c>
      <c r="U51" s="231">
        <v>0.71917345092830165</v>
      </c>
      <c r="V51" s="231">
        <v>0.32659146196591632</v>
      </c>
      <c r="W51" s="231">
        <v>0.34585414834265288</v>
      </c>
      <c r="DA51" s="73" t="s">
        <v>3169</v>
      </c>
    </row>
    <row r="52" spans="1:105" ht="12" customHeight="1" x14ac:dyDescent="0.25">
      <c r="A52" s="64" t="s">
        <v>79</v>
      </c>
      <c r="B52" s="231">
        <v>1.9050211882651859E-2</v>
      </c>
      <c r="C52" s="231">
        <v>1.4817254802457821E-2</v>
      </c>
      <c r="D52" s="231">
        <v>1.164348950286445E-2</v>
      </c>
      <c r="E52" s="231">
        <v>7.4067223802391389E-3</v>
      </c>
      <c r="F52" s="231">
        <v>1.1643489503051869E-2</v>
      </c>
      <c r="G52" s="231">
        <v>2.6456934263443341E-2</v>
      </c>
      <c r="H52" s="231">
        <v>3.3867466686067972E-2</v>
      </c>
      <c r="I52" s="231">
        <v>2.3283168963851311E-2</v>
      </c>
      <c r="J52" s="231">
        <v>1.9050211882498329E-2</v>
      </c>
      <c r="K52" s="231">
        <v>4.2329570801687821E-3</v>
      </c>
      <c r="L52" s="231">
        <v>1.1643489502608059E-2</v>
      </c>
      <c r="M52" s="231">
        <v>7.4067223800320528E-3</v>
      </c>
      <c r="N52" s="231">
        <v>1.4817254802222599E-2</v>
      </c>
      <c r="O52" s="231">
        <v>1.9050211882632732E-2</v>
      </c>
      <c r="P52" s="231">
        <v>1.4817254801921399E-2</v>
      </c>
      <c r="Q52" s="231">
        <v>2.7516126042845208E-2</v>
      </c>
      <c r="R52" s="231">
        <v>3.0693701383825839E-2</v>
      </c>
      <c r="S52" s="231">
        <v>4.3232550845555877E-2</v>
      </c>
      <c r="T52" s="231">
        <v>3.3722685076185657E-2</v>
      </c>
      <c r="U52" s="231">
        <v>2.3046946336115079E-2</v>
      </c>
      <c r="V52" s="231">
        <v>7.7381960668057668E-3</v>
      </c>
      <c r="W52" s="231">
        <v>7.620084753151222E-3</v>
      </c>
      <c r="DA52" s="73" t="s">
        <v>3170</v>
      </c>
    </row>
    <row r="53" spans="1:105" ht="12" customHeight="1" x14ac:dyDescent="0.25">
      <c r="A53" s="60" t="s">
        <v>3101</v>
      </c>
      <c r="B53" s="264">
        <v>1.472692917334161E-2</v>
      </c>
      <c r="C53" s="264">
        <v>1.8526737848348358E-2</v>
      </c>
      <c r="D53" s="264">
        <v>2.2300620286396261E-2</v>
      </c>
      <c r="E53" s="264">
        <v>2.5184448666962411E-2</v>
      </c>
      <c r="F53" s="264">
        <v>2.6827832577025559E-2</v>
      </c>
      <c r="G53" s="264">
        <v>2.7760627921882761E-2</v>
      </c>
      <c r="H53" s="264">
        <v>3.0095101025819259E-2</v>
      </c>
      <c r="I53" s="264">
        <v>3.3127061462333331E-2</v>
      </c>
      <c r="J53" s="264">
        <v>1.686959693804746E-2</v>
      </c>
      <c r="K53" s="264">
        <v>1.158704897300831E-2</v>
      </c>
      <c r="L53" s="264">
        <v>1.538111632025259E-2</v>
      </c>
      <c r="M53" s="264">
        <v>1.4725827620133469E-2</v>
      </c>
      <c r="N53" s="264">
        <v>1.476359765878802E-2</v>
      </c>
      <c r="O53" s="264">
        <v>1.5212754916145181E-2</v>
      </c>
      <c r="P53" s="264">
        <v>1.5836280495027739E-2</v>
      </c>
      <c r="Q53" s="264">
        <v>1.6007773374970079E-2</v>
      </c>
      <c r="R53" s="264">
        <v>2.091123108246851E-2</v>
      </c>
      <c r="S53" s="264">
        <v>2.2848954909121571E-2</v>
      </c>
      <c r="T53" s="264">
        <v>2.5477581167066631E-2</v>
      </c>
      <c r="U53" s="264">
        <v>2.299983585704829E-2</v>
      </c>
      <c r="V53" s="264">
        <v>2.264412806430427E-2</v>
      </c>
      <c r="W53" s="264">
        <v>2.5405965135359022E-2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0.33354970902552411</v>
      </c>
      <c r="C54" s="263">
        <f t="shared" si="2"/>
        <v>0.39457910891665726</v>
      </c>
      <c r="D54" s="263">
        <f t="shared" si="2"/>
        <v>0.45998146717742566</v>
      </c>
      <c r="E54" s="263">
        <f t="shared" si="2"/>
        <v>0.54894355102770098</v>
      </c>
      <c r="F54" s="263">
        <f t="shared" si="2"/>
        <v>0.60181816432448842</v>
      </c>
      <c r="G54" s="263">
        <f t="shared" si="2"/>
        <v>0.61491470841197671</v>
      </c>
      <c r="H54" s="263">
        <f t="shared" si="2"/>
        <v>0.64890097944826342</v>
      </c>
      <c r="I54" s="263">
        <f t="shared" si="2"/>
        <v>0.68401929043302179</v>
      </c>
      <c r="J54" s="263">
        <f t="shared" si="2"/>
        <v>0.38730730429689902</v>
      </c>
      <c r="K54" s="263">
        <f t="shared" si="2"/>
        <v>0.23071170175000977</v>
      </c>
      <c r="L54" s="263">
        <f t="shared" si="2"/>
        <v>0.29864746403549675</v>
      </c>
      <c r="M54" s="263">
        <f t="shared" si="2"/>
        <v>0.31485840422675904</v>
      </c>
      <c r="N54" s="263">
        <f t="shared" si="2"/>
        <v>0.34241987771722016</v>
      </c>
      <c r="O54" s="263">
        <f t="shared" si="2"/>
        <v>0.33779417055632976</v>
      </c>
      <c r="P54" s="263">
        <f t="shared" si="2"/>
        <v>0.31030025988810772</v>
      </c>
      <c r="Q54" s="263">
        <f t="shared" si="2"/>
        <v>0.2969638848202758</v>
      </c>
      <c r="R54" s="263">
        <f t="shared" si="2"/>
        <v>0.37246031169849048</v>
      </c>
      <c r="S54" s="263">
        <f t="shared" si="2"/>
        <v>0.37840526188484996</v>
      </c>
      <c r="T54" s="263">
        <f t="shared" si="2"/>
        <v>0.61352528583942922</v>
      </c>
      <c r="U54" s="263">
        <f t="shared" si="2"/>
        <v>0.46381515311301086</v>
      </c>
      <c r="V54" s="263">
        <f t="shared" si="2"/>
        <v>0.39228135819670751</v>
      </c>
      <c r="W54" s="263">
        <f t="shared" si="2"/>
        <v>0.43337786681834112</v>
      </c>
      <c r="DA54" s="70"/>
    </row>
    <row r="55" spans="1:105" ht="12" customHeight="1" x14ac:dyDescent="0.25">
      <c r="A55" s="60" t="s">
        <v>3104</v>
      </c>
      <c r="B55" s="264">
        <v>0.10971587532915129</v>
      </c>
      <c r="C55" s="264">
        <v>0.1192567708206036</v>
      </c>
      <c r="D55" s="264">
        <v>0.13257675157413409</v>
      </c>
      <c r="E55" s="264">
        <v>0.16968387063198309</v>
      </c>
      <c r="F55" s="264">
        <v>0.18807908984559141</v>
      </c>
      <c r="G55" s="264">
        <v>0.18258057778756079</v>
      </c>
      <c r="H55" s="264">
        <v>0.18407366318180529</v>
      </c>
      <c r="I55" s="264">
        <v>0.1870132116322849</v>
      </c>
      <c r="J55" s="264">
        <v>0.1237769007736961</v>
      </c>
      <c r="K55" s="264">
        <v>6.0226104202345213E-2</v>
      </c>
      <c r="L55" s="264">
        <v>7.7348538762991401E-2</v>
      </c>
      <c r="M55" s="264">
        <v>9.5477638023645686E-2</v>
      </c>
      <c r="N55" s="264">
        <v>0.1152552763734947</v>
      </c>
      <c r="O55" s="264">
        <v>0.1062340325501132</v>
      </c>
      <c r="P55" s="264">
        <v>7.8940048542205279E-2</v>
      </c>
      <c r="Q55" s="264">
        <v>6.4715989253651282E-2</v>
      </c>
      <c r="R55" s="264">
        <v>7.3497635553610788E-2</v>
      </c>
      <c r="S55" s="264">
        <v>5.686454993958906E-2</v>
      </c>
      <c r="T55" s="264">
        <v>7.3215341161780814E-2</v>
      </c>
      <c r="U55" s="264">
        <v>5.7462853315363147E-2</v>
      </c>
      <c r="V55" s="264">
        <v>4.9903901557486037E-2</v>
      </c>
      <c r="W55" s="264">
        <v>5.2455413507922308E-2</v>
      </c>
      <c r="DA55" s="72" t="s">
        <v>3172</v>
      </c>
    </row>
    <row r="56" spans="1:105" ht="12" customHeight="1" x14ac:dyDescent="0.25">
      <c r="A56" s="60" t="s">
        <v>3106</v>
      </c>
      <c r="B56" s="264">
        <v>3.3305693410130323E-2</v>
      </c>
      <c r="C56" s="264">
        <v>3.5634561624211449E-2</v>
      </c>
      <c r="D56" s="264">
        <v>3.8892720985432137E-2</v>
      </c>
      <c r="E56" s="264">
        <v>5.343845098853383E-2</v>
      </c>
      <c r="F56" s="264">
        <v>6.6656733778568872E-2</v>
      </c>
      <c r="G56" s="264">
        <v>7.3183845532461642E-2</v>
      </c>
      <c r="H56" s="264">
        <v>7.5475024102560365E-2</v>
      </c>
      <c r="I56" s="264">
        <v>6.8428108520848643E-2</v>
      </c>
      <c r="J56" s="264">
        <v>4.5281718128366309E-2</v>
      </c>
      <c r="K56" s="264">
        <v>2.057933628654918E-2</v>
      </c>
      <c r="L56" s="264">
        <v>2.2307305666641151E-2</v>
      </c>
      <c r="M56" s="264">
        <v>2.886687714886248E-2</v>
      </c>
      <c r="N56" s="264">
        <v>3.6162066276535489E-2</v>
      </c>
      <c r="O56" s="264">
        <v>3.4746676850291168E-2</v>
      </c>
      <c r="P56" s="264">
        <v>2.6479951771441541E-2</v>
      </c>
      <c r="Q56" s="264">
        <v>2.5148964393817631E-2</v>
      </c>
      <c r="R56" s="264">
        <v>2.8425762281623541E-2</v>
      </c>
      <c r="S56" s="264">
        <v>2.593469421554128E-2</v>
      </c>
      <c r="T56" s="264">
        <v>0.2106963435244652</v>
      </c>
      <c r="U56" s="264">
        <v>0.10879427523237301</v>
      </c>
      <c r="V56" s="264">
        <v>4.9421365269871932E-2</v>
      </c>
      <c r="W56" s="264">
        <v>5.2235377244395857E-2</v>
      </c>
      <c r="DA56" s="72" t="s">
        <v>3173</v>
      </c>
    </row>
    <row r="57" spans="1:105" ht="12" customHeight="1" x14ac:dyDescent="0.25">
      <c r="A57" s="64" t="s">
        <v>30</v>
      </c>
      <c r="B57" s="231">
        <v>1.1959485980867211E-3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7.6961142884838856E-4</v>
      </c>
      <c r="J57" s="231">
        <v>7.7760066551099498E-4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1.5141091416915749E-4</v>
      </c>
      <c r="T57" s="231">
        <v>5.6778687394641788E-6</v>
      </c>
      <c r="U57" s="231">
        <v>1.120068735799011E-5</v>
      </c>
      <c r="V57" s="231">
        <v>1.157189022083457E-5</v>
      </c>
      <c r="W57" s="231">
        <v>1.469849692358431E-5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2.2431353518422049E-3</v>
      </c>
      <c r="C59" s="231">
        <v>0</v>
      </c>
      <c r="D59" s="231">
        <v>0</v>
      </c>
      <c r="E59" s="231">
        <v>0</v>
      </c>
      <c r="F59" s="231">
        <v>1.6546238758943909E-3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8.5283603896317681E-5</v>
      </c>
      <c r="T59" s="231">
        <v>3.0147443572441471E-6</v>
      </c>
      <c r="U59" s="231">
        <v>6.5059731667909123E-6</v>
      </c>
      <c r="V59" s="231">
        <v>1.4617780742072341E-5</v>
      </c>
      <c r="W59" s="231">
        <v>1.320344070841245E-5</v>
      </c>
      <c r="DA59" s="73" t="s">
        <v>3176</v>
      </c>
    </row>
    <row r="60" spans="1:105" ht="12" customHeight="1" x14ac:dyDescent="0.25">
      <c r="A60" s="64" t="s">
        <v>160</v>
      </c>
      <c r="B60" s="231">
        <v>0</v>
      </c>
      <c r="C60" s="231">
        <v>2.0103168781552458E-3</v>
      </c>
      <c r="D60" s="231">
        <v>0</v>
      </c>
      <c r="E60" s="231">
        <v>0</v>
      </c>
      <c r="F60" s="231">
        <v>0</v>
      </c>
      <c r="G60" s="231">
        <v>1.175235614988086E-3</v>
      </c>
      <c r="H60" s="231">
        <v>1.1356707984119989E-3</v>
      </c>
      <c r="I60" s="231">
        <v>1.3792830782107511E-3</v>
      </c>
      <c r="J60" s="231">
        <v>1.3829179428464301E-3</v>
      </c>
      <c r="K60" s="231">
        <v>0</v>
      </c>
      <c r="L60" s="231">
        <v>0</v>
      </c>
      <c r="M60" s="231">
        <v>0</v>
      </c>
      <c r="N60" s="231">
        <v>1.827049529219048E-3</v>
      </c>
      <c r="O60" s="231">
        <v>1.7073079269204611E-3</v>
      </c>
      <c r="P60" s="231">
        <v>1.6403282913431689E-3</v>
      </c>
      <c r="Q60" s="231">
        <v>0</v>
      </c>
      <c r="R60" s="231">
        <v>0</v>
      </c>
      <c r="S60" s="231">
        <v>3.7820113091865238E-4</v>
      </c>
      <c r="T60" s="231">
        <v>1.2216708861219439E-5</v>
      </c>
      <c r="U60" s="231">
        <v>2.120629146088862E-5</v>
      </c>
      <c r="V60" s="231">
        <v>6.4711494299588861E-5</v>
      </c>
      <c r="W60" s="231">
        <v>7.646898620252626E-5</v>
      </c>
      <c r="DA60" s="73" t="s">
        <v>3177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2.3179851032268419E-5</v>
      </c>
      <c r="T61" s="231">
        <v>6.8788270784226422E-7</v>
      </c>
      <c r="U61" s="231">
        <v>0</v>
      </c>
      <c r="V61" s="231">
        <v>0</v>
      </c>
      <c r="W61" s="231">
        <v>0</v>
      </c>
      <c r="DA61" s="73" t="s">
        <v>3178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6.082463792841187E-5</v>
      </c>
      <c r="T62" s="231">
        <v>3.858279271835115E-5</v>
      </c>
      <c r="U62" s="231">
        <v>2.7688827714858489E-5</v>
      </c>
      <c r="V62" s="231">
        <v>3.3135810215758702E-5</v>
      </c>
      <c r="W62" s="231">
        <v>2.7688827714607161E-5</v>
      </c>
      <c r="DA62" s="73" t="s">
        <v>3179</v>
      </c>
    </row>
    <row r="63" spans="1:105" ht="12" customHeight="1" x14ac:dyDescent="0.25">
      <c r="A63" s="64" t="s">
        <v>162</v>
      </c>
      <c r="B63" s="231">
        <v>9.4339917849165875E-3</v>
      </c>
      <c r="C63" s="231">
        <v>1.2462978037831401E-2</v>
      </c>
      <c r="D63" s="231">
        <v>1.697088331829975E-2</v>
      </c>
      <c r="E63" s="231">
        <v>1.7432190585486E-2</v>
      </c>
      <c r="F63" s="231">
        <v>1.281436158407495E-2</v>
      </c>
      <c r="G63" s="231">
        <v>9.4429703422355526E-3</v>
      </c>
      <c r="H63" s="231">
        <v>9.0964077497512098E-3</v>
      </c>
      <c r="I63" s="231">
        <v>1.104011691554424E-2</v>
      </c>
      <c r="J63" s="231">
        <v>6.6365461270148788E-3</v>
      </c>
      <c r="K63" s="231">
        <v>5.0106850477722262E-3</v>
      </c>
      <c r="L63" s="231">
        <v>1.067819792952948E-2</v>
      </c>
      <c r="M63" s="231">
        <v>1.111826895868619E-2</v>
      </c>
      <c r="N63" s="231">
        <v>1.03558544070693E-2</v>
      </c>
      <c r="O63" s="231">
        <v>8.4407828147702417E-3</v>
      </c>
      <c r="P63" s="231">
        <v>5.3938852814089944E-3</v>
      </c>
      <c r="Q63" s="231">
        <v>4.2128517214678439E-3</v>
      </c>
      <c r="R63" s="231">
        <v>4.8190471373446104E-3</v>
      </c>
      <c r="S63" s="231">
        <v>2.0289548195666189E-3</v>
      </c>
      <c r="T63" s="231">
        <v>6.6041933810607792E-5</v>
      </c>
      <c r="U63" s="231">
        <v>1.159047549612718E-4</v>
      </c>
      <c r="V63" s="231">
        <v>3.7367216628183229E-4</v>
      </c>
      <c r="W63" s="231">
        <v>3.7816713710225571E-4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1.764493194976861E-2</v>
      </c>
      <c r="C65" s="231">
        <v>1.8993004750899101E-2</v>
      </c>
      <c r="D65" s="231">
        <v>2.0218004151669439E-2</v>
      </c>
      <c r="E65" s="231">
        <v>3.4922408192928481E-2</v>
      </c>
      <c r="F65" s="231">
        <v>5.0483914803109153E-2</v>
      </c>
      <c r="G65" s="231">
        <v>5.8694101639521642E-2</v>
      </c>
      <c r="H65" s="231">
        <v>6.0286997871415039E-2</v>
      </c>
      <c r="I65" s="231">
        <v>5.1831987604391443E-2</v>
      </c>
      <c r="J65" s="231">
        <v>3.3696967667500279E-2</v>
      </c>
      <c r="K65" s="231">
        <v>1.4949227470590149E-2</v>
      </c>
      <c r="L65" s="231">
        <v>9.9252742216862332E-3</v>
      </c>
      <c r="M65" s="231">
        <v>1.6664755980087251E-2</v>
      </c>
      <c r="N65" s="231">
        <v>2.181090038295587E-2</v>
      </c>
      <c r="O65" s="231">
        <v>2.1810900383087081E-2</v>
      </c>
      <c r="P65" s="231">
        <v>1.7277476241442179E-2</v>
      </c>
      <c r="Q65" s="231">
        <v>1.6909579410481081E-2</v>
      </c>
      <c r="R65" s="231">
        <v>1.9115195903547159E-2</v>
      </c>
      <c r="S65" s="231">
        <v>1.6880465272680108E-2</v>
      </c>
      <c r="T65" s="231">
        <v>0.20563536032174001</v>
      </c>
      <c r="U65" s="231">
        <v>0.105239226506911</v>
      </c>
      <c r="V65" s="231">
        <v>4.7791298186396547E-2</v>
      </c>
      <c r="W65" s="231">
        <v>5.0610076065524763E-2</v>
      </c>
      <c r="DA65" s="73" t="s">
        <v>3182</v>
      </c>
    </row>
    <row r="66" spans="1:105" ht="12" customHeight="1" x14ac:dyDescent="0.25">
      <c r="A66" s="64" t="s">
        <v>79</v>
      </c>
      <c r="B66" s="231">
        <v>2.787685725516196E-3</v>
      </c>
      <c r="C66" s="231">
        <v>2.168261957325696E-3</v>
      </c>
      <c r="D66" s="231">
        <v>1.703833515462955E-3</v>
      </c>
      <c r="E66" s="231">
        <v>1.083852210119342E-3</v>
      </c>
      <c r="F66" s="231">
        <v>1.703833515490382E-3</v>
      </c>
      <c r="G66" s="231">
        <v>3.8715379357163668E-3</v>
      </c>
      <c r="H66" s="231">
        <v>4.9559476829821193E-3</v>
      </c>
      <c r="I66" s="231">
        <v>3.40710949385382E-3</v>
      </c>
      <c r="J66" s="231">
        <v>2.7876857254937278E-3</v>
      </c>
      <c r="K66" s="231">
        <v>6.1942376818680314E-4</v>
      </c>
      <c r="L66" s="231">
        <v>1.7038335154254359E-3</v>
      </c>
      <c r="M66" s="231">
        <v>1.083852210089039E-3</v>
      </c>
      <c r="N66" s="231">
        <v>2.1682619572912739E-3</v>
      </c>
      <c r="O66" s="231">
        <v>2.7876857255133948E-3</v>
      </c>
      <c r="P66" s="231">
        <v>2.1682619572471998E-3</v>
      </c>
      <c r="Q66" s="231">
        <v>4.0265332618686991E-3</v>
      </c>
      <c r="R66" s="231">
        <v>4.4915192407317776E-3</v>
      </c>
      <c r="S66" s="231">
        <v>6.3263739853497434E-3</v>
      </c>
      <c r="T66" s="231">
        <v>4.9347612715305144E-3</v>
      </c>
      <c r="U66" s="231">
        <v>3.3725421908001501E-3</v>
      </c>
      <c r="V66" s="231">
        <v>1.1323579417153E-3</v>
      </c>
      <c r="W66" s="231">
        <v>1.115074290219718E-3</v>
      </c>
      <c r="DA66" s="73" t="s">
        <v>3183</v>
      </c>
    </row>
    <row r="67" spans="1:105" ht="12" customHeight="1" x14ac:dyDescent="0.25">
      <c r="A67" s="60" t="s">
        <v>3118</v>
      </c>
      <c r="B67" s="264">
        <v>0.19052814028624249</v>
      </c>
      <c r="C67" s="264">
        <v>0.2396877764718422</v>
      </c>
      <c r="D67" s="264">
        <v>0.28851199461785942</v>
      </c>
      <c r="E67" s="264">
        <v>0.325821229407184</v>
      </c>
      <c r="F67" s="264">
        <v>0.34708234070032812</v>
      </c>
      <c r="G67" s="264">
        <v>0.35915028509195429</v>
      </c>
      <c r="H67" s="264">
        <v>0.38935229216389772</v>
      </c>
      <c r="I67" s="264">
        <v>0.4285779702798882</v>
      </c>
      <c r="J67" s="264">
        <v>0.21824868539483661</v>
      </c>
      <c r="K67" s="264">
        <v>0.14990626126111539</v>
      </c>
      <c r="L67" s="264">
        <v>0.1989916196058642</v>
      </c>
      <c r="M67" s="264">
        <v>0.1905138890542509</v>
      </c>
      <c r="N67" s="264">
        <v>0.19100253506719</v>
      </c>
      <c r="O67" s="264">
        <v>0.19681346115592541</v>
      </c>
      <c r="P67" s="264">
        <v>0.2048802595744609</v>
      </c>
      <c r="Q67" s="264">
        <v>0.20709893117280689</v>
      </c>
      <c r="R67" s="264">
        <v>0.27053691386325618</v>
      </c>
      <c r="S67" s="264">
        <v>0.29560601772971962</v>
      </c>
      <c r="T67" s="264">
        <v>0.32961360115318322</v>
      </c>
      <c r="U67" s="264">
        <v>0.29755802456527469</v>
      </c>
      <c r="V67" s="264">
        <v>0.29295609136934952</v>
      </c>
      <c r="W67" s="264">
        <v>0.32868707606602299</v>
      </c>
      <c r="DA67" s="72" t="s">
        <v>3184</v>
      </c>
    </row>
    <row r="68" spans="1:105" ht="12" customHeight="1" x14ac:dyDescent="0.25">
      <c r="A68" s="57" t="s">
        <v>3120</v>
      </c>
      <c r="B68" s="263">
        <v>1.8325126964826259</v>
      </c>
      <c r="C68" s="263">
        <v>1.644830716038731</v>
      </c>
      <c r="D68" s="263">
        <v>2.2246809877474378</v>
      </c>
      <c r="E68" s="263">
        <v>2.119148870677745</v>
      </c>
      <c r="F68" s="263">
        <v>2.5467448119087122</v>
      </c>
      <c r="G68" s="263">
        <v>2.5434741500416118</v>
      </c>
      <c r="H68" s="263">
        <v>3.7312850826527941</v>
      </c>
      <c r="I68" s="263">
        <v>5.7086019806525394</v>
      </c>
      <c r="J68" s="263">
        <v>4.239771989880623</v>
      </c>
      <c r="K68" s="263">
        <v>3.7383923094665188</v>
      </c>
      <c r="L68" s="263">
        <v>3.251055240253101</v>
      </c>
      <c r="M68" s="263">
        <v>4.8979655182443436</v>
      </c>
      <c r="N68" s="263">
        <v>5.6550816979592478</v>
      </c>
      <c r="O68" s="263">
        <v>5.2771016569016549</v>
      </c>
      <c r="P68" s="263">
        <v>4.0898041196266544</v>
      </c>
      <c r="Q68" s="263">
        <v>3.7263038354251079</v>
      </c>
      <c r="R68" s="263">
        <v>3.7142543641847352</v>
      </c>
      <c r="S68" s="263">
        <v>3.566134351582928</v>
      </c>
      <c r="T68" s="263">
        <v>3.3063008932378741</v>
      </c>
      <c r="U68" s="263">
        <v>3.098740491725422</v>
      </c>
      <c r="V68" s="263">
        <v>3.5797589406230479</v>
      </c>
      <c r="W68" s="263">
        <v>3.304954346968985</v>
      </c>
      <c r="DA68" s="70" t="s">
        <v>3185</v>
      </c>
    </row>
    <row r="69" spans="1:105" ht="12" customHeight="1" x14ac:dyDescent="0.25">
      <c r="A69" s="41" t="s">
        <v>3122</v>
      </c>
      <c r="B69" s="352">
        <v>4.5499205334603294</v>
      </c>
      <c r="C69" s="352">
        <v>5.3332019073127812</v>
      </c>
      <c r="D69" s="352">
        <v>5.9182663997008458</v>
      </c>
      <c r="E69" s="352">
        <v>6.6285541159564252</v>
      </c>
      <c r="F69" s="352">
        <v>7.1306900496782069</v>
      </c>
      <c r="G69" s="352">
        <v>7.7578334939281879</v>
      </c>
      <c r="H69" s="352">
        <v>8.7060247271963469</v>
      </c>
      <c r="I69" s="352">
        <v>9.0307326661023328</v>
      </c>
      <c r="J69" s="352">
        <v>7.315373618994693</v>
      </c>
      <c r="K69" s="352">
        <v>5.5460172535611214</v>
      </c>
      <c r="L69" s="352">
        <v>6.1359416639389019</v>
      </c>
      <c r="M69" s="352">
        <v>5.4636373798467304</v>
      </c>
      <c r="N69" s="352">
        <v>5.2583196873447253</v>
      </c>
      <c r="O69" s="352">
        <v>5.2510654932812519</v>
      </c>
      <c r="P69" s="352">
        <v>5.3168271375642524</v>
      </c>
      <c r="Q69" s="352">
        <v>5.2575113827403523</v>
      </c>
      <c r="R69" s="352">
        <v>5.7158532865130214</v>
      </c>
      <c r="S69" s="352">
        <v>6.5746252152621034</v>
      </c>
      <c r="T69" s="352">
        <v>7.1470340692785426</v>
      </c>
      <c r="U69" s="352">
        <v>6.9817991406068556</v>
      </c>
      <c r="V69" s="352">
        <v>6.3851462135647594</v>
      </c>
      <c r="W69" s="352">
        <v>6.4605162844623019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0.99999999999999967</v>
      </c>
      <c r="C73" s="234">
        <f t="shared" si="3"/>
        <v>1</v>
      </c>
      <c r="D73" s="234">
        <f t="shared" si="3"/>
        <v>1.0000000000000004</v>
      </c>
      <c r="E73" s="234">
        <f t="shared" si="3"/>
        <v>1.0000000000000002</v>
      </c>
      <c r="F73" s="234">
        <f t="shared" si="3"/>
        <v>1</v>
      </c>
      <c r="G73" s="234">
        <f t="shared" si="3"/>
        <v>0.99999999999999978</v>
      </c>
      <c r="H73" s="234">
        <f t="shared" si="3"/>
        <v>1</v>
      </c>
      <c r="I73" s="234">
        <f t="shared" si="3"/>
        <v>1.0000000000000002</v>
      </c>
      <c r="J73" s="234">
        <f t="shared" si="3"/>
        <v>1</v>
      </c>
      <c r="K73" s="234">
        <f t="shared" si="3"/>
        <v>1</v>
      </c>
      <c r="L73" s="234">
        <f t="shared" si="3"/>
        <v>1.0000000000000002</v>
      </c>
      <c r="M73" s="234">
        <f t="shared" si="3"/>
        <v>0.99999999999999978</v>
      </c>
      <c r="N73" s="234">
        <f t="shared" si="3"/>
        <v>1</v>
      </c>
      <c r="O73" s="234">
        <f t="shared" si="3"/>
        <v>0.99999999999999989</v>
      </c>
      <c r="P73" s="234">
        <f t="shared" si="3"/>
        <v>1</v>
      </c>
      <c r="Q73" s="234">
        <f t="shared" si="3"/>
        <v>0.99999999999999967</v>
      </c>
      <c r="R73" s="234">
        <f t="shared" si="3"/>
        <v>1</v>
      </c>
      <c r="S73" s="234">
        <f t="shared" si="3"/>
        <v>1.0000000000000002</v>
      </c>
      <c r="T73" s="234">
        <f t="shared" si="3"/>
        <v>0.99999999999999967</v>
      </c>
      <c r="U73" s="234">
        <f t="shared" si="3"/>
        <v>0.99999999999999978</v>
      </c>
      <c r="V73" s="234">
        <f t="shared" si="3"/>
        <v>1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2.6346908803046729E-2</v>
      </c>
      <c r="C74" s="301">
        <f t="shared" si="4"/>
        <v>2.7601281627817841E-2</v>
      </c>
      <c r="D74" s="301">
        <f t="shared" si="4"/>
        <v>2.489719858885818E-2</v>
      </c>
      <c r="E74" s="301">
        <f t="shared" si="4"/>
        <v>2.5120096488347142E-2</v>
      </c>
      <c r="F74" s="301">
        <f t="shared" si="4"/>
        <v>2.2690664474662864E-2</v>
      </c>
      <c r="G74" s="301">
        <f t="shared" si="4"/>
        <v>2.4769998814028346E-2</v>
      </c>
      <c r="H74" s="301">
        <f t="shared" si="4"/>
        <v>2.4188347598572236E-2</v>
      </c>
      <c r="I74" s="301">
        <f t="shared" si="4"/>
        <v>2.1852219923730584E-2</v>
      </c>
      <c r="J74" s="301">
        <f t="shared" si="4"/>
        <v>2.9760392190888513E-2</v>
      </c>
      <c r="K74" s="301">
        <f t="shared" si="4"/>
        <v>3.071549782118134E-2</v>
      </c>
      <c r="L74" s="301">
        <f t="shared" si="4"/>
        <v>3.034358573879499E-2</v>
      </c>
      <c r="M74" s="301">
        <f t="shared" si="4"/>
        <v>2.2964095183738278E-2</v>
      </c>
      <c r="N74" s="301">
        <f t="shared" si="4"/>
        <v>1.9257201482913898E-2</v>
      </c>
      <c r="O74" s="301">
        <f t="shared" si="4"/>
        <v>2.0147972666176697E-2</v>
      </c>
      <c r="P74" s="301">
        <f t="shared" si="4"/>
        <v>2.3774402014010109E-2</v>
      </c>
      <c r="Q74" s="301">
        <f t="shared" si="4"/>
        <v>2.4811734117378831E-2</v>
      </c>
      <c r="R74" s="301">
        <f t="shared" si="4"/>
        <v>2.26540702229487E-2</v>
      </c>
      <c r="S74" s="301">
        <f t="shared" si="4"/>
        <v>2.7204350039956957E-2</v>
      </c>
      <c r="T74" s="301">
        <f t="shared" si="4"/>
        <v>1.7369345865443437E-2</v>
      </c>
      <c r="U74" s="301">
        <f t="shared" si="4"/>
        <v>2.3617531592956043E-2</v>
      </c>
      <c r="V74" s="301">
        <f t="shared" si="4"/>
        <v>2.3965739249241044E-2</v>
      </c>
      <c r="W74" s="301">
        <f t="shared" si="4"/>
        <v>2.2539217091587908E-2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3.2039564626145556E-3</v>
      </c>
      <c r="C75" s="235">
        <f t="shared" si="5"/>
        <v>3.4040642346204585E-3</v>
      </c>
      <c r="D75" s="235">
        <f t="shared" si="5"/>
        <v>3.1300309400254952E-3</v>
      </c>
      <c r="E75" s="235">
        <f t="shared" si="5"/>
        <v>3.1648914657264582E-3</v>
      </c>
      <c r="F75" s="235">
        <f t="shared" si="5"/>
        <v>2.8514947239667277E-3</v>
      </c>
      <c r="G75" s="235">
        <f t="shared" si="5"/>
        <v>3.0750611236821154E-3</v>
      </c>
      <c r="H75" s="235">
        <f t="shared" si="5"/>
        <v>2.9800167494574031E-3</v>
      </c>
      <c r="I75" s="235">
        <f t="shared" si="5"/>
        <v>2.7287740197809028E-3</v>
      </c>
      <c r="J75" s="235">
        <f t="shared" si="5"/>
        <v>3.4568106757747407E-3</v>
      </c>
      <c r="K75" s="235">
        <f t="shared" si="5"/>
        <v>3.535924951990507E-3</v>
      </c>
      <c r="L75" s="235">
        <f t="shared" si="5"/>
        <v>3.5557438113445888E-3</v>
      </c>
      <c r="M75" s="235">
        <f t="shared" si="5"/>
        <v>2.7147048266867222E-3</v>
      </c>
      <c r="N75" s="235">
        <f t="shared" si="5"/>
        <v>2.288997534577294E-3</v>
      </c>
      <c r="O75" s="235">
        <f t="shared" si="5"/>
        <v>2.4056706374618602E-3</v>
      </c>
      <c r="P75" s="235">
        <f t="shared" si="5"/>
        <v>2.8506364450235286E-3</v>
      </c>
      <c r="Q75" s="235">
        <f t="shared" si="5"/>
        <v>2.9854580766896723E-3</v>
      </c>
      <c r="R75" s="235">
        <f t="shared" si="5"/>
        <v>2.8270718409999541E-3</v>
      </c>
      <c r="S75" s="235">
        <f t="shared" si="5"/>
        <v>3.355416777581484E-3</v>
      </c>
      <c r="T75" s="235">
        <f t="shared" si="5"/>
        <v>2.1544312248105426E-3</v>
      </c>
      <c r="U75" s="235">
        <f t="shared" si="5"/>
        <v>2.8815664766824968E-3</v>
      </c>
      <c r="V75" s="235">
        <f t="shared" si="5"/>
        <v>2.9691457893675863E-3</v>
      </c>
      <c r="W75" s="235">
        <f t="shared" si="5"/>
        <v>2.866806008164898E-3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2.8666531297017402E-2</v>
      </c>
      <c r="C76" s="235">
        <f t="shared" si="6"/>
        <v>3.0779712941926614E-2</v>
      </c>
      <c r="D76" s="235">
        <f t="shared" si="6"/>
        <v>2.8699724054513442E-2</v>
      </c>
      <c r="E76" s="235">
        <f t="shared" si="6"/>
        <v>2.9064285128351033E-2</v>
      </c>
      <c r="F76" s="235">
        <f t="shared" si="6"/>
        <v>2.6138357125765191E-2</v>
      </c>
      <c r="G76" s="235">
        <f t="shared" si="6"/>
        <v>2.7939844796862848E-2</v>
      </c>
      <c r="H76" s="235">
        <f t="shared" si="6"/>
        <v>2.6924468819779782E-2</v>
      </c>
      <c r="I76" s="235">
        <f t="shared" si="6"/>
        <v>2.4899431277459878E-2</v>
      </c>
      <c r="J76" s="235">
        <f t="shared" si="6"/>
        <v>2.9827843673872756E-2</v>
      </c>
      <c r="K76" s="235">
        <f t="shared" si="6"/>
        <v>3.0284413333171313E-2</v>
      </c>
      <c r="L76" s="235">
        <f t="shared" si="6"/>
        <v>3.0902816840446878E-2</v>
      </c>
      <c r="M76" s="235">
        <f t="shared" si="6"/>
        <v>2.376045693655254E-2</v>
      </c>
      <c r="N76" s="235">
        <f t="shared" si="6"/>
        <v>2.0121746771146809E-2</v>
      </c>
      <c r="O76" s="235">
        <f t="shared" si="6"/>
        <v>2.1221968993905341E-2</v>
      </c>
      <c r="P76" s="235">
        <f t="shared" si="6"/>
        <v>2.5230295736001287E-2</v>
      </c>
      <c r="Q76" s="235">
        <f t="shared" si="6"/>
        <v>2.6495392698501149E-2</v>
      </c>
      <c r="R76" s="235">
        <f t="shared" si="6"/>
        <v>2.5784124246500263E-2</v>
      </c>
      <c r="S76" s="235">
        <f t="shared" si="6"/>
        <v>3.0341178858456001E-2</v>
      </c>
      <c r="T76" s="235">
        <f t="shared" si="6"/>
        <v>1.9562114520080966E-2</v>
      </c>
      <c r="U76" s="235">
        <f t="shared" si="6"/>
        <v>2.5846009738807529E-2</v>
      </c>
      <c r="V76" s="235">
        <f t="shared" si="6"/>
        <v>2.6936774696483388E-2</v>
      </c>
      <c r="W76" s="235">
        <f t="shared" si="6"/>
        <v>2.6503762083371379E-2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9.4197901689632903E-3</v>
      </c>
      <c r="C77" s="235">
        <f t="shared" si="7"/>
        <v>9.8426124114182698E-3</v>
      </c>
      <c r="D77" s="235">
        <f t="shared" si="7"/>
        <v>8.8462702579006382E-3</v>
      </c>
      <c r="E77" s="235">
        <f t="shared" si="7"/>
        <v>8.9217807734741743E-3</v>
      </c>
      <c r="F77" s="235">
        <f t="shared" si="7"/>
        <v>8.06287443111906E-3</v>
      </c>
      <c r="G77" s="235">
        <f t="shared" si="7"/>
        <v>8.8220952623152028E-3</v>
      </c>
      <c r="H77" s="235">
        <f t="shared" si="7"/>
        <v>8.6272489765648695E-3</v>
      </c>
      <c r="I77" s="235">
        <f t="shared" si="7"/>
        <v>7.7743017858684154E-3</v>
      </c>
      <c r="J77" s="235">
        <f t="shared" si="7"/>
        <v>1.072770835677363E-2</v>
      </c>
      <c r="K77" s="235">
        <f t="shared" si="7"/>
        <v>1.1089157860965593E-2</v>
      </c>
      <c r="L77" s="235">
        <f t="shared" si="7"/>
        <v>1.0921110060297317E-2</v>
      </c>
      <c r="M77" s="235">
        <f t="shared" si="7"/>
        <v>8.2523347366106146E-3</v>
      </c>
      <c r="N77" s="235">
        <f t="shared" si="7"/>
        <v>6.9134891174300614E-3</v>
      </c>
      <c r="O77" s="235">
        <f t="shared" si="7"/>
        <v>7.2274630806943392E-3</v>
      </c>
      <c r="P77" s="235">
        <f t="shared" si="7"/>
        <v>8.5218775540957248E-3</v>
      </c>
      <c r="Q77" s="235">
        <f t="shared" si="7"/>
        <v>8.8880756518119469E-3</v>
      </c>
      <c r="R77" s="235">
        <f t="shared" si="7"/>
        <v>8.0605619791665334E-3</v>
      </c>
      <c r="S77" s="235">
        <f t="shared" si="7"/>
        <v>9.7009016035387932E-3</v>
      </c>
      <c r="T77" s="235">
        <f t="shared" si="7"/>
        <v>6.187288265803139E-3</v>
      </c>
      <c r="U77" s="235">
        <f t="shared" si="7"/>
        <v>8.4388239341547707E-3</v>
      </c>
      <c r="V77" s="235">
        <f t="shared" si="7"/>
        <v>8.5389237106260792E-3</v>
      </c>
      <c r="W77" s="235">
        <f t="shared" si="7"/>
        <v>7.9905383413143814E-3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3.8012337019682485E-2</v>
      </c>
      <c r="C78" s="302">
        <f t="shared" si="8"/>
        <v>3.9711477483276483E-2</v>
      </c>
      <c r="D78" s="302">
        <f t="shared" si="8"/>
        <v>3.3893236599359923E-2</v>
      </c>
      <c r="E78" s="302">
        <f t="shared" si="8"/>
        <v>3.5940797086816828E-2</v>
      </c>
      <c r="F78" s="302">
        <f t="shared" si="8"/>
        <v>3.2233646953503094E-2</v>
      </c>
      <c r="G78" s="302">
        <f t="shared" si="8"/>
        <v>3.4693119657683159E-2</v>
      </c>
      <c r="H78" s="302">
        <f t="shared" si="8"/>
        <v>3.1878579489202703E-2</v>
      </c>
      <c r="I78" s="302">
        <f t="shared" si="8"/>
        <v>2.8381084324373321E-2</v>
      </c>
      <c r="J78" s="302">
        <f t="shared" si="8"/>
        <v>3.7588317167194595E-2</v>
      </c>
      <c r="K78" s="302">
        <f t="shared" si="8"/>
        <v>3.6219444742786919E-2</v>
      </c>
      <c r="L78" s="302">
        <f t="shared" si="8"/>
        <v>3.6873967123039711E-2</v>
      </c>
      <c r="M78" s="302">
        <f t="shared" si="8"/>
        <v>2.9707031852707851E-2</v>
      </c>
      <c r="N78" s="302">
        <f t="shared" si="8"/>
        <v>2.8393495070608368E-2</v>
      </c>
      <c r="O78" s="302">
        <f t="shared" si="8"/>
        <v>2.7652550607980018E-2</v>
      </c>
      <c r="P78" s="302">
        <f t="shared" si="8"/>
        <v>2.9543970575198079E-2</v>
      </c>
      <c r="Q78" s="302">
        <f t="shared" si="8"/>
        <v>3.0329087734872941E-2</v>
      </c>
      <c r="R78" s="302">
        <f t="shared" si="8"/>
        <v>2.8724790997041939E-2</v>
      </c>
      <c r="S78" s="302">
        <f t="shared" si="8"/>
        <v>3.3962544412026091E-2</v>
      </c>
      <c r="T78" s="302">
        <f t="shared" si="8"/>
        <v>2.2070384814233936E-2</v>
      </c>
      <c r="U78" s="302">
        <f t="shared" si="8"/>
        <v>2.9228759660431154E-2</v>
      </c>
      <c r="V78" s="302">
        <f t="shared" si="8"/>
        <v>3.0593994354332701E-2</v>
      </c>
      <c r="W78" s="302">
        <f t="shared" si="8"/>
        <v>2.9326168736720476E-2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0.26313164988858112</v>
      </c>
      <c r="C79" s="303">
        <f t="shared" si="9"/>
        <v>0.25493627166144311</v>
      </c>
      <c r="D79" s="303">
        <f t="shared" si="9"/>
        <v>0.24732711381949665</v>
      </c>
      <c r="E79" s="303">
        <f t="shared" si="9"/>
        <v>0.2496566049905807</v>
      </c>
      <c r="F79" s="303">
        <f t="shared" si="9"/>
        <v>0.3087107222321489</v>
      </c>
      <c r="G79" s="303">
        <f t="shared" si="9"/>
        <v>0.30017082565899672</v>
      </c>
      <c r="H79" s="303">
        <f t="shared" si="9"/>
        <v>0.27184616710157078</v>
      </c>
      <c r="I79" s="303">
        <f t="shared" si="9"/>
        <v>0.23085964804022704</v>
      </c>
      <c r="J79" s="303">
        <f t="shared" si="9"/>
        <v>0.20678184629234658</v>
      </c>
      <c r="K79" s="303">
        <f t="shared" si="9"/>
        <v>0.18373396470467726</v>
      </c>
      <c r="L79" s="303">
        <f t="shared" si="9"/>
        <v>0.18997661032675214</v>
      </c>
      <c r="M79" s="303">
        <f t="shared" si="9"/>
        <v>0.19514037419889776</v>
      </c>
      <c r="N79" s="303">
        <f t="shared" si="9"/>
        <v>0.21609277705308449</v>
      </c>
      <c r="O79" s="303">
        <f t="shared" si="9"/>
        <v>0.22197404002880078</v>
      </c>
      <c r="P79" s="303">
        <f t="shared" si="9"/>
        <v>0.20288256915453234</v>
      </c>
      <c r="Q79" s="303">
        <f t="shared" si="9"/>
        <v>0.19395297905168096</v>
      </c>
      <c r="R79" s="303">
        <f t="shared" si="9"/>
        <v>0.20784600143704549</v>
      </c>
      <c r="S79" s="303">
        <f t="shared" si="9"/>
        <v>0.17615190570305206</v>
      </c>
      <c r="T79" s="303">
        <f t="shared" si="9"/>
        <v>0.44926577567020076</v>
      </c>
      <c r="U79" s="303">
        <f t="shared" si="9"/>
        <v>0.33533911211884898</v>
      </c>
      <c r="V79" s="303">
        <f t="shared" si="9"/>
        <v>0.23722765917664168</v>
      </c>
      <c r="W79" s="303">
        <f t="shared" si="9"/>
        <v>0.23915569335672571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0.18764699812470836</v>
      </c>
      <c r="C80" s="303">
        <f t="shared" si="10"/>
        <v>0.17753507592355802</v>
      </c>
      <c r="D80" s="303">
        <f t="shared" si="10"/>
        <v>0.19388240821986444</v>
      </c>
      <c r="E80" s="303">
        <f t="shared" si="10"/>
        <v>0.19234022671603093</v>
      </c>
      <c r="F80" s="303">
        <f t="shared" si="10"/>
        <v>0.17761775240713176</v>
      </c>
      <c r="G80" s="303">
        <f t="shared" si="10"/>
        <v>0.16911377622655238</v>
      </c>
      <c r="H80" s="303">
        <f t="shared" si="10"/>
        <v>0.19921409520606817</v>
      </c>
      <c r="I80" s="303">
        <f t="shared" si="10"/>
        <v>0.22288647041202903</v>
      </c>
      <c r="J80" s="303">
        <f t="shared" si="10"/>
        <v>0.22152468222310062</v>
      </c>
      <c r="K80" s="303">
        <f t="shared" si="10"/>
        <v>0.2305300098087513</v>
      </c>
      <c r="L80" s="303">
        <f t="shared" si="10"/>
        <v>0.23398970597793364</v>
      </c>
      <c r="M80" s="303">
        <f t="shared" si="10"/>
        <v>0.26696564360272379</v>
      </c>
      <c r="N80" s="303">
        <f t="shared" si="10"/>
        <v>0.28249013646282722</v>
      </c>
      <c r="O80" s="303">
        <f t="shared" si="10"/>
        <v>0.26333010266550011</v>
      </c>
      <c r="P80" s="303">
        <f t="shared" si="10"/>
        <v>0.24836477473052443</v>
      </c>
      <c r="Q80" s="303">
        <f t="shared" si="10"/>
        <v>0.24497782012352787</v>
      </c>
      <c r="R80" s="303">
        <f t="shared" si="10"/>
        <v>0.23363008489936601</v>
      </c>
      <c r="S80" s="303">
        <f t="shared" si="10"/>
        <v>0.2152726445397766</v>
      </c>
      <c r="T80" s="303">
        <f t="shared" si="10"/>
        <v>0.13049398460204625</v>
      </c>
      <c r="U80" s="303">
        <f t="shared" si="10"/>
        <v>0.1556693083386928</v>
      </c>
      <c r="V80" s="303">
        <f t="shared" si="10"/>
        <v>0.20630067367171026</v>
      </c>
      <c r="W80" s="303">
        <f t="shared" si="10"/>
        <v>0.20868546771862245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0.18029971071657291</v>
      </c>
      <c r="C81" s="304">
        <f t="shared" si="11"/>
        <v>0.16887020702287273</v>
      </c>
      <c r="D81" s="304">
        <f t="shared" si="11"/>
        <v>0.1848566828950968</v>
      </c>
      <c r="E81" s="304">
        <f t="shared" si="11"/>
        <v>0.18309457173562721</v>
      </c>
      <c r="F81" s="304">
        <f t="shared" si="11"/>
        <v>0.16941502540309297</v>
      </c>
      <c r="G81" s="304">
        <f t="shared" si="11"/>
        <v>0.16092718938814937</v>
      </c>
      <c r="H81" s="304">
        <f t="shared" si="11"/>
        <v>0.19168434039553658</v>
      </c>
      <c r="I81" s="304">
        <f t="shared" si="11"/>
        <v>0.21533993224124118</v>
      </c>
      <c r="J81" s="304">
        <f t="shared" si="11"/>
        <v>0.2165264519596253</v>
      </c>
      <c r="K81" s="304">
        <f t="shared" si="11"/>
        <v>0.22601887285860955</v>
      </c>
      <c r="L81" s="304">
        <f t="shared" si="11"/>
        <v>0.22825891176831159</v>
      </c>
      <c r="M81" s="304">
        <f t="shared" si="11"/>
        <v>0.26214618493874481</v>
      </c>
      <c r="N81" s="304">
        <f t="shared" si="11"/>
        <v>0.27819424752294564</v>
      </c>
      <c r="O81" s="304">
        <f t="shared" si="11"/>
        <v>0.25861593446773185</v>
      </c>
      <c r="P81" s="304">
        <f t="shared" si="11"/>
        <v>0.24255857905026199</v>
      </c>
      <c r="Q81" s="304">
        <f t="shared" si="11"/>
        <v>0.23870584645561621</v>
      </c>
      <c r="R81" s="304">
        <f t="shared" si="11"/>
        <v>0.22584391354110789</v>
      </c>
      <c r="S81" s="304">
        <f t="shared" si="11"/>
        <v>0.20672615689479865</v>
      </c>
      <c r="T81" s="304">
        <f t="shared" si="11"/>
        <v>0.12479157155135347</v>
      </c>
      <c r="U81" s="304">
        <f t="shared" si="11"/>
        <v>0.14888946526137137</v>
      </c>
      <c r="V81" s="304">
        <f t="shared" si="11"/>
        <v>0.19850341109350039</v>
      </c>
      <c r="W81" s="304">
        <f t="shared" si="11"/>
        <v>0.19983876511140067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7.3472874081354439E-3</v>
      </c>
      <c r="C82" s="304">
        <f t="shared" si="12"/>
        <v>8.6648689006853068E-3</v>
      </c>
      <c r="D82" s="304">
        <f t="shared" si="12"/>
        <v>9.0257253247676521E-3</v>
      </c>
      <c r="E82" s="304">
        <f t="shared" si="12"/>
        <v>9.2456549804037311E-3</v>
      </c>
      <c r="F82" s="304">
        <f t="shared" si="12"/>
        <v>8.2027270040387901E-3</v>
      </c>
      <c r="G82" s="304">
        <f t="shared" si="12"/>
        <v>8.1865868384030302E-3</v>
      </c>
      <c r="H82" s="304">
        <f t="shared" si="12"/>
        <v>7.5297548105315764E-3</v>
      </c>
      <c r="I82" s="304">
        <f t="shared" si="12"/>
        <v>7.5465381707878598E-3</v>
      </c>
      <c r="J82" s="304">
        <f t="shared" si="12"/>
        <v>4.9982302634753355E-3</v>
      </c>
      <c r="K82" s="304">
        <f t="shared" si="12"/>
        <v>4.5111369501417403E-3</v>
      </c>
      <c r="L82" s="304">
        <f t="shared" si="12"/>
        <v>5.7307942096220567E-3</v>
      </c>
      <c r="M82" s="304">
        <f t="shared" si="12"/>
        <v>4.8194586639789807E-3</v>
      </c>
      <c r="N82" s="304">
        <f t="shared" si="12"/>
        <v>4.2958889398815939E-3</v>
      </c>
      <c r="O82" s="304">
        <f t="shared" si="12"/>
        <v>4.7141681977682804E-3</v>
      </c>
      <c r="P82" s="304">
        <f t="shared" si="12"/>
        <v>5.8061956802624506E-3</v>
      </c>
      <c r="Q82" s="304">
        <f t="shared" si="12"/>
        <v>6.2719736679116766E-3</v>
      </c>
      <c r="R82" s="304">
        <f t="shared" si="12"/>
        <v>7.7861713582581512E-3</v>
      </c>
      <c r="S82" s="304">
        <f t="shared" si="12"/>
        <v>8.546487644977967E-3</v>
      </c>
      <c r="T82" s="304">
        <f t="shared" si="12"/>
        <v>5.7024130506927893E-3</v>
      </c>
      <c r="U82" s="304">
        <f t="shared" si="12"/>
        <v>6.7798430773214537E-3</v>
      </c>
      <c r="V82" s="304">
        <f t="shared" si="12"/>
        <v>7.7972625782098915E-3</v>
      </c>
      <c r="W82" s="304">
        <f t="shared" si="12"/>
        <v>8.8467026072217656E-3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2.5869397698168085E-2</v>
      </c>
      <c r="C83" s="303">
        <f t="shared" si="13"/>
        <v>2.6329547107673403E-2</v>
      </c>
      <c r="D83" s="303">
        <f t="shared" si="13"/>
        <v>2.5259697265352207E-2</v>
      </c>
      <c r="E83" s="303">
        <f t="shared" si="13"/>
        <v>3.0316224377901598E-2</v>
      </c>
      <c r="F83" s="303">
        <f t="shared" si="13"/>
        <v>2.9883316179637836E-2</v>
      </c>
      <c r="G83" s="303">
        <f t="shared" si="13"/>
        <v>3.0097362342291586E-2</v>
      </c>
      <c r="H83" s="303">
        <f t="shared" si="13"/>
        <v>2.6170656188723516E-2</v>
      </c>
      <c r="I83" s="303">
        <f t="shared" si="13"/>
        <v>2.2605804653413348E-2</v>
      </c>
      <c r="J83" s="303">
        <f t="shared" si="13"/>
        <v>1.9221611865679486E-2</v>
      </c>
      <c r="K83" s="303">
        <f t="shared" si="13"/>
        <v>1.2074407575840504E-2</v>
      </c>
      <c r="L83" s="303">
        <f t="shared" si="13"/>
        <v>1.3555033890519042E-2</v>
      </c>
      <c r="M83" s="303">
        <f t="shared" si="13"/>
        <v>1.4894762726947211E-2</v>
      </c>
      <c r="N83" s="303">
        <f t="shared" si="13"/>
        <v>1.6140990963380012E-2</v>
      </c>
      <c r="O83" s="303">
        <f t="shared" si="13"/>
        <v>1.6273565824290865E-2</v>
      </c>
      <c r="P83" s="303">
        <f t="shared" si="13"/>
        <v>1.4701368881401848E-2</v>
      </c>
      <c r="Q83" s="303">
        <f t="shared" si="13"/>
        <v>1.4244209711680257E-2</v>
      </c>
      <c r="R83" s="303">
        <f t="shared" si="13"/>
        <v>1.5457150346011386E-2</v>
      </c>
      <c r="S83" s="303">
        <f t="shared" si="13"/>
        <v>1.3504095520904119E-2</v>
      </c>
      <c r="T83" s="303">
        <f t="shared" si="13"/>
        <v>4.4103643298370479E-2</v>
      </c>
      <c r="U83" s="303">
        <f t="shared" si="13"/>
        <v>3.1491561154894231E-2</v>
      </c>
      <c r="V83" s="303">
        <f t="shared" si="13"/>
        <v>1.8865570569395231E-2</v>
      </c>
      <c r="W83" s="303">
        <f t="shared" si="13"/>
        <v>2.0201829718781962E-2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1.0797734401680536E-2</v>
      </c>
      <c r="C84" s="304">
        <f t="shared" si="14"/>
        <v>1.1051154009354587E-2</v>
      </c>
      <c r="D84" s="304">
        <f t="shared" si="14"/>
        <v>1.0724408178951914E-2</v>
      </c>
      <c r="E84" s="304">
        <f t="shared" si="14"/>
        <v>1.2450494166715727E-2</v>
      </c>
      <c r="F84" s="304">
        <f t="shared" si="14"/>
        <v>1.1498106773795522E-2</v>
      </c>
      <c r="G84" s="304">
        <f t="shared" si="14"/>
        <v>1.0690779952207951E-2</v>
      </c>
      <c r="H84" s="304">
        <f t="shared" si="14"/>
        <v>9.1445258981502648E-3</v>
      </c>
      <c r="I84" s="304">
        <f t="shared" si="14"/>
        <v>8.3850225560477294E-3</v>
      </c>
      <c r="J84" s="304">
        <f t="shared" si="14"/>
        <v>7.1688575119441397E-3</v>
      </c>
      <c r="K84" s="304">
        <f t="shared" si="14"/>
        <v>4.6863932872484295E-3</v>
      </c>
      <c r="L84" s="304">
        <f t="shared" si="14"/>
        <v>5.7599652367111964E-3</v>
      </c>
      <c r="M84" s="304">
        <f t="shared" si="14"/>
        <v>6.2454107419811699E-3</v>
      </c>
      <c r="N84" s="304">
        <f t="shared" si="14"/>
        <v>6.641223032617341E-3</v>
      </c>
      <c r="O84" s="304">
        <f t="shared" si="14"/>
        <v>6.5129258274386863E-3</v>
      </c>
      <c r="P84" s="304">
        <f t="shared" si="14"/>
        <v>5.7066143884452435E-3</v>
      </c>
      <c r="Q84" s="304">
        <f t="shared" si="14"/>
        <v>5.0678725581419469E-3</v>
      </c>
      <c r="R84" s="304">
        <f t="shared" si="14"/>
        <v>5.4696371407948656E-3</v>
      </c>
      <c r="S84" s="304">
        <f t="shared" si="14"/>
        <v>4.1744480906146225E-3</v>
      </c>
      <c r="T84" s="304">
        <f t="shared" si="14"/>
        <v>3.217738686554057E-3</v>
      </c>
      <c r="U84" s="304">
        <f t="shared" si="14"/>
        <v>3.3251706027715333E-3</v>
      </c>
      <c r="V84" s="304">
        <f t="shared" si="14"/>
        <v>3.3958033665789345E-3</v>
      </c>
      <c r="W84" s="304">
        <f t="shared" si="14"/>
        <v>3.6033371083387601E-3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1.4155717832367732E-2</v>
      </c>
      <c r="C85" s="304">
        <f t="shared" si="15"/>
        <v>1.4198192076375992E-2</v>
      </c>
      <c r="D85" s="304">
        <f t="shared" si="15"/>
        <v>1.3410102100730127E-2</v>
      </c>
      <c r="E85" s="304">
        <f t="shared" si="15"/>
        <v>1.6713125818340065E-2</v>
      </c>
      <c r="F85" s="304">
        <f t="shared" si="15"/>
        <v>1.7362621044259608E-2</v>
      </c>
      <c r="G85" s="304">
        <f t="shared" si="15"/>
        <v>1.8386006133197949E-2</v>
      </c>
      <c r="H85" s="304">
        <f t="shared" si="15"/>
        <v>1.6087437630067813E-2</v>
      </c>
      <c r="I85" s="304">
        <f t="shared" si="15"/>
        <v>1.3279997148666527E-2</v>
      </c>
      <c r="J85" s="304">
        <f t="shared" si="15"/>
        <v>1.1429652781121293E-2</v>
      </c>
      <c r="K85" s="304">
        <f t="shared" si="15"/>
        <v>6.8256359307058128E-3</v>
      </c>
      <c r="L85" s="304">
        <f t="shared" si="15"/>
        <v>7.0806424076948577E-3</v>
      </c>
      <c r="M85" s="304">
        <f t="shared" si="15"/>
        <v>8.048536873541845E-3</v>
      </c>
      <c r="N85" s="304">
        <f t="shared" si="15"/>
        <v>8.9642233453568858E-3</v>
      </c>
      <c r="O85" s="304">
        <f t="shared" si="15"/>
        <v>9.172950862347571E-3</v>
      </c>
      <c r="P85" s="304">
        <f t="shared" si="15"/>
        <v>8.2709283647940095E-3</v>
      </c>
      <c r="Q85" s="304">
        <f t="shared" si="15"/>
        <v>8.3944450737699905E-3</v>
      </c>
      <c r="R85" s="304">
        <f t="shared" si="15"/>
        <v>9.0168545195961052E-3</v>
      </c>
      <c r="S85" s="304">
        <f t="shared" si="15"/>
        <v>8.2642043411970834E-3</v>
      </c>
      <c r="T85" s="304">
        <f t="shared" si="15"/>
        <v>4.0175016486964206E-2</v>
      </c>
      <c r="U85" s="304">
        <f t="shared" si="15"/>
        <v>2.7321185217261203E-2</v>
      </c>
      <c r="V85" s="304">
        <f t="shared" si="15"/>
        <v>1.449772583648094E-2</v>
      </c>
      <c r="W85" s="304">
        <f t="shared" si="15"/>
        <v>1.5495623391453701E-2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9.1594546411981608E-4</v>
      </c>
      <c r="C86" s="304">
        <f t="shared" si="16"/>
        <v>1.0802010219428254E-3</v>
      </c>
      <c r="D86" s="304">
        <f t="shared" si="16"/>
        <v>1.1251869856701651E-3</v>
      </c>
      <c r="E86" s="304">
        <f t="shared" si="16"/>
        <v>1.1526043928458051E-3</v>
      </c>
      <c r="F86" s="304">
        <f t="shared" si="16"/>
        <v>1.0225883615827042E-3</v>
      </c>
      <c r="G86" s="304">
        <f t="shared" si="16"/>
        <v>1.0205762568856907E-3</v>
      </c>
      <c r="H86" s="304">
        <f t="shared" si="16"/>
        <v>9.3869266050543732E-4</v>
      </c>
      <c r="I86" s="304">
        <f t="shared" si="16"/>
        <v>9.4078494869909287E-4</v>
      </c>
      <c r="J86" s="304">
        <f t="shared" si="16"/>
        <v>6.2310157261405343E-4</v>
      </c>
      <c r="K86" s="304">
        <f t="shared" si="16"/>
        <v>5.6237835788626293E-4</v>
      </c>
      <c r="L86" s="304">
        <f t="shared" si="16"/>
        <v>7.1442624611298784E-4</v>
      </c>
      <c r="M86" s="304">
        <f t="shared" si="16"/>
        <v>6.0081511142419668E-4</v>
      </c>
      <c r="N86" s="304">
        <f t="shared" si="16"/>
        <v>5.3554458540578363E-4</v>
      </c>
      <c r="O86" s="304">
        <f t="shared" si="16"/>
        <v>5.8768913450461086E-4</v>
      </c>
      <c r="P86" s="304">
        <f t="shared" si="16"/>
        <v>7.2382612816259437E-4</v>
      </c>
      <c r="Q86" s="304">
        <f t="shared" si="16"/>
        <v>7.8189207976832201E-4</v>
      </c>
      <c r="R86" s="304">
        <f t="shared" si="16"/>
        <v>9.7065868562041591E-4</v>
      </c>
      <c r="S86" s="304">
        <f t="shared" si="16"/>
        <v>1.0654430890924124E-3</v>
      </c>
      <c r="T86" s="304">
        <f t="shared" si="16"/>
        <v>7.1088812485221582E-4</v>
      </c>
      <c r="U86" s="304">
        <f t="shared" si="16"/>
        <v>8.4520533486148893E-4</v>
      </c>
      <c r="V86" s="304">
        <f t="shared" si="16"/>
        <v>9.7204136633535602E-4</v>
      </c>
      <c r="W86" s="304">
        <f t="shared" si="16"/>
        <v>1.1028692189895006E-3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2.0745217108360064E-2</v>
      </c>
      <c r="C87" s="303">
        <f t="shared" si="17"/>
        <v>2.3005925823420668E-2</v>
      </c>
      <c r="D87" s="303">
        <f t="shared" si="17"/>
        <v>2.3208554464883235E-2</v>
      </c>
      <c r="E87" s="303">
        <f t="shared" si="17"/>
        <v>2.5123232066974512E-2</v>
      </c>
      <c r="F87" s="303">
        <f t="shared" si="17"/>
        <v>2.2939320530660657E-2</v>
      </c>
      <c r="G87" s="303">
        <f t="shared" si="17"/>
        <v>2.2606381713734983E-2</v>
      </c>
      <c r="H87" s="303">
        <f t="shared" si="17"/>
        <v>2.0239792060518357E-2</v>
      </c>
      <c r="I87" s="303">
        <f t="shared" si="17"/>
        <v>1.942566061257562E-2</v>
      </c>
      <c r="J87" s="303">
        <f t="shared" si="17"/>
        <v>1.4305723561658492E-2</v>
      </c>
      <c r="K87" s="303">
        <f t="shared" si="17"/>
        <v>1.1197611080919585E-2</v>
      </c>
      <c r="L87" s="303">
        <f t="shared" si="17"/>
        <v>1.3871658090323813E-2</v>
      </c>
      <c r="M87" s="303">
        <f t="shared" si="17"/>
        <v>1.284625164019341E-2</v>
      </c>
      <c r="N87" s="303">
        <f t="shared" si="17"/>
        <v>1.2421166959776251E-2</v>
      </c>
      <c r="O87" s="303">
        <f t="shared" si="17"/>
        <v>1.3049442052357443E-2</v>
      </c>
      <c r="P87" s="303">
        <f t="shared" si="17"/>
        <v>1.4182840203744596E-2</v>
      </c>
      <c r="Q87" s="303">
        <f t="shared" si="17"/>
        <v>1.4505059765605276E-2</v>
      </c>
      <c r="R87" s="303">
        <f t="shared" si="17"/>
        <v>1.7288883431742431E-2</v>
      </c>
      <c r="S87" s="303">
        <f t="shared" si="17"/>
        <v>1.764497644443545E-2</v>
      </c>
      <c r="T87" s="303">
        <f t="shared" si="17"/>
        <v>1.7118887273474541E-2</v>
      </c>
      <c r="U87" s="303">
        <f t="shared" si="17"/>
        <v>1.7044427805365449E-2</v>
      </c>
      <c r="V87" s="303">
        <f t="shared" si="17"/>
        <v>1.6839407829110087E-2</v>
      </c>
      <c r="W87" s="303">
        <f t="shared" si="17"/>
        <v>1.8812869613840214E-2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6.8238094423366371E-3</v>
      </c>
      <c r="C88" s="304">
        <f t="shared" si="18"/>
        <v>6.953263265691516E-3</v>
      </c>
      <c r="D88" s="304">
        <f t="shared" si="18"/>
        <v>6.6892146298119159E-3</v>
      </c>
      <c r="E88" s="304">
        <f t="shared" si="18"/>
        <v>7.7658390410613835E-3</v>
      </c>
      <c r="F88" s="304">
        <f t="shared" si="18"/>
        <v>7.1689536521810648E-3</v>
      </c>
      <c r="G88" s="304">
        <f t="shared" si="18"/>
        <v>6.7122906291169314E-3</v>
      </c>
      <c r="H88" s="304">
        <f t="shared" si="18"/>
        <v>5.7414193915771008E-3</v>
      </c>
      <c r="I88" s="304">
        <f t="shared" si="18"/>
        <v>5.3110419984453202E-3</v>
      </c>
      <c r="J88" s="304">
        <f t="shared" si="18"/>
        <v>4.571868658665797E-3</v>
      </c>
      <c r="K88" s="304">
        <f t="shared" si="18"/>
        <v>2.9230788324189098E-3</v>
      </c>
      <c r="L88" s="304">
        <f t="shared" si="18"/>
        <v>3.5927058244795457E-3</v>
      </c>
      <c r="M88" s="304">
        <f t="shared" si="18"/>
        <v>3.8954963488276851E-3</v>
      </c>
      <c r="N88" s="304">
        <f t="shared" si="18"/>
        <v>4.1808467439866095E-3</v>
      </c>
      <c r="O88" s="304">
        <f t="shared" si="18"/>
        <v>4.103963219577767E-3</v>
      </c>
      <c r="P88" s="304">
        <f t="shared" si="18"/>
        <v>3.6080991184269636E-3</v>
      </c>
      <c r="Q88" s="304">
        <f t="shared" si="18"/>
        <v>3.1610217265395511E-3</v>
      </c>
      <c r="R88" s="304">
        <f t="shared" si="18"/>
        <v>3.4116173285697621E-3</v>
      </c>
      <c r="S88" s="304">
        <f t="shared" si="18"/>
        <v>2.6515848093909495E-3</v>
      </c>
      <c r="T88" s="304">
        <f t="shared" si="18"/>
        <v>2.042890816346133E-3</v>
      </c>
      <c r="U88" s="304">
        <f t="shared" si="18"/>
        <v>2.1116633388331123E-3</v>
      </c>
      <c r="V88" s="304">
        <f t="shared" si="18"/>
        <v>2.1422179082210661E-3</v>
      </c>
      <c r="W88" s="304">
        <f t="shared" si="18"/>
        <v>2.2770818041759093E-3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2.0714568834618845E-3</v>
      </c>
      <c r="C89" s="304">
        <f t="shared" si="19"/>
        <v>2.0776722916921592E-3</v>
      </c>
      <c r="D89" s="304">
        <f t="shared" si="19"/>
        <v>1.9623482633263092E-3</v>
      </c>
      <c r="E89" s="304">
        <f t="shared" si="19"/>
        <v>2.4456915523848296E-3</v>
      </c>
      <c r="F89" s="304">
        <f t="shared" si="19"/>
        <v>2.540734514701467E-3</v>
      </c>
      <c r="G89" s="304">
        <f t="shared" si="19"/>
        <v>2.6904901196109091E-3</v>
      </c>
      <c r="H89" s="304">
        <f t="shared" si="19"/>
        <v>2.3541323591425209E-3</v>
      </c>
      <c r="I89" s="304">
        <f t="shared" si="19"/>
        <v>1.9433095397719037E-3</v>
      </c>
      <c r="J89" s="304">
        <f t="shared" si="19"/>
        <v>1.6725420221994376E-3</v>
      </c>
      <c r="K89" s="304">
        <f t="shared" si="19"/>
        <v>9.9881974903002005E-4</v>
      </c>
      <c r="L89" s="304">
        <f t="shared" si="19"/>
        <v>1.036135760011709E-3</v>
      </c>
      <c r="M89" s="304">
        <f t="shared" si="19"/>
        <v>1.17777122332668E-3</v>
      </c>
      <c r="N89" s="304">
        <f t="shared" si="19"/>
        <v>1.3117669039128706E-3</v>
      </c>
      <c r="O89" s="304">
        <f t="shared" si="19"/>
        <v>1.3423107489483818E-3</v>
      </c>
      <c r="P89" s="304">
        <f t="shared" si="19"/>
        <v>1.2103145666479424E-3</v>
      </c>
      <c r="Q89" s="304">
        <f t="shared" si="19"/>
        <v>1.2283892089981752E-3</v>
      </c>
      <c r="R89" s="304">
        <f t="shared" si="19"/>
        <v>1.3194686121168328E-3</v>
      </c>
      <c r="S89" s="304">
        <f t="shared" si="19"/>
        <v>1.2093306161955978E-3</v>
      </c>
      <c r="T89" s="304">
        <f t="shared" si="19"/>
        <v>5.8789540333184821E-3</v>
      </c>
      <c r="U89" s="304">
        <f t="shared" si="19"/>
        <v>3.9980068727582556E-3</v>
      </c>
      <c r="V89" s="304">
        <f t="shared" si="19"/>
        <v>2.1215041394688837E-3</v>
      </c>
      <c r="W89" s="304">
        <f t="shared" si="19"/>
        <v>2.267530062259715E-3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1.1849950782561541E-2</v>
      </c>
      <c r="C90" s="304">
        <f t="shared" si="20"/>
        <v>1.3974990266036992E-2</v>
      </c>
      <c r="D90" s="304">
        <f t="shared" si="20"/>
        <v>1.4556991571745011E-2</v>
      </c>
      <c r="E90" s="304">
        <f t="shared" si="20"/>
        <v>1.4911701473528294E-2</v>
      </c>
      <c r="F90" s="304">
        <f t="shared" si="20"/>
        <v>1.3229632363778126E-2</v>
      </c>
      <c r="G90" s="304">
        <f t="shared" si="20"/>
        <v>1.3203600965007143E-2</v>
      </c>
      <c r="H90" s="304">
        <f t="shared" si="20"/>
        <v>1.2144240309798734E-2</v>
      </c>
      <c r="I90" s="304">
        <f t="shared" si="20"/>
        <v>1.2171309074358396E-2</v>
      </c>
      <c r="J90" s="304">
        <f t="shared" si="20"/>
        <v>8.0613128807932571E-3</v>
      </c>
      <c r="K90" s="304">
        <f t="shared" si="20"/>
        <v>7.2757124994706551E-3</v>
      </c>
      <c r="L90" s="304">
        <f t="shared" si="20"/>
        <v>9.2428165058325591E-3</v>
      </c>
      <c r="M90" s="304">
        <f t="shared" si="20"/>
        <v>7.7729840680390468E-3</v>
      </c>
      <c r="N90" s="304">
        <f t="shared" si="20"/>
        <v>6.9285533118767732E-3</v>
      </c>
      <c r="O90" s="304">
        <f t="shared" si="20"/>
        <v>7.6031680838312939E-3</v>
      </c>
      <c r="P90" s="304">
        <f t="shared" si="20"/>
        <v>9.3644265186696909E-3</v>
      </c>
      <c r="Q90" s="304">
        <f t="shared" si="20"/>
        <v>1.0115648830067551E-2</v>
      </c>
      <c r="R90" s="304">
        <f t="shared" si="20"/>
        <v>1.2557797491055837E-2</v>
      </c>
      <c r="S90" s="304">
        <f t="shared" si="20"/>
        <v>1.3784061018848902E-2</v>
      </c>
      <c r="T90" s="304">
        <f t="shared" si="20"/>
        <v>9.1970424238099254E-3</v>
      </c>
      <c r="U90" s="304">
        <f t="shared" si="20"/>
        <v>1.093475759377408E-2</v>
      </c>
      <c r="V90" s="304">
        <f t="shared" si="20"/>
        <v>1.2575685781420138E-2</v>
      </c>
      <c r="W90" s="304">
        <f t="shared" si="20"/>
        <v>1.4268257747404593E-2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0.11397363785272956</v>
      </c>
      <c r="C91" s="303">
        <f t="shared" si="21"/>
        <v>9.5901816873086576E-2</v>
      </c>
      <c r="D91" s="303">
        <f t="shared" si="21"/>
        <v>0.1122471959315072</v>
      </c>
      <c r="E91" s="303">
        <f t="shared" si="21"/>
        <v>9.6986053962800509E-2</v>
      </c>
      <c r="F91" s="303">
        <f t="shared" si="21"/>
        <v>9.707349995948579E-2</v>
      </c>
      <c r="G91" s="303">
        <f t="shared" si="21"/>
        <v>9.3506866445509818E-2</v>
      </c>
      <c r="H91" s="303">
        <f t="shared" si="21"/>
        <v>0.11638206226105384</v>
      </c>
      <c r="I91" s="303">
        <f t="shared" si="21"/>
        <v>0.16212022994005273</v>
      </c>
      <c r="J91" s="303">
        <f t="shared" si="21"/>
        <v>0.15660176138893581</v>
      </c>
      <c r="K91" s="303">
        <f t="shared" si="21"/>
        <v>0.18144317272067051</v>
      </c>
      <c r="L91" s="303">
        <f t="shared" si="21"/>
        <v>0.15100589208481052</v>
      </c>
      <c r="M91" s="303">
        <f t="shared" si="21"/>
        <v>0.19983744034681133</v>
      </c>
      <c r="N91" s="303">
        <f t="shared" si="21"/>
        <v>0.20513620415323897</v>
      </c>
      <c r="O91" s="303">
        <f t="shared" si="21"/>
        <v>0.20386151768908078</v>
      </c>
      <c r="P91" s="303">
        <f t="shared" si="21"/>
        <v>0.18693196813369553</v>
      </c>
      <c r="Q91" s="303">
        <f t="shared" si="21"/>
        <v>0.18200953920830096</v>
      </c>
      <c r="R91" s="303">
        <f t="shared" si="21"/>
        <v>0.17240846533526311</v>
      </c>
      <c r="S91" s="303">
        <f t="shared" si="21"/>
        <v>0.16628827072315117</v>
      </c>
      <c r="T91" s="303">
        <f t="shared" si="21"/>
        <v>9.2254049816523215E-2</v>
      </c>
      <c r="U91" s="303">
        <f t="shared" si="21"/>
        <v>0.11387350810832099</v>
      </c>
      <c r="V91" s="303">
        <f t="shared" si="21"/>
        <v>0.15366781895566645</v>
      </c>
      <c r="W91" s="303">
        <f t="shared" si="21"/>
        <v>0.14346758330250425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0.28298357557612819</v>
      </c>
      <c r="C92" s="237">
        <f t="shared" si="22"/>
        <v>0.31095221391175853</v>
      </c>
      <c r="D92" s="237">
        <f t="shared" si="22"/>
        <v>0.2986085698582388</v>
      </c>
      <c r="E92" s="237">
        <f t="shared" si="22"/>
        <v>0.30336580694299625</v>
      </c>
      <c r="F92" s="237">
        <f t="shared" si="22"/>
        <v>0.27179835098191807</v>
      </c>
      <c r="G92" s="237">
        <f t="shared" si="22"/>
        <v>0.28520466795834271</v>
      </c>
      <c r="H92" s="237">
        <f t="shared" si="22"/>
        <v>0.27154856554848844</v>
      </c>
      <c r="I92" s="237">
        <f t="shared" si="22"/>
        <v>0.25646637501048924</v>
      </c>
      <c r="J92" s="237">
        <f t="shared" si="22"/>
        <v>0.2702033026037749</v>
      </c>
      <c r="K92" s="237">
        <f t="shared" si="22"/>
        <v>0.2691763953990452</v>
      </c>
      <c r="L92" s="237">
        <f t="shared" si="22"/>
        <v>0.28500387605573746</v>
      </c>
      <c r="M92" s="237">
        <f t="shared" si="22"/>
        <v>0.22291690394813049</v>
      </c>
      <c r="N92" s="237">
        <f t="shared" si="22"/>
        <v>0.19074379443101663</v>
      </c>
      <c r="O92" s="237">
        <f t="shared" si="22"/>
        <v>0.2028557057537517</v>
      </c>
      <c r="P92" s="237">
        <f t="shared" si="22"/>
        <v>0.24301529657177251</v>
      </c>
      <c r="Q92" s="237">
        <f t="shared" si="22"/>
        <v>0.25680064385994994</v>
      </c>
      <c r="R92" s="237">
        <f t="shared" si="22"/>
        <v>0.26531879526391428</v>
      </c>
      <c r="S92" s="237">
        <f t="shared" si="22"/>
        <v>0.30657371537712158</v>
      </c>
      <c r="T92" s="237">
        <f t="shared" si="22"/>
        <v>0.19942009464901245</v>
      </c>
      <c r="U92" s="237">
        <f t="shared" si="22"/>
        <v>0.25656939107084531</v>
      </c>
      <c r="V92" s="237">
        <f t="shared" si="22"/>
        <v>0.27409429199742558</v>
      </c>
      <c r="W92" s="237">
        <f t="shared" si="22"/>
        <v>0.28045006402836664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0.38647262047426406</v>
      </c>
      <c r="C96" s="322">
        <f>IF(C$5=0,0,C$5/OIS_fec!C$5)</f>
        <v>0.40091167545504158</v>
      </c>
      <c r="D96" s="322">
        <f>IF(D$5=0,0,D$5/OIS_fec!D$5)</f>
        <v>0.39472786181391101</v>
      </c>
      <c r="E96" s="322">
        <f>IF(E$5=0,0,E$5/OIS_fec!E$5)</f>
        <v>0.3981385809584187</v>
      </c>
      <c r="F96" s="322">
        <f>IF(F$5=0,0,F$5/OIS_fec!F$5)</f>
        <v>0.39057050413203004</v>
      </c>
      <c r="G96" s="322">
        <f>IF(G$5=0,0,G$5/OIS_fec!G$5)</f>
        <v>0.39454093651149791</v>
      </c>
      <c r="H96" s="322">
        <f>IF(H$5=0,0,H$5/OIS_fec!H$5)</f>
        <v>0.38540932870718747</v>
      </c>
      <c r="I96" s="322">
        <f>IF(I$5=0,0,I$5/OIS_fec!I$5)</f>
        <v>0.37571464283536204</v>
      </c>
      <c r="J96" s="322">
        <f>IF(J$5=0,0,J$5/OIS_fec!J$5)</f>
        <v>0.3794241139106096</v>
      </c>
      <c r="K96" s="322">
        <f>IF(K$5=0,0,K$5/OIS_fec!K$5)</f>
        <v>0.37226938024973549</v>
      </c>
      <c r="L96" s="322">
        <f>IF(L$5=0,0,L$5/OIS_fec!L$5)</f>
        <v>0.3812014509432865</v>
      </c>
      <c r="M96" s="322">
        <f>IF(M$5=0,0,M$5/OIS_fec!M$5)</f>
        <v>0.36074904318544032</v>
      </c>
      <c r="N96" s="322">
        <f>IF(N$5=0,0,N$5/OIS_fec!N$5)</f>
        <v>0.35274288975980983</v>
      </c>
      <c r="O96" s="322">
        <f>IF(O$5=0,0,O$5/OIS_fec!O$5)</f>
        <v>0.36281027335753774</v>
      </c>
      <c r="P96" s="322">
        <f>IF(P$5=0,0,P$5/OIS_fec!P$5)</f>
        <v>0.37158949873627134</v>
      </c>
      <c r="Q96" s="322">
        <f>IF(Q$5=0,0,Q$5/OIS_fec!Q$5)</f>
        <v>0.37200598422784115</v>
      </c>
      <c r="R96" s="322">
        <f>IF(R$5=0,0,R$5/OIS_fec!R$5)</f>
        <v>0.37676323166777753</v>
      </c>
      <c r="S96" s="322">
        <f>IF(S$5=0,0,S$5/OIS_fec!S$5)</f>
        <v>0.38872841063929625</v>
      </c>
      <c r="T96" s="322">
        <f>IF(T$5=0,0,T$5/OIS_fec!T$5)</f>
        <v>0.38658088005151858</v>
      </c>
      <c r="U96" s="322">
        <f>IF(U$5=0,0,U$5/OIS_fec!U$5)</f>
        <v>0.39441498619739934</v>
      </c>
      <c r="V96" s="322">
        <f>IF(V$5=0,0,V$5/OIS_fec!V$5)</f>
        <v>0.38720364204761692</v>
      </c>
      <c r="W96" s="322">
        <f>IF(W$5=0,0,W$5/OIS_fec!W$5)</f>
        <v>0.38857087699567905</v>
      </c>
      <c r="DA96" s="95"/>
    </row>
    <row r="97" spans="1:105" ht="12" customHeight="1" x14ac:dyDescent="0.25">
      <c r="A97" s="55" t="s">
        <v>92</v>
      </c>
      <c r="B97" s="332">
        <f>IF(B$6=0,0,B$6/OIS_fec!B$6)</f>
        <v>0.48489796220739378</v>
      </c>
      <c r="C97" s="332">
        <f>IF(C$6=0,0,C$6/OIS_fec!C$6)</f>
        <v>0.48715420301822887</v>
      </c>
      <c r="D97" s="332">
        <f>IF(D$6=0,0,D$6/OIS_fec!D$6)</f>
        <v>0.4903523178793523</v>
      </c>
      <c r="E97" s="332">
        <f>IF(E$6=0,0,E$6/OIS_fec!E$6)</f>
        <v>0.49002517189368611</v>
      </c>
      <c r="F97" s="332">
        <f>IF(F$6=0,0,F$6/OIS_fec!F$6)</f>
        <v>0.4898403396068497</v>
      </c>
      <c r="G97" s="332">
        <f>IF(G$6=0,0,G$6/OIS_fec!G$6)</f>
        <v>0.48853523094304191</v>
      </c>
      <c r="H97" s="332">
        <f>IF(H$6=0,0,H$6/OIS_fec!H$6)</f>
        <v>0.48777290323449685</v>
      </c>
      <c r="I97" s="332">
        <f>IF(I$6=0,0,I$6/OIS_fec!I$6)</f>
        <v>0.48976750892263349</v>
      </c>
      <c r="J97" s="332">
        <f>IF(J$6=0,0,J$6/OIS_fec!J$6)</f>
        <v>0.47941293671535057</v>
      </c>
      <c r="K97" s="332">
        <f>IF(K$6=0,0,K$6/OIS_fec!K$6)</f>
        <v>0.47801437304691891</v>
      </c>
      <c r="L97" s="332">
        <f>IF(L$6=0,0,L$6/OIS_fec!L$6)</f>
        <v>0.48503508533064738</v>
      </c>
      <c r="M97" s="332">
        <f>IF(M$6=0,0,M$6/OIS_fec!M$6)</f>
        <v>0.484060867384424</v>
      </c>
      <c r="N97" s="332">
        <f>IF(N$6=0,0,N$6/OIS_fec!N$6)</f>
        <v>0.48457681623970733</v>
      </c>
      <c r="O97" s="332">
        <f>IF(O$6=0,0,O$6/OIS_fec!O$6)</f>
        <v>0.49295273760523695</v>
      </c>
      <c r="P97" s="332">
        <f>IF(P$6=0,0,P$6/OIS_fec!P$6)</f>
        <v>0.48816425888987491</v>
      </c>
      <c r="Q97" s="332">
        <f>IF(Q$6=0,0,Q$6/OIS_fec!Q$6)</f>
        <v>0.48942007432441259</v>
      </c>
      <c r="R97" s="332">
        <f>IF(R$6=0,0,R$6/OIS_fec!R$6)</f>
        <v>0.49266767719607052</v>
      </c>
      <c r="S97" s="332">
        <f>IF(S$6=0,0,S$6/OIS_fec!S$6)</f>
        <v>0.49968289046655601</v>
      </c>
      <c r="T97" s="332">
        <f>IF(T$6=0,0,T$6/OIS_fec!T$6)</f>
        <v>0.50077795932083413</v>
      </c>
      <c r="U97" s="332">
        <f>IF(U$6=0,0,U$6/OIS_fec!U$6)</f>
        <v>0.49800607978804562</v>
      </c>
      <c r="V97" s="332">
        <f>IF(V$6=0,0,V$6/OIS_fec!V$6)</f>
        <v>0.49570863441177104</v>
      </c>
      <c r="W97" s="332">
        <f>IF(W$6=0,0,W$6/OIS_fec!W$6)</f>
        <v>0.50162498352700291</v>
      </c>
      <c r="DA97" s="67"/>
    </row>
    <row r="98" spans="1:105" ht="12" customHeight="1" x14ac:dyDescent="0.25">
      <c r="A98" s="202" t="s">
        <v>93</v>
      </c>
      <c r="B98" s="333">
        <f>IF(B$7=0,0,B$7/OIS_fec!B$7)</f>
        <v>0.12637721288758361</v>
      </c>
      <c r="C98" s="333">
        <f>IF(C$7=0,0,C$7/OIS_fec!C$7)</f>
        <v>0.12706310711614108</v>
      </c>
      <c r="D98" s="333">
        <f>IF(D$7=0,0,D$7/OIS_fec!D$7)</f>
        <v>0.12800257914220972</v>
      </c>
      <c r="E98" s="333">
        <f>IF(E$7=0,0,E$7/OIS_fec!E$7)</f>
        <v>0.12795090040833099</v>
      </c>
      <c r="F98" s="333">
        <f>IF(F$7=0,0,F$7/OIS_fec!F$7)</f>
        <v>0.12788214236561352</v>
      </c>
      <c r="G98" s="333">
        <f>IF(G$7=0,0,G$7/OIS_fec!G$7)</f>
        <v>0.12745378060904658</v>
      </c>
      <c r="H98" s="333">
        <f>IF(H$7=0,0,H$7/OIS_fec!H$7)</f>
        <v>0.12719442779596324</v>
      </c>
      <c r="I98" s="333">
        <f>IF(I$7=0,0,I$7/OIS_fec!I$7)</f>
        <v>0.1277987672690982</v>
      </c>
      <c r="J98" s="333">
        <f>IF(J$7=0,0,J$7/OIS_fec!J$7)</f>
        <v>0.12449559167003764</v>
      </c>
      <c r="K98" s="333">
        <f>IF(K$7=0,0,K$7/OIS_fec!K$7)</f>
        <v>0.12403388871513386</v>
      </c>
      <c r="L98" s="333">
        <f>IF(L$7=0,0,L$7/OIS_fec!L$7)</f>
        <v>0.12596858618216195</v>
      </c>
      <c r="M98" s="333">
        <f>IF(M$7=0,0,M$7/OIS_fec!M$7)</f>
        <v>0.12584084526351766</v>
      </c>
      <c r="N98" s="333">
        <f>IF(N$7=0,0,N$7/OIS_fec!N$7)</f>
        <v>0.1260303936295524</v>
      </c>
      <c r="O98" s="333">
        <f>IF(O$7=0,0,O$7/OIS_fec!O$7)</f>
        <v>0.12807075914577523</v>
      </c>
      <c r="P98" s="333">
        <f>IF(P$7=0,0,P$7/OIS_fec!P$7)</f>
        <v>0.12698326794062112</v>
      </c>
      <c r="Q98" s="333">
        <f>IF(Q$7=0,0,Q$7/OIS_fec!Q$7)</f>
        <v>0.12731854324423425</v>
      </c>
      <c r="R98" s="333">
        <f>IF(R$7=0,0,R$7/OIS_fec!R$7)</f>
        <v>0.12845419124698138</v>
      </c>
      <c r="S98" s="333">
        <f>IF(S$7=0,0,S$7/OIS_fec!S$7)</f>
        <v>0.12995038142860565</v>
      </c>
      <c r="T98" s="333">
        <f>IF(T$7=0,0,T$7/OIS_fec!T$7)</f>
        <v>0.13024963406409396</v>
      </c>
      <c r="U98" s="333">
        <f>IF(U$7=0,0,U$7/OIS_fec!U$7)</f>
        <v>0.12946613544943669</v>
      </c>
      <c r="V98" s="333">
        <f>IF(V$7=0,0,V$7/OIS_fec!V$7)</f>
        <v>0.12907896206725364</v>
      </c>
      <c r="W98" s="333">
        <f>IF(W$7=0,0,W$7/OIS_fec!W$7)</f>
        <v>0.13064964101809021</v>
      </c>
      <c r="DA98" s="174"/>
    </row>
    <row r="99" spans="1:105" ht="12" customHeight="1" x14ac:dyDescent="0.25">
      <c r="A99" s="202" t="s">
        <v>94</v>
      </c>
      <c r="B99" s="333">
        <f>IF(B$8=0,0,B$8/OIS_fec!B$8)</f>
        <v>0.69673951549616353</v>
      </c>
      <c r="C99" s="333">
        <f>IF(C$8=0,0,C$8/OIS_fec!C$8)</f>
        <v>0.7007748510537446</v>
      </c>
      <c r="D99" s="333">
        <f>IF(D$8=0,0,D$8/OIS_fec!D$8)</f>
        <v>0.70616492933295283</v>
      </c>
      <c r="E99" s="333">
        <f>IF(E$8=0,0,E$8/OIS_fec!E$8)</f>
        <v>0.70599115262089518</v>
      </c>
      <c r="F99" s="333">
        <f>IF(F$8=0,0,F$8/OIS_fec!F$8)</f>
        <v>0.70555919282015622</v>
      </c>
      <c r="G99" s="333">
        <f>IF(G$8=0,0,G$8/OIS_fec!G$8)</f>
        <v>0.70297954949002317</v>
      </c>
      <c r="H99" s="333">
        <f>IF(H$8=0,0,H$8/OIS_fec!H$8)</f>
        <v>0.7013845835446354</v>
      </c>
      <c r="I99" s="333">
        <f>IF(I$8=0,0,I$8/OIS_fec!I$8)</f>
        <v>0.70491064163173855</v>
      </c>
      <c r="J99" s="333">
        <f>IF(J$8=0,0,J$8/OIS_fec!J$8)</f>
        <v>0.68481106738842623</v>
      </c>
      <c r="K99" s="333">
        <f>IF(K$8=0,0,K$8/OIS_fec!K$8)</f>
        <v>0.68188804133387415</v>
      </c>
      <c r="L99" s="333">
        <f>IF(L$8=0,0,L$8/OIS_fec!L$8)</f>
        <v>0.69289164161225059</v>
      </c>
      <c r="M99" s="333">
        <f>IF(M$8=0,0,M$8/OIS_fec!M$8)</f>
        <v>0.69267791932702882</v>
      </c>
      <c r="N99" s="333">
        <f>IF(N$8=0,0,N$8/OIS_fec!N$8)</f>
        <v>0.69391636732081419</v>
      </c>
      <c r="O99" s="333">
        <f>IF(O$8=0,0,O$8/OIS_fec!O$8)</f>
        <v>0.70449130517434688</v>
      </c>
      <c r="P99" s="333">
        <f>IF(P$8=0,0,P$8/OIS_fec!P$8)</f>
        <v>0.69916293407077779</v>
      </c>
      <c r="Q99" s="333">
        <f>IF(Q$8=0,0,Q$8/OIS_fec!Q$8)</f>
        <v>0.70101166219411226</v>
      </c>
      <c r="R99" s="333">
        <f>IF(R$8=0,0,R$8/OIS_fec!R$8)</f>
        <v>0.70811555797435155</v>
      </c>
      <c r="S99" s="333">
        <f>IF(S$8=0,0,S$8/OIS_fec!S$8)</f>
        <v>0.71510186733384817</v>
      </c>
      <c r="T99" s="333">
        <f>IF(T$8=0,0,T$8/OIS_fec!T$8)</f>
        <v>0.71675787931628154</v>
      </c>
      <c r="U99" s="333">
        <f>IF(U$8=0,0,U$8/OIS_fec!U$8)</f>
        <v>0.71233148867451179</v>
      </c>
      <c r="V99" s="333">
        <f>IF(V$8=0,0,V$8/OIS_fec!V$8)</f>
        <v>0.71094101356566752</v>
      </c>
      <c r="W99" s="333">
        <f>IF(W$8=0,0,W$8/OIS_fec!W$8)</f>
        <v>0.71945264625689176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0.47975190554189073</v>
      </c>
      <c r="C100" s="333">
        <f>IF(C$9=0,0,C$9/OIS_fec!C$9)</f>
        <v>0.48189863361787877</v>
      </c>
      <c r="D100" s="333">
        <f>IF(D$9=0,0,D$9/OIS_fec!D$9)</f>
        <v>0.48496137284281698</v>
      </c>
      <c r="E100" s="333">
        <f>IF(E$9=0,0,E$9/OIS_fec!E$9)</f>
        <v>0.48461062558952034</v>
      </c>
      <c r="F100" s="333">
        <f>IF(F$9=0,0,F$9/OIS_fec!F$9)</f>
        <v>0.484446206476215</v>
      </c>
      <c r="G100" s="333">
        <f>IF(G$9=0,0,G$9/OIS_fec!G$9)</f>
        <v>0.4832346029015343</v>
      </c>
      <c r="H100" s="333">
        <f>IF(H$9=0,0,H$9/OIS_fec!H$9)</f>
        <v>0.48253297374730858</v>
      </c>
      <c r="I100" s="333">
        <f>IF(I$9=0,0,I$9/OIS_fec!I$9)</f>
        <v>0.48442886605045127</v>
      </c>
      <c r="J100" s="333">
        <f>IF(J$9=0,0,J$9/OIS_fec!J$9)</f>
        <v>0.47467382522625978</v>
      </c>
      <c r="K100" s="333">
        <f>IF(K$9=0,0,K$9/OIS_fec!K$9)</f>
        <v>0.47336006348858473</v>
      </c>
      <c r="L100" s="333">
        <f>IF(L$9=0,0,L$9/OIS_fec!L$9)</f>
        <v>0.48022476641700412</v>
      </c>
      <c r="M100" s="333">
        <f>IF(M$9=0,0,M$9/OIS_fec!M$9)</f>
        <v>0.47916927163720119</v>
      </c>
      <c r="N100" s="333">
        <f>IF(N$9=0,0,N$9/OIS_fec!N$9)</f>
        <v>0.47963771459151028</v>
      </c>
      <c r="O100" s="333">
        <f>IF(O$9=0,0,O$9/OIS_fec!O$9)</f>
        <v>0.48801719931358251</v>
      </c>
      <c r="P100" s="333">
        <f>IF(P$9=0,0,P$9/OIS_fec!P$9)</f>
        <v>0.48316659531036266</v>
      </c>
      <c r="Q100" s="333">
        <f>IF(Q$9=0,0,Q$9/OIS_fec!Q$9)</f>
        <v>0.48440016235838135</v>
      </c>
      <c r="R100" s="333">
        <f>IF(R$9=0,0,R$9/OIS_fec!R$9)</f>
        <v>0.48736994791848987</v>
      </c>
      <c r="S100" s="333">
        <f>IF(S$9=0,0,S$9/OIS_fec!S$9)</f>
        <v>0.49455821042860976</v>
      </c>
      <c r="T100" s="333">
        <f>IF(T$9=0,0,T$9/OIS_fec!T$9)</f>
        <v>0.49562594058110637</v>
      </c>
      <c r="U100" s="333">
        <f>IF(U$9=0,0,U$9/OIS_fec!U$9)</f>
        <v>0.4929431722512983</v>
      </c>
      <c r="V100" s="333">
        <f>IF(V$9=0,0,V$9/OIS_fec!V$9)</f>
        <v>0.49050586252949446</v>
      </c>
      <c r="W100" s="333">
        <f>IF(W$9=0,0,W$9/OIS_fec!W$9)</f>
        <v>0.49630644377798833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0.79994469123879697</v>
      </c>
      <c r="C101" s="334">
        <f>IF(C$10=0,0,C$10/OIS_fec!C$10)</f>
        <v>0.80141885985447336</v>
      </c>
      <c r="D101" s="334">
        <f>IF(D$10=0,0,D$10/OIS_fec!D$10)</f>
        <v>0.79496591654079951</v>
      </c>
      <c r="E101" s="334">
        <f>IF(E$10=0,0,E$10/OIS_fec!E$10)</f>
        <v>0.79650863538719174</v>
      </c>
      <c r="F101" s="334">
        <f>IF(F$10=0,0,F$10/OIS_fec!F$10)</f>
        <v>0.79528724126647321</v>
      </c>
      <c r="G101" s="334">
        <f>IF(G$10=0,0,G$10/OIS_fec!G$10)</f>
        <v>0.802014655899843</v>
      </c>
      <c r="H101" s="334">
        <f>IF(H$10=0,0,H$10/OIS_fec!H$10)</f>
        <v>0.78702428669119662</v>
      </c>
      <c r="I101" s="334">
        <f>IF(I$10=0,0,I$10/OIS_fec!I$10)</f>
        <v>0.75385482636214352</v>
      </c>
      <c r="J101" s="334">
        <f>IF(J$10=0,0,J$10/OIS_fec!J$10)</f>
        <v>0.77962809156978441</v>
      </c>
      <c r="K101" s="334">
        <f>IF(K$10=0,0,K$10/OIS_fec!K$10)</f>
        <v>0.77809368403856349</v>
      </c>
      <c r="L101" s="334">
        <f>IF(L$10=0,0,L$10/OIS_fec!L$10)</f>
        <v>0.79074622419719653</v>
      </c>
      <c r="M101" s="334">
        <f>IF(M$10=0,0,M$10/OIS_fec!M$10)</f>
        <v>0.73121273568275968</v>
      </c>
      <c r="N101" s="334">
        <f>IF(N$10=0,0,N$10/OIS_fec!N$10)</f>
        <v>0.70444101021419858</v>
      </c>
      <c r="O101" s="334">
        <f>IF(O$10=0,0,O$10/OIS_fec!O$10)</f>
        <v>0.72304311698636758</v>
      </c>
      <c r="P101" s="334">
        <f>IF(P$10=0,0,P$10/OIS_fec!P$10)</f>
        <v>0.75068888766702413</v>
      </c>
      <c r="Q101" s="334">
        <f>IF(Q$10=0,0,Q$10/OIS_fec!Q$10)</f>
        <v>0.76355759259987377</v>
      </c>
      <c r="R101" s="334">
        <f>IF(R$10=0,0,R$10/OIS_fec!R$10)</f>
        <v>0.76669445879730191</v>
      </c>
      <c r="S101" s="334">
        <f>IF(S$10=0,0,S$10/OIS_fec!S$10)</f>
        <v>0.81368678903549418</v>
      </c>
      <c r="T101" s="334">
        <f>IF(T$10=0,0,T$10/OIS_fec!T$10)</f>
        <v>0.82631074771440693</v>
      </c>
      <c r="U101" s="334">
        <f>IF(U$10=0,0,U$10/OIS_fec!U$10)</f>
        <v>0.83355337012452402</v>
      </c>
      <c r="V101" s="334">
        <f>IF(V$10=0,0,V$10/OIS_fec!V$10)</f>
        <v>0.80322410629180052</v>
      </c>
      <c r="W101" s="334">
        <f>IF(W$10=0,0,W$10/OIS_fec!W$10)</f>
        <v>0.80252439171701007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0.39766092074894754</v>
      </c>
      <c r="C102" s="350">
        <f>IF(C$16=0,0,C$16/OIS_fec!C$16)</f>
        <v>0.40324388926934895</v>
      </c>
      <c r="D102" s="350">
        <f>IF(D$16=0,0,D$16/OIS_fec!D$16)</f>
        <v>0.40609116418509034</v>
      </c>
      <c r="E102" s="350">
        <f>IF(E$16=0,0,E$16/OIS_fec!E$16)</f>
        <v>0.40710887878321872</v>
      </c>
      <c r="F102" s="350">
        <f>IF(F$16=0,0,F$16/OIS_fec!F$16)</f>
        <v>0.39152211655472574</v>
      </c>
      <c r="G102" s="350">
        <f>IF(G$16=0,0,G$16/OIS_fec!G$16)</f>
        <v>0.39390352966573011</v>
      </c>
      <c r="H102" s="350">
        <f>IF(H$16=0,0,H$16/OIS_fec!H$16)</f>
        <v>0.39576991886830248</v>
      </c>
      <c r="I102" s="350">
        <f>IF(I$16=0,0,I$16/OIS_fec!I$16)</f>
        <v>0.40397385068902991</v>
      </c>
      <c r="J102" s="350">
        <f>IF(J$16=0,0,J$16/OIS_fec!J$16)</f>
        <v>0.40702621009468642</v>
      </c>
      <c r="K102" s="350">
        <f>IF(K$16=0,0,K$16/OIS_fec!K$16)</f>
        <v>0.39615860824762267</v>
      </c>
      <c r="L102" s="350">
        <f>IF(L$16=0,0,L$16/OIS_fec!L$16)</f>
        <v>0.41414046205634264</v>
      </c>
      <c r="M102" s="350">
        <f>IF(M$16=0,0,M$16/OIS_fec!M$16)</f>
        <v>0.40820596984031954</v>
      </c>
      <c r="N102" s="350">
        <f>IF(N$16=0,0,N$16/OIS_fec!N$16)</f>
        <v>0.39893019765645299</v>
      </c>
      <c r="O102" s="350">
        <f>IF(O$16=0,0,O$16/OIS_fec!O$16)</f>
        <v>0.4021652836552147</v>
      </c>
      <c r="P102" s="350">
        <f>IF(P$16=0,0,P$16/OIS_fec!P$16)</f>
        <v>0.41526295817375702</v>
      </c>
      <c r="Q102" s="350">
        <f>IF(Q$16=0,0,Q$16/OIS_fec!Q$16)</f>
        <v>0.40602241293113372</v>
      </c>
      <c r="R102" s="350">
        <f>IF(R$16=0,0,R$16/OIS_fec!R$16)</f>
        <v>0.40659236974041446</v>
      </c>
      <c r="S102" s="350">
        <f>IF(S$16=0,0,S$16/OIS_fec!S$16)</f>
        <v>0.41063980789423005</v>
      </c>
      <c r="T102" s="350">
        <f>IF(T$16=0,0,T$16/OIS_fec!T$16)</f>
        <v>0.40234630706728486</v>
      </c>
      <c r="U102" s="350">
        <f>IF(U$16=0,0,U$16/OIS_fec!U$16)</f>
        <v>0.40408095059094057</v>
      </c>
      <c r="V102" s="350">
        <f>IF(V$16=0,0,V$16/OIS_fec!V$16)</f>
        <v>0.39969606368374017</v>
      </c>
      <c r="W102" s="350">
        <f>IF(W$16=0,0,W$16/OIS_fec!W$16)</f>
        <v>0.40277717908435084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0.24967516082388899</v>
      </c>
      <c r="C103" s="350">
        <f>IF(C$27=0,0,C$27/OIS_fec!C$27)</f>
        <v>0.26053739735275433</v>
      </c>
      <c r="D103" s="350">
        <f>IF(D$27=0,0,D$27/OIS_fec!D$27)</f>
        <v>0.25986564519626476</v>
      </c>
      <c r="E103" s="350">
        <f>IF(E$27=0,0,E$27/OIS_fec!E$27)</f>
        <v>0.26382928270166184</v>
      </c>
      <c r="F103" s="350">
        <f>IF(F$27=0,0,F$27/OIS_fec!F$27)</f>
        <v>0.2617219001629455</v>
      </c>
      <c r="G103" s="350">
        <f>IF(G$27=0,0,G$27/OIS_fec!G$27)</f>
        <v>0.26108853088758316</v>
      </c>
      <c r="H103" s="350">
        <f>IF(H$27=0,0,H$27/OIS_fec!H$27)</f>
        <v>0.26021164488592646</v>
      </c>
      <c r="I103" s="350">
        <f>IF(I$27=0,0,I$27/OIS_fec!I$27)</f>
        <v>0.25522081741252761</v>
      </c>
      <c r="J103" s="350">
        <f>IF(J$27=0,0,J$27/OIS_fec!J$27)</f>
        <v>0.25780822487095312</v>
      </c>
      <c r="K103" s="350">
        <f>IF(K$27=0,0,K$27/OIS_fec!K$27)</f>
        <v>0.25444319325990683</v>
      </c>
      <c r="L103" s="350">
        <f>IF(L$27=0,0,L$27/OIS_fec!L$27)</f>
        <v>0.25619296698212968</v>
      </c>
      <c r="M103" s="350">
        <f>IF(M$27=0,0,M$27/OIS_fec!M$27)</f>
        <v>0.25319324495171863</v>
      </c>
      <c r="N103" s="350">
        <f>IF(N$27=0,0,N$27/OIS_fec!N$27)</f>
        <v>0.25391282360836809</v>
      </c>
      <c r="O103" s="350">
        <f>IF(O$27=0,0,O$27/OIS_fec!O$27)</f>
        <v>0.25732182633622641</v>
      </c>
      <c r="P103" s="350">
        <f>IF(P$27=0,0,P$27/OIS_fec!P$27)</f>
        <v>0.25574770237638944</v>
      </c>
      <c r="Q103" s="350">
        <f>IF(Q$27=0,0,Q$27/OIS_fec!Q$27)</f>
        <v>0.25558573557276587</v>
      </c>
      <c r="R103" s="350">
        <f>IF(R$27=0,0,R$27/OIS_fec!R$27)</f>
        <v>0.25565477999327674</v>
      </c>
      <c r="S103" s="350">
        <f>IF(S$27=0,0,S$27/OIS_fec!S$27)</f>
        <v>0.25508474285274879</v>
      </c>
      <c r="T103" s="350">
        <f>IF(T$27=0,0,T$27/OIS_fec!T$27)</f>
        <v>0.2574794397354036</v>
      </c>
      <c r="U103" s="350">
        <f>IF(U$27=0,0,U$27/OIS_fec!U$27)</f>
        <v>0.26063643432014105</v>
      </c>
      <c r="V103" s="350">
        <f>IF(V$27=0,0,V$27/OIS_fec!V$27)</f>
        <v>0.26112239475615889</v>
      </c>
      <c r="W103" s="350">
        <f>IF(W$27=0,0,W$27/OIS_fec!W$27)</f>
        <v>0.26085499754573682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0.2821453623674926</v>
      </c>
      <c r="C104" s="350">
        <f>IF(C$35=0,0,C$35/OIS_fec!C$35)</f>
        <v>0.28520136412448344</v>
      </c>
      <c r="D104" s="350">
        <f>IF(D$35=0,0,D$35/OIS_fec!D$35)</f>
        <v>0.28809287066444611</v>
      </c>
      <c r="E104" s="350">
        <f>IF(E$35=0,0,E$35/OIS_fec!E$35)</f>
        <v>0.281441879060226</v>
      </c>
      <c r="F104" s="350">
        <f>IF(F$35=0,0,F$35/OIS_fec!F$35)</f>
        <v>0.27466298173458598</v>
      </c>
      <c r="G104" s="350">
        <f>IF(G$35=0,0,G$35/OIS_fec!G$35)</f>
        <v>0.27013926357379808</v>
      </c>
      <c r="H104" s="350">
        <f>IF(H$35=0,0,H$35/OIS_fec!H$35)</f>
        <v>0.27008481723481648</v>
      </c>
      <c r="I104" s="350">
        <f>IF(I$35=0,0,I$35/OIS_fec!I$35)</f>
        <v>0.27282365111739315</v>
      </c>
      <c r="J104" s="350">
        <f>IF(J$35=0,0,J$35/OIS_fec!J$35)</f>
        <v>0.27109096291212925</v>
      </c>
      <c r="K104" s="350">
        <f>IF(K$35=0,0,K$35/OIS_fec!K$35)</f>
        <v>0.2782818292752342</v>
      </c>
      <c r="L104" s="350">
        <f>IF(L$35=0,0,L$35/OIS_fec!L$35)</f>
        <v>0.29194698747777353</v>
      </c>
      <c r="M104" s="350">
        <f>IF(M$35=0,0,M$35/OIS_fec!M$35)</f>
        <v>0.28513716246610615</v>
      </c>
      <c r="N104" s="350">
        <f>IF(N$35=0,0,N$35/OIS_fec!N$35)</f>
        <v>0.28109828165719403</v>
      </c>
      <c r="O104" s="350">
        <f>IF(O$35=0,0,O$35/OIS_fec!O$35)</f>
        <v>0.27977139097026543</v>
      </c>
      <c r="P104" s="350">
        <f>IF(P$35=0,0,P$35/OIS_fec!P$35)</f>
        <v>0.27918483744138584</v>
      </c>
      <c r="Q104" s="350">
        <f>IF(Q$35=0,0,Q$35/OIS_fec!Q$35)</f>
        <v>0.2792237345800323</v>
      </c>
      <c r="R104" s="350">
        <f>IF(R$35=0,0,R$35/OIS_fec!R$35)</f>
        <v>0.28015086870057432</v>
      </c>
      <c r="S104" s="350">
        <f>IF(S$35=0,0,S$35/OIS_fec!S$35)</f>
        <v>0.27744657758511526</v>
      </c>
      <c r="T104" s="350">
        <f>IF(T$35=0,0,T$35/OIS_fec!T$35)</f>
        <v>0.23608523362774619</v>
      </c>
      <c r="U104" s="350">
        <f>IF(U$35=0,0,U$35/OIS_fec!U$35)</f>
        <v>0.24036424891887789</v>
      </c>
      <c r="V104" s="350">
        <f>IF(V$35=0,0,V$35/OIS_fec!V$35)</f>
        <v>0.24999423680907559</v>
      </c>
      <c r="W104" s="350">
        <f>IF(W$35=0,0,W$35/OIS_fec!W$35)</f>
        <v>0.25008570260393503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0.69247073077213372</v>
      </c>
      <c r="C105" s="350">
        <f>IF(C$54=0,0,C$54/OIS_fec!C$54)</f>
        <v>0.70584842710293616</v>
      </c>
      <c r="D105" s="350">
        <f>IF(D$54=0,0,D$54/OIS_fec!D$54)</f>
        <v>0.71361900080252261</v>
      </c>
      <c r="E105" s="350">
        <f>IF(E$54=0,0,E$54/OIS_fec!E$54)</f>
        <v>0.69833617041428753</v>
      </c>
      <c r="F105" s="350">
        <f>IF(F$54=0,0,F$54/OIS_fec!F$54)</f>
        <v>0.68878888213547929</v>
      </c>
      <c r="G105" s="350">
        <f>IF(G$54=0,0,G$54/OIS_fec!G$54)</f>
        <v>0.68880061529953518</v>
      </c>
      <c r="H105" s="350">
        <f>IF(H$54=0,0,H$54/OIS_fec!H$54)</f>
        <v>0.69443943950586184</v>
      </c>
      <c r="I105" s="350">
        <f>IF(I$54=0,0,I$54/OIS_fec!I$54)</f>
        <v>0.70647790846517389</v>
      </c>
      <c r="J105" s="350">
        <f>IF(J$54=0,0,J$54/OIS_fec!J$54)</f>
        <v>0.6836139469571697</v>
      </c>
      <c r="K105" s="350">
        <f>IF(K$54=0,0,K$54/OIS_fec!K$54)</f>
        <v>0.71697598995990186</v>
      </c>
      <c r="L105" s="350">
        <f>IF(L$54=0,0,L$54/OIS_fec!L$54)</f>
        <v>0.72958934232378081</v>
      </c>
      <c r="M105" s="350">
        <f>IF(M$54=0,0,M$54/OIS_fec!M$54)</f>
        <v>0.70432086185666054</v>
      </c>
      <c r="N105" s="350">
        <f>IF(N$54=0,0,N$54/OIS_fec!N$54)</f>
        <v>0.68664214743774277</v>
      </c>
      <c r="O105" s="350">
        <f>IF(O$54=0,0,O$54/OIS_fec!O$54)</f>
        <v>0.6944822072475022</v>
      </c>
      <c r="P105" s="350">
        <f>IF(P$54=0,0,P$54/OIS_fec!P$54)</f>
        <v>0.7223855956292905</v>
      </c>
      <c r="Q105" s="350">
        <f>IF(Q$54=0,0,Q$54/OIS_fec!Q$54)</f>
        <v>0.73575704372674466</v>
      </c>
      <c r="R105" s="350">
        <f>IF(R$54=0,0,R$54/OIS_fec!R$54)</f>
        <v>0.74768593639687453</v>
      </c>
      <c r="S105" s="350">
        <f>IF(S$54=0,0,S$54/OIS_fec!S$54)</f>
        <v>0.77026461988537787</v>
      </c>
      <c r="T105" s="350">
        <f>IF(T$54=0,0,T$54/OIS_fec!T$54)</f>
        <v>0.62734632337414709</v>
      </c>
      <c r="U105" s="350">
        <f>IF(U$54=0,0,U$54/OIS_fec!U$54)</f>
        <v>0.67811910151071975</v>
      </c>
      <c r="V105" s="350">
        <f>IF(V$54=0,0,V$54/OIS_fec!V$54)</f>
        <v>0.7372991817861323</v>
      </c>
      <c r="W105" s="350">
        <f>IF(W$54=0,0,W$54/OIS_fec!W$54)</f>
        <v>0.74276900666765178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0.34006094538492543</v>
      </c>
      <c r="C106" s="350">
        <f>IF(C$68=0,0,C$68/OIS_fec!C$68)</f>
        <v>0.34243016270286308</v>
      </c>
      <c r="D106" s="350">
        <f>IF(D$68=0,0,D$68/OIS_fec!D$68)</f>
        <v>0.34012741113506295</v>
      </c>
      <c r="E106" s="350">
        <f>IF(E$68=0,0,E$68/OIS_fec!E$68)</f>
        <v>0.34038470833563716</v>
      </c>
      <c r="F106" s="350">
        <f>IF(F$68=0,0,F$68/OIS_fec!F$68)</f>
        <v>0.33925494523910338</v>
      </c>
      <c r="G106" s="350">
        <f>IF(G$68=0,0,G$68/OIS_fec!G$68)</f>
        <v>0.33926901619838024</v>
      </c>
      <c r="H106" s="350">
        <f>IF(H$68=0,0,H$68/OIS_fec!H$68)</f>
        <v>0.34073805394575518</v>
      </c>
      <c r="I106" s="350">
        <f>IF(I$68=0,0,I$68/OIS_fec!I$68)</f>
        <v>0.33980989237091125</v>
      </c>
      <c r="J106" s="350">
        <f>IF(J$68=0,0,J$68/OIS_fec!J$68)</f>
        <v>0.34324336010863726</v>
      </c>
      <c r="K106" s="350">
        <f>IF(K$68=0,0,K$68/OIS_fec!K$68)</f>
        <v>0.3401042003280218</v>
      </c>
      <c r="L106" s="350">
        <f>IF(L$68=0,0,L$68/OIS_fec!L$68)</f>
        <v>0.34098264485984775</v>
      </c>
      <c r="M106" s="350">
        <f>IF(M$68=0,0,M$68/OIS_fec!M$68)</f>
        <v>0.34019239350796832</v>
      </c>
      <c r="N106" s="350">
        <f>IF(N$68=0,0,N$68/OIS_fec!N$68)</f>
        <v>0.3393245749521035</v>
      </c>
      <c r="O106" s="350">
        <f>IF(O$68=0,0,O$68/OIS_fec!O$68)</f>
        <v>0.34897171844210773</v>
      </c>
      <c r="P106" s="350">
        <f>IF(P$68=0,0,P$68/OIS_fec!P$68)</f>
        <v>0.34568194752523629</v>
      </c>
      <c r="Q106" s="350">
        <f>IF(Q$68=0,0,Q$68/OIS_fec!Q$68)</f>
        <v>0.34181767530510204</v>
      </c>
      <c r="R106" s="350">
        <f>IF(R$68=0,0,R$68/OIS_fec!R$68)</f>
        <v>0.34254219009209114</v>
      </c>
      <c r="S106" s="350">
        <f>IF(S$68=0,0,S$68/OIS_fec!S$68)</f>
        <v>0.34467621524193964</v>
      </c>
      <c r="T106" s="350">
        <f>IF(T$68=0,0,T$68/OIS_fec!T$68)</f>
        <v>0.34543682414872318</v>
      </c>
      <c r="U106" s="350">
        <f>IF(U$68=0,0,U$68/OIS_fec!U$68)</f>
        <v>0.35339182964922322</v>
      </c>
      <c r="V106" s="350">
        <f>IF(V$68=0,0,V$68/OIS_fec!V$68)</f>
        <v>0.35577059488007468</v>
      </c>
      <c r="W106" s="350">
        <f>IF(W$68=0,0,W$68/OIS_fec!W$68)</f>
        <v>0.35256224633302835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0.53448102718240142</v>
      </c>
      <c r="C107" s="335">
        <f>IF(C$69=0,0,C$69/OIS_fec!C$69)</f>
        <v>0.53764410604289503</v>
      </c>
      <c r="D107" s="335">
        <f>IF(D$69=0,0,D$69/OIS_fec!D$69)</f>
        <v>0.54164502761522182</v>
      </c>
      <c r="E107" s="335">
        <f>IF(E$69=0,0,E$69/OIS_fec!E$69)</f>
        <v>0.54163839080642062</v>
      </c>
      <c r="F107" s="335">
        <f>IF(F$69=0,0,F$69/OIS_fec!F$69)</f>
        <v>0.54128458007352109</v>
      </c>
      <c r="G107" s="335">
        <f>IF(G$69=0,0,G$69/OIS_fec!G$69)</f>
        <v>0.53925251010348463</v>
      </c>
      <c r="H107" s="335">
        <f>IF(H$69=0,0,H$69/OIS_fec!H$69)</f>
        <v>0.53794621550059041</v>
      </c>
      <c r="I107" s="335">
        <f>IF(I$69=0,0,I$69/OIS_fec!I$69)</f>
        <v>0.54063557210853819</v>
      </c>
      <c r="J107" s="335">
        <f>IF(J$69=0,0,J$69/OIS_fec!J$69)</f>
        <v>0.52365438988923541</v>
      </c>
      <c r="K107" s="335">
        <f>IF(K$69=0,0,K$69/OIS_fec!K$69)</f>
        <v>0.52088410056529877</v>
      </c>
      <c r="L107" s="335">
        <f>IF(L$69=0,0,L$69/OIS_fec!L$69)</f>
        <v>0.52958155526506767</v>
      </c>
      <c r="M107" s="335">
        <f>IF(M$69=0,0,M$69/OIS_fec!M$69)</f>
        <v>0.530116306009913</v>
      </c>
      <c r="N107" s="335">
        <f>IF(N$69=0,0,N$69/OIS_fec!N$69)</f>
        <v>0.53128464405838904</v>
      </c>
      <c r="O107" s="335">
        <f>IF(O$69=0,0,O$69/OIS_fec!O$69)</f>
        <v>0.53808539119164156</v>
      </c>
      <c r="P107" s="335">
        <f>IF(P$69=0,0,P$69/OIS_fec!P$69)</f>
        <v>0.53508639357974341</v>
      </c>
      <c r="Q107" s="335">
        <f>IF(Q$69=0,0,Q$69/OIS_fec!Q$69)</f>
        <v>0.53642175856174112</v>
      </c>
      <c r="R107" s="335">
        <f>IF(R$69=0,0,R$69/OIS_fec!R$69)</f>
        <v>0.54243994320224254</v>
      </c>
      <c r="S107" s="335">
        <f>IF(S$69=0,0,S$69/OIS_fec!S$69)</f>
        <v>0.54597211423500025</v>
      </c>
      <c r="T107" s="335">
        <f>IF(T$69=0,0,T$69/OIS_fec!T$69)</f>
        <v>0.54714108087101532</v>
      </c>
      <c r="U107" s="335">
        <f>IF(U$69=0,0,U$69/OIS_fec!U$69)</f>
        <v>0.54389865561337325</v>
      </c>
      <c r="V107" s="335">
        <f>IF(V$69=0,0,V$69/OIS_fec!V$69)</f>
        <v>0.54375314240577821</v>
      </c>
      <c r="W107" s="335">
        <f>IF(W$69=0,0,W$69/OIS_fec!W$69)</f>
        <v>0.54950519474695891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LV: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61.642212122805851</v>
      </c>
      <c r="C5" s="225">
        <v>59.797392242858557</v>
      </c>
      <c r="D5" s="225">
        <v>74.368214042428903</v>
      </c>
      <c r="E5" s="225">
        <v>73.493505261681833</v>
      </c>
      <c r="F5" s="225">
        <v>87.736167983539218</v>
      </c>
      <c r="G5" s="225">
        <v>85.770961462130842</v>
      </c>
      <c r="H5" s="225">
        <v>112.93771346249861</v>
      </c>
      <c r="I5" s="225">
        <v>156.91562234257239</v>
      </c>
      <c r="J5" s="225">
        <v>116.13391411259811</v>
      </c>
      <c r="K5" s="225">
        <v>97.821626043651037</v>
      </c>
      <c r="L5" s="225">
        <v>94.155305351705067</v>
      </c>
      <c r="M5" s="225">
        <v>134.87487655242629</v>
      </c>
      <c r="N5" s="225">
        <v>155.5870621915997</v>
      </c>
      <c r="O5" s="225">
        <v>136.8458769489333</v>
      </c>
      <c r="P5" s="225">
        <v>108.39778311452839</v>
      </c>
      <c r="Q5" s="225">
        <v>97.661605251454006</v>
      </c>
      <c r="R5" s="225">
        <v>98.050136762479241</v>
      </c>
      <c r="S5" s="225">
        <v>90.335983481608324</v>
      </c>
      <c r="T5" s="225">
        <v>85.79444874894628</v>
      </c>
      <c r="U5" s="225">
        <v>78.792609651111562</v>
      </c>
      <c r="V5" s="225">
        <v>87.611862067556487</v>
      </c>
      <c r="W5" s="225">
        <v>85.099637664798138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0.60774064257072136</v>
      </c>
      <c r="C10" s="262">
        <v>0.6778402115670249</v>
      </c>
      <c r="D10" s="262">
        <v>0.8391509111889639</v>
      </c>
      <c r="E10" s="262">
        <v>0.97617058755364927</v>
      </c>
      <c r="F10" s="262">
        <v>1.0733988629859079</v>
      </c>
      <c r="G10" s="262">
        <v>0.99826975328217826</v>
      </c>
      <c r="H10" s="262">
        <v>1.339347500166316</v>
      </c>
      <c r="I10" s="262">
        <v>2.0002455989464112</v>
      </c>
      <c r="J10" s="262">
        <v>1.206030407433176</v>
      </c>
      <c r="K10" s="262">
        <v>0.82905279244048269</v>
      </c>
      <c r="L10" s="262">
        <v>0.85281435154270036</v>
      </c>
      <c r="M10" s="262">
        <v>1.6625129435729531</v>
      </c>
      <c r="N10" s="262">
        <v>2.268627015466258</v>
      </c>
      <c r="O10" s="262">
        <v>1.917546894640634</v>
      </c>
      <c r="P10" s="262">
        <v>1.2618373360209809</v>
      </c>
      <c r="Q10" s="262">
        <v>1.054745252518692</v>
      </c>
      <c r="R10" s="262">
        <v>1.073166019653657</v>
      </c>
      <c r="S10" s="262">
        <v>0.76637090713304024</v>
      </c>
      <c r="T10" s="262">
        <v>0.70548224217847166</v>
      </c>
      <c r="U10" s="262">
        <v>0.51986806243700978</v>
      </c>
      <c r="V10" s="262">
        <v>0.82597322551093544</v>
      </c>
      <c r="W10" s="262">
        <v>0.88184821506206434</v>
      </c>
      <c r="DA10" s="68" t="s">
        <v>3192</v>
      </c>
    </row>
    <row r="11" spans="1:105" ht="12" customHeight="1" x14ac:dyDescent="0.25">
      <c r="A11" s="37" t="s">
        <v>160</v>
      </c>
      <c r="B11" s="228">
        <v>0.14211900821786769</v>
      </c>
      <c r="C11" s="228">
        <v>0.1826643303824329</v>
      </c>
      <c r="D11" s="228">
        <v>0.18330206329979701</v>
      </c>
      <c r="E11" s="228">
        <v>0.13189988751347939</v>
      </c>
      <c r="F11" s="228">
        <v>0.20422319515014981</v>
      </c>
      <c r="G11" s="228">
        <v>0.2725874076750775</v>
      </c>
      <c r="H11" s="228">
        <v>0.37240753967920392</v>
      </c>
      <c r="I11" s="228">
        <v>0.94276683583687126</v>
      </c>
      <c r="J11" s="228">
        <v>0.45493042997108768</v>
      </c>
      <c r="K11" s="228">
        <v>0.31647522998038519</v>
      </c>
      <c r="L11" s="228">
        <v>0.18744673741848039</v>
      </c>
      <c r="M11" s="228">
        <v>0.61952342744348843</v>
      </c>
      <c r="N11" s="228">
        <v>0.84981780415960917</v>
      </c>
      <c r="O11" s="228">
        <v>0.91118317785404668</v>
      </c>
      <c r="P11" s="228">
        <v>0.59295187574911867</v>
      </c>
      <c r="Q11" s="228">
        <v>0.40891560370695867</v>
      </c>
      <c r="R11" s="228">
        <v>0.48761505974200381</v>
      </c>
      <c r="S11" s="228">
        <v>0.41974859583583252</v>
      </c>
      <c r="T11" s="228">
        <v>0.31663336005644438</v>
      </c>
      <c r="U11" s="228">
        <v>0.26831469074533748</v>
      </c>
      <c r="V11" s="228">
        <v>0.46450333362443758</v>
      </c>
      <c r="W11" s="228">
        <v>0.37012488916507108</v>
      </c>
      <c r="DA11" s="69" t="s">
        <v>3193</v>
      </c>
    </row>
    <row r="12" spans="1:105" ht="12" customHeight="1" x14ac:dyDescent="0.25">
      <c r="A12" s="37" t="s">
        <v>162</v>
      </c>
      <c r="B12" s="228">
        <v>0.46562163435285359</v>
      </c>
      <c r="C12" s="228">
        <v>0.49517588118459188</v>
      </c>
      <c r="D12" s="228">
        <v>0.65584884788916686</v>
      </c>
      <c r="E12" s="228">
        <v>0.84427070004017002</v>
      </c>
      <c r="F12" s="228">
        <v>0.86917566783575795</v>
      </c>
      <c r="G12" s="228">
        <v>0.72568234560710054</v>
      </c>
      <c r="H12" s="228">
        <v>0.96693996048711173</v>
      </c>
      <c r="I12" s="228">
        <v>1.0574787631095399</v>
      </c>
      <c r="J12" s="228">
        <v>0.75109997746208834</v>
      </c>
      <c r="K12" s="228">
        <v>0.51257756246009734</v>
      </c>
      <c r="L12" s="228">
        <v>0.66536761412421996</v>
      </c>
      <c r="M12" s="228">
        <v>1.042989516129464</v>
      </c>
      <c r="N12" s="228">
        <v>1.4188092113066479</v>
      </c>
      <c r="O12" s="228">
        <v>1.0063637167865871</v>
      </c>
      <c r="P12" s="228">
        <v>0.66888546027186191</v>
      </c>
      <c r="Q12" s="228">
        <v>0.64582964881173288</v>
      </c>
      <c r="R12" s="228">
        <v>0.58555095991165351</v>
      </c>
      <c r="S12" s="228">
        <v>0.34662231129720777</v>
      </c>
      <c r="T12" s="228">
        <v>0.38884888212202728</v>
      </c>
      <c r="U12" s="228">
        <v>0.25155337169167241</v>
      </c>
      <c r="V12" s="228">
        <v>0.36146989188649781</v>
      </c>
      <c r="W12" s="228">
        <v>0.51172332589699332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6.3140081844577356</v>
      </c>
      <c r="C16" s="263">
        <v>9.4628677426919392</v>
      </c>
      <c r="D16" s="263">
        <v>10.71596820657841</v>
      </c>
      <c r="E16" s="263">
        <v>8.1392505558319943</v>
      </c>
      <c r="F16" s="263">
        <v>12.20830368419851</v>
      </c>
      <c r="G16" s="263">
        <v>10.81934369556336</v>
      </c>
      <c r="H16" s="263">
        <v>10.56148071815104</v>
      </c>
      <c r="I16" s="263">
        <v>15.909268664031851</v>
      </c>
      <c r="J16" s="263">
        <v>13.16653298271665</v>
      </c>
      <c r="K16" s="263">
        <v>12.908593486376491</v>
      </c>
      <c r="L16" s="263">
        <v>11.799888872206489</v>
      </c>
      <c r="M16" s="263">
        <v>18.16380126905857</v>
      </c>
      <c r="N16" s="263">
        <v>19.167986116769949</v>
      </c>
      <c r="O16" s="263">
        <v>14.7154133475881</v>
      </c>
      <c r="P16" s="263">
        <v>12.000851157055489</v>
      </c>
      <c r="Q16" s="263">
        <v>10.84906576443105</v>
      </c>
      <c r="R16" s="263">
        <v>9.9407087052379399</v>
      </c>
      <c r="S16" s="263">
        <v>8.2832901178944383</v>
      </c>
      <c r="T16" s="263">
        <v>6.7227789884812452</v>
      </c>
      <c r="U16" s="263">
        <v>7.5792965971518349</v>
      </c>
      <c r="V16" s="263">
        <v>6.7544483149842511</v>
      </c>
      <c r="W16" s="263">
        <v>7.289553234347327</v>
      </c>
      <c r="DA16" s="70" t="s">
        <v>3198</v>
      </c>
    </row>
    <row r="17" spans="1:105" ht="12" customHeight="1" x14ac:dyDescent="0.25">
      <c r="A17" s="46" t="s">
        <v>30</v>
      </c>
      <c r="B17" s="231">
        <v>1.223735733431774</v>
      </c>
      <c r="C17" s="231">
        <v>0.48937585052684413</v>
      </c>
      <c r="D17" s="231">
        <v>0.52417216362085495</v>
      </c>
      <c r="E17" s="231">
        <v>0.52820733169519152</v>
      </c>
      <c r="F17" s="231">
        <v>0.4396819868131619</v>
      </c>
      <c r="G17" s="231">
        <v>0.45243873060899392</v>
      </c>
      <c r="H17" s="231">
        <v>0.54871654605102904</v>
      </c>
      <c r="I17" s="231">
        <v>0.9103493663373643</v>
      </c>
      <c r="J17" s="231">
        <v>0.50796761354124198</v>
      </c>
      <c r="K17" s="231">
        <v>0</v>
      </c>
      <c r="L17" s="231">
        <v>0.24039117254250381</v>
      </c>
      <c r="M17" s="231">
        <v>0.30193401915613799</v>
      </c>
      <c r="N17" s="231">
        <v>0.27693891787818242</v>
      </c>
      <c r="O17" s="231">
        <v>0.20804031884097579</v>
      </c>
      <c r="P17" s="231">
        <v>0.381283393313117</v>
      </c>
      <c r="Q17" s="231">
        <v>0.1809402738222643</v>
      </c>
      <c r="R17" s="231">
        <v>0.34408013461333969</v>
      </c>
      <c r="S17" s="231">
        <v>0.19409801027793591</v>
      </c>
      <c r="T17" s="231">
        <v>0.1412092783506024</v>
      </c>
      <c r="U17" s="231">
        <v>7.141980529178607E-2</v>
      </c>
      <c r="V17" s="231">
        <v>5.2448676680605551E-2</v>
      </c>
      <c r="W17" s="231">
        <v>6.9934915836091641E-2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0.83786131437168443</v>
      </c>
      <c r="C19" s="231">
        <v>0</v>
      </c>
      <c r="D19" s="231">
        <v>0</v>
      </c>
      <c r="E19" s="231">
        <v>0</v>
      </c>
      <c r="F19" s="231">
        <v>0.61803909171557159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0.35151088050365858</v>
      </c>
      <c r="N19" s="231">
        <v>0.32241164192481941</v>
      </c>
      <c r="O19" s="231">
        <v>0.25719813859895491</v>
      </c>
      <c r="P19" s="231">
        <v>0.33590152509294369</v>
      </c>
      <c r="Q19" s="231">
        <v>0.32818764822466368</v>
      </c>
      <c r="R19" s="231">
        <v>0.58675593591239705</v>
      </c>
      <c r="S19" s="231">
        <v>1.1063919383710541</v>
      </c>
      <c r="T19" s="231">
        <v>0.67586375719779346</v>
      </c>
      <c r="U19" s="231">
        <v>0.43581607795417332</v>
      </c>
      <c r="V19" s="231">
        <v>0.72684954917080757</v>
      </c>
      <c r="W19" s="231">
        <v>0.78575877555274265</v>
      </c>
      <c r="DA19" s="73" t="s">
        <v>3201</v>
      </c>
    </row>
    <row r="20" spans="1:105" ht="12" customHeight="1" x14ac:dyDescent="0.25">
      <c r="A20" s="46" t="s">
        <v>160</v>
      </c>
      <c r="B20" s="231">
        <v>0.66383022593598007</v>
      </c>
      <c r="C20" s="231">
        <v>1.410580699329659</v>
      </c>
      <c r="D20" s="231">
        <v>0.84412395200202039</v>
      </c>
      <c r="E20" s="231">
        <v>0.88715037279495756</v>
      </c>
      <c r="F20" s="231">
        <v>0.65994843134272052</v>
      </c>
      <c r="G20" s="231">
        <v>1.2766894293172719</v>
      </c>
      <c r="H20" s="231">
        <v>1.892520191742959</v>
      </c>
      <c r="I20" s="231">
        <v>5.2947583164379806</v>
      </c>
      <c r="J20" s="231">
        <v>3.9915442954862042</v>
      </c>
      <c r="K20" s="231">
        <v>2.7026457297865778</v>
      </c>
      <c r="L20" s="231">
        <v>1.621366677596348</v>
      </c>
      <c r="M20" s="231">
        <v>3.977059252747785</v>
      </c>
      <c r="N20" s="231">
        <v>4.7767771204414577</v>
      </c>
      <c r="O20" s="231">
        <v>5.5962398160053919</v>
      </c>
      <c r="P20" s="231">
        <v>3.6395574978381031</v>
      </c>
      <c r="Q20" s="231">
        <v>2.837339505948167</v>
      </c>
      <c r="R20" s="231">
        <v>2.3244656787801339</v>
      </c>
      <c r="S20" s="231">
        <v>3.2388918511259899</v>
      </c>
      <c r="T20" s="231">
        <v>2.1820319498154772</v>
      </c>
      <c r="U20" s="231">
        <v>2.962699534831096</v>
      </c>
      <c r="V20" s="231">
        <v>3.086463314719472</v>
      </c>
      <c r="W20" s="231">
        <v>2.55347549233056</v>
      </c>
      <c r="DA20" s="73" t="s">
        <v>3202</v>
      </c>
    </row>
    <row r="21" spans="1:105" ht="12" customHeight="1" x14ac:dyDescent="0.25">
      <c r="A21" s="46" t="s">
        <v>70</v>
      </c>
      <c r="B21" s="231">
        <v>0.46380949999468007</v>
      </c>
      <c r="C21" s="231">
        <v>0.1282801649557764</v>
      </c>
      <c r="D21" s="231">
        <v>0.17006917885852979</v>
      </c>
      <c r="E21" s="231">
        <v>0.21406097100456109</v>
      </c>
      <c r="F21" s="231">
        <v>0.10124261428565021</v>
      </c>
      <c r="G21" s="231">
        <v>0.11730237557803321</v>
      </c>
      <c r="H21" s="231">
        <v>0.19136832982786761</v>
      </c>
      <c r="I21" s="231">
        <v>0.31145008422953319</v>
      </c>
      <c r="J21" s="231">
        <v>0</v>
      </c>
      <c r="K21" s="231">
        <v>0</v>
      </c>
      <c r="L21" s="231">
        <v>0.30605424416256322</v>
      </c>
      <c r="M21" s="231">
        <v>0.38440757637827949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3.1218495693157561E-2</v>
      </c>
      <c r="T21" s="231">
        <v>6.7452022868348289E-3</v>
      </c>
      <c r="U21" s="231">
        <v>0</v>
      </c>
      <c r="V21" s="231">
        <v>0</v>
      </c>
      <c r="W21" s="231">
        <v>0</v>
      </c>
      <c r="DA21" s="73" t="s">
        <v>3203</v>
      </c>
    </row>
    <row r="22" spans="1:105" ht="12" customHeight="1" x14ac:dyDescent="0.25">
      <c r="A22" s="46" t="s">
        <v>34</v>
      </c>
      <c r="B22" s="231">
        <v>0</v>
      </c>
      <c r="C22" s="231">
        <v>3.005329320093892</v>
      </c>
      <c r="D22" s="231">
        <v>3.0491445601101752</v>
      </c>
      <c r="E22" s="231">
        <v>0</v>
      </c>
      <c r="F22" s="231">
        <v>5.7608906398559876</v>
      </c>
      <c r="G22" s="231">
        <v>5.3888198400578684</v>
      </c>
      <c r="H22" s="231">
        <v>3.0471487200516312</v>
      </c>
      <c r="I22" s="231">
        <v>3.0471487200500591</v>
      </c>
      <c r="J22" s="231">
        <v>3.0471487200971898</v>
      </c>
      <c r="K22" s="231">
        <v>5.9387457601377056</v>
      </c>
      <c r="L22" s="231">
        <v>2.962580760056055</v>
      </c>
      <c r="M22" s="231">
        <v>5.4864554400735361</v>
      </c>
      <c r="N22" s="231">
        <v>5.4371098800608646</v>
      </c>
      <c r="O22" s="231">
        <v>3.0471487200481229</v>
      </c>
      <c r="P22" s="231">
        <v>3.0471487200566898</v>
      </c>
      <c r="Q22" s="231">
        <v>3.0471487201017791</v>
      </c>
      <c r="R22" s="231">
        <v>3.047148720078642</v>
      </c>
      <c r="S22" s="231">
        <v>1.122470676412533</v>
      </c>
      <c r="T22" s="231">
        <v>1.8178201037002539</v>
      </c>
      <c r="U22" s="231">
        <v>2.252278789799794</v>
      </c>
      <c r="V22" s="231">
        <v>0.62143096669298226</v>
      </c>
      <c r="W22" s="231">
        <v>0.77136550971308315</v>
      </c>
      <c r="DA22" s="73" t="s">
        <v>3204</v>
      </c>
    </row>
    <row r="23" spans="1:105" ht="12" customHeight="1" x14ac:dyDescent="0.25">
      <c r="A23" s="46" t="s">
        <v>162</v>
      </c>
      <c r="B23" s="231">
        <v>3.1247714107236169</v>
      </c>
      <c r="C23" s="231">
        <v>4.4293017077857684</v>
      </c>
      <c r="D23" s="231">
        <v>6.1284583519868274</v>
      </c>
      <c r="E23" s="231">
        <v>6.509831880337285</v>
      </c>
      <c r="F23" s="231">
        <v>4.6285009201854166</v>
      </c>
      <c r="G23" s="231">
        <v>3.584093320001192</v>
      </c>
      <c r="H23" s="231">
        <v>4.8817269304775559</v>
      </c>
      <c r="I23" s="231">
        <v>6.3455621769769159</v>
      </c>
      <c r="J23" s="231">
        <v>5.6198723535920152</v>
      </c>
      <c r="K23" s="231">
        <v>4.2672019964522034</v>
      </c>
      <c r="L23" s="231">
        <v>6.6694960178490232</v>
      </c>
      <c r="M23" s="231">
        <v>7.66243410019917</v>
      </c>
      <c r="N23" s="231">
        <v>8.3547485564646315</v>
      </c>
      <c r="O23" s="231">
        <v>5.6067863540946554</v>
      </c>
      <c r="P23" s="231">
        <v>4.5969600207546346</v>
      </c>
      <c r="Q23" s="231">
        <v>4.4554496163341817</v>
      </c>
      <c r="R23" s="231">
        <v>3.638258235853427</v>
      </c>
      <c r="S23" s="231">
        <v>2.590219146013768</v>
      </c>
      <c r="T23" s="231">
        <v>1.8991086971302831</v>
      </c>
      <c r="U23" s="231">
        <v>1.8570823892749859</v>
      </c>
      <c r="V23" s="231">
        <v>2.2672558077203839</v>
      </c>
      <c r="W23" s="231">
        <v>3.1090185409148501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35.313556947911991</v>
      </c>
      <c r="C27" s="263">
        <f t="shared" si="0"/>
        <v>31.92663132830873</v>
      </c>
      <c r="D27" s="263">
        <f t="shared" si="0"/>
        <v>39.449061596401378</v>
      </c>
      <c r="E27" s="263">
        <f t="shared" si="0"/>
        <v>41.405337990709157</v>
      </c>
      <c r="F27" s="263">
        <f t="shared" si="0"/>
        <v>47.364527655309082</v>
      </c>
      <c r="G27" s="263">
        <f t="shared" si="0"/>
        <v>47.169970401517382</v>
      </c>
      <c r="H27" s="263">
        <f t="shared" si="0"/>
        <v>63.541131838818259</v>
      </c>
      <c r="I27" s="263">
        <f t="shared" si="0"/>
        <v>82.978561576957901</v>
      </c>
      <c r="J27" s="263">
        <f t="shared" si="0"/>
        <v>60.75930403525016</v>
      </c>
      <c r="K27" s="263">
        <f t="shared" si="0"/>
        <v>48.759339762051162</v>
      </c>
      <c r="L27" s="263">
        <f t="shared" si="0"/>
        <v>50.146871411049169</v>
      </c>
      <c r="M27" s="263">
        <f t="shared" si="0"/>
        <v>68.239229316268776</v>
      </c>
      <c r="N27" s="263">
        <f t="shared" si="0"/>
        <v>79.826612194248256</v>
      </c>
      <c r="O27" s="263">
        <f t="shared" si="0"/>
        <v>70.944577174522252</v>
      </c>
      <c r="P27" s="263">
        <f t="shared" si="0"/>
        <v>56.683507723573477</v>
      </c>
      <c r="Q27" s="263">
        <f t="shared" si="0"/>
        <v>50.697440189878861</v>
      </c>
      <c r="R27" s="263">
        <f t="shared" si="0"/>
        <v>51.986171624086452</v>
      </c>
      <c r="S27" s="263">
        <f t="shared" si="0"/>
        <v>48.06871020443316</v>
      </c>
      <c r="T27" s="263">
        <f t="shared" si="0"/>
        <v>47.469668256837203</v>
      </c>
      <c r="U27" s="263">
        <f t="shared" si="0"/>
        <v>42.538117578901073</v>
      </c>
      <c r="V27" s="263">
        <f t="shared" si="0"/>
        <v>47.988896744702323</v>
      </c>
      <c r="W27" s="263">
        <f t="shared" si="0"/>
        <v>46.971743439257843</v>
      </c>
      <c r="DA27" s="70"/>
    </row>
    <row r="28" spans="1:105" ht="12" customHeight="1" x14ac:dyDescent="0.25">
      <c r="A28" s="60" t="s">
        <v>3072</v>
      </c>
      <c r="B28" s="264">
        <v>35.313556947911991</v>
      </c>
      <c r="C28" s="264">
        <v>31.92663132830873</v>
      </c>
      <c r="D28" s="264">
        <v>39.449061596401378</v>
      </c>
      <c r="E28" s="264">
        <v>41.405337990709157</v>
      </c>
      <c r="F28" s="264">
        <v>47.364527655309082</v>
      </c>
      <c r="G28" s="264">
        <v>47.169970401517382</v>
      </c>
      <c r="H28" s="264">
        <v>63.541131838818259</v>
      </c>
      <c r="I28" s="264">
        <v>82.978561576957901</v>
      </c>
      <c r="J28" s="264">
        <v>60.75930403525016</v>
      </c>
      <c r="K28" s="264">
        <v>48.759339762051162</v>
      </c>
      <c r="L28" s="264">
        <v>50.146871411049169</v>
      </c>
      <c r="M28" s="264">
        <v>68.239229316268776</v>
      </c>
      <c r="N28" s="264">
        <v>79.826612194248256</v>
      </c>
      <c r="O28" s="264">
        <v>70.944577174522252</v>
      </c>
      <c r="P28" s="264">
        <v>56.683507723573477</v>
      </c>
      <c r="Q28" s="264">
        <v>50.697440189878861</v>
      </c>
      <c r="R28" s="264">
        <v>51.986171624086452</v>
      </c>
      <c r="S28" s="264">
        <v>48.06871020443316</v>
      </c>
      <c r="T28" s="264">
        <v>47.469668256837203</v>
      </c>
      <c r="U28" s="264">
        <v>42.538117578901073</v>
      </c>
      <c r="V28" s="264">
        <v>47.988896744702323</v>
      </c>
      <c r="W28" s="264">
        <v>46.971743439257843</v>
      </c>
      <c r="DA28" s="72" t="s">
        <v>3209</v>
      </c>
    </row>
    <row r="29" spans="1:105" ht="12" customHeight="1" x14ac:dyDescent="0.25">
      <c r="A29" s="59" t="s">
        <v>30</v>
      </c>
      <c r="B29" s="232">
        <v>6.2372061069155196</v>
      </c>
      <c r="C29" s="232">
        <v>4.7285841504024821</v>
      </c>
      <c r="D29" s="232">
        <v>4.6937878370254946</v>
      </c>
      <c r="E29" s="232">
        <v>4.4083667284174712</v>
      </c>
      <c r="F29" s="232">
        <v>4.4968920735373823</v>
      </c>
      <c r="G29" s="232">
        <v>4.4841353295281294</v>
      </c>
      <c r="H29" s="232">
        <v>4.3878575139770764</v>
      </c>
      <c r="I29" s="232">
        <v>3.6901169198832768</v>
      </c>
      <c r="J29" s="232">
        <v>1.623967381253103</v>
      </c>
      <c r="K29" s="232">
        <v>0</v>
      </c>
      <c r="L29" s="232">
        <v>2.2278958572499858</v>
      </c>
      <c r="M29" s="232">
        <v>2.1663530106241908</v>
      </c>
      <c r="N29" s="232">
        <v>2.1913481118967928</v>
      </c>
      <c r="O29" s="232">
        <v>2.11631262725124</v>
      </c>
      <c r="P29" s="232">
        <v>3.00694015840606</v>
      </c>
      <c r="Q29" s="232">
        <v>0.85652025409136823</v>
      </c>
      <c r="R29" s="232">
        <v>2.853619865754903</v>
      </c>
      <c r="S29" s="232">
        <v>1.15441425372194</v>
      </c>
      <c r="T29" s="232">
        <v>1.942919158796276</v>
      </c>
      <c r="U29" s="232">
        <v>1.212189444658432</v>
      </c>
      <c r="V29" s="232">
        <v>0.58220269764465005</v>
      </c>
      <c r="W29" s="232">
        <v>0.67259153167373675</v>
      </c>
      <c r="DA29" s="71" t="s">
        <v>3210</v>
      </c>
    </row>
    <row r="30" spans="1:105" ht="12" customHeight="1" x14ac:dyDescent="0.25">
      <c r="A30" s="59" t="s">
        <v>33</v>
      </c>
      <c r="B30" s="232">
        <v>1.6325962193215651</v>
      </c>
      <c r="C30" s="232">
        <v>0</v>
      </c>
      <c r="D30" s="232">
        <v>0</v>
      </c>
      <c r="E30" s="232">
        <v>0</v>
      </c>
      <c r="F30" s="232">
        <v>1.8627066920193069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2.5220631195336471</v>
      </c>
      <c r="N30" s="232">
        <v>2.5511623581062541</v>
      </c>
      <c r="O30" s="232">
        <v>2.6163758614432311</v>
      </c>
      <c r="P30" s="232">
        <v>2.537672474958518</v>
      </c>
      <c r="Q30" s="232">
        <v>2.5453863518674571</v>
      </c>
      <c r="R30" s="232">
        <v>5.1603920642276071</v>
      </c>
      <c r="S30" s="232">
        <v>7.8964717190080984</v>
      </c>
      <c r="T30" s="232">
        <v>6.1923157379957656</v>
      </c>
      <c r="U30" s="232">
        <v>4.1143190897942894</v>
      </c>
      <c r="V30" s="232">
        <v>5.9019553989646862</v>
      </c>
      <c r="W30" s="232">
        <v>5.5318279710059821</v>
      </c>
      <c r="DA30" s="71" t="s">
        <v>3211</v>
      </c>
    </row>
    <row r="31" spans="1:105" ht="12" customHeight="1" x14ac:dyDescent="0.25">
      <c r="A31" s="59" t="s">
        <v>160</v>
      </c>
      <c r="B31" s="232">
        <v>10.81238782407631</v>
      </c>
      <c r="C31" s="232">
        <v>11.41223115024818</v>
      </c>
      <c r="D31" s="232">
        <v>13.314213065261651</v>
      </c>
      <c r="E31" s="232">
        <v>11.1512263627491</v>
      </c>
      <c r="F31" s="232">
        <v>16.77694245354785</v>
      </c>
      <c r="G31" s="232">
        <v>18.861755470116041</v>
      </c>
      <c r="H31" s="232">
        <v>20.025823524585039</v>
      </c>
      <c r="I31" s="232">
        <v>41.980795317790722</v>
      </c>
      <c r="J31" s="232">
        <v>26.087003316844861</v>
      </c>
      <c r="K31" s="232">
        <v>22.701123450571639</v>
      </c>
      <c r="L31" s="232">
        <v>12.756486166357551</v>
      </c>
      <c r="M31" s="232">
        <v>26.299965568973821</v>
      </c>
      <c r="N31" s="232">
        <v>30.40444065649838</v>
      </c>
      <c r="O31" s="232">
        <v>34.315265728439961</v>
      </c>
      <c r="P31" s="232">
        <v>24.75849437667441</v>
      </c>
      <c r="Q31" s="232">
        <v>19.606083955325168</v>
      </c>
      <c r="R31" s="232">
        <v>20.220925683616741</v>
      </c>
      <c r="S31" s="232">
        <v>21.933024080504449</v>
      </c>
      <c r="T31" s="232">
        <v>18.902132298393699</v>
      </c>
      <c r="U31" s="232">
        <v>18.899910634645291</v>
      </c>
      <c r="V31" s="232">
        <v>20.7283323876031</v>
      </c>
      <c r="W31" s="232">
        <v>16.90674019299864</v>
      </c>
      <c r="DA31" s="71" t="s">
        <v>3212</v>
      </c>
    </row>
    <row r="32" spans="1:105" ht="12" customHeight="1" x14ac:dyDescent="0.25">
      <c r="A32" s="59" t="s">
        <v>70</v>
      </c>
      <c r="B32" s="232">
        <v>8.9634176205558145</v>
      </c>
      <c r="C32" s="232">
        <v>3.0142217551858779</v>
      </c>
      <c r="D32" s="232">
        <v>2.9724327412613589</v>
      </c>
      <c r="E32" s="232">
        <v>2.928440949087328</v>
      </c>
      <c r="F32" s="232">
        <v>3.0412593058847941</v>
      </c>
      <c r="G32" s="232">
        <v>3.0251995445212372</v>
      </c>
      <c r="H32" s="232">
        <v>2.9511335902217901</v>
      </c>
      <c r="I32" s="232">
        <v>2.8310518358189469</v>
      </c>
      <c r="J32" s="232">
        <v>0</v>
      </c>
      <c r="K32" s="232">
        <v>0</v>
      </c>
      <c r="L32" s="232">
        <v>2.8364476758937172</v>
      </c>
      <c r="M32" s="232">
        <v>2.75809434366252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0.19667247033509369</v>
      </c>
      <c r="T32" s="232">
        <v>0.1248364285011956</v>
      </c>
      <c r="U32" s="232">
        <v>0</v>
      </c>
      <c r="V32" s="232">
        <v>0</v>
      </c>
      <c r="W32" s="232">
        <v>0</v>
      </c>
      <c r="DA32" s="71" t="s">
        <v>3213</v>
      </c>
    </row>
    <row r="33" spans="1:105" ht="12" customHeight="1" x14ac:dyDescent="0.25">
      <c r="A33" s="59" t="s">
        <v>162</v>
      </c>
      <c r="B33" s="232">
        <v>7.6679491770427752</v>
      </c>
      <c r="C33" s="232">
        <v>12.771594272472189</v>
      </c>
      <c r="D33" s="232">
        <v>18.468627952852881</v>
      </c>
      <c r="E33" s="232">
        <v>22.91730395045526</v>
      </c>
      <c r="F33" s="232">
        <v>21.186727130319749</v>
      </c>
      <c r="G33" s="232">
        <v>20.798880057351969</v>
      </c>
      <c r="H33" s="232">
        <v>36.176317210034348</v>
      </c>
      <c r="I33" s="232">
        <v>34.476597503464959</v>
      </c>
      <c r="J33" s="232">
        <v>33.048333337152201</v>
      </c>
      <c r="K33" s="232">
        <v>26.058216311479519</v>
      </c>
      <c r="L33" s="232">
        <v>32.326041711547923</v>
      </c>
      <c r="M33" s="232">
        <v>34.492753273474591</v>
      </c>
      <c r="N33" s="232">
        <v>44.679661067746828</v>
      </c>
      <c r="O33" s="232">
        <v>31.89662295738783</v>
      </c>
      <c r="P33" s="232">
        <v>26.380400713534499</v>
      </c>
      <c r="Q33" s="232">
        <v>27.689449628594861</v>
      </c>
      <c r="R33" s="232">
        <v>23.75123401048721</v>
      </c>
      <c r="S33" s="232">
        <v>16.88812768086358</v>
      </c>
      <c r="T33" s="232">
        <v>20.307464633150261</v>
      </c>
      <c r="U33" s="232">
        <v>18.311698409803061</v>
      </c>
      <c r="V33" s="232">
        <v>20.776406260489889</v>
      </c>
      <c r="W33" s="232">
        <v>23.86058374357949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2.1644267671623556</v>
      </c>
      <c r="C35" s="263">
        <f t="shared" si="1"/>
        <v>2.2597523590117667</v>
      </c>
      <c r="D35" s="263">
        <f t="shared" si="1"/>
        <v>2.4404327603297231</v>
      </c>
      <c r="E35" s="263">
        <f t="shared" si="1"/>
        <v>2.868758371577051</v>
      </c>
      <c r="F35" s="263">
        <f t="shared" si="1"/>
        <v>2.9462948310458881</v>
      </c>
      <c r="G35" s="263">
        <f t="shared" si="1"/>
        <v>2.7099553668778089</v>
      </c>
      <c r="H35" s="263">
        <f t="shared" si="1"/>
        <v>2.7031305548394808</v>
      </c>
      <c r="I35" s="263">
        <f t="shared" si="1"/>
        <v>3.0599730981562674</v>
      </c>
      <c r="J35" s="263">
        <f t="shared" si="1"/>
        <v>2.1165292971942535</v>
      </c>
      <c r="K35" s="263">
        <f t="shared" si="1"/>
        <v>0.94833010763214565</v>
      </c>
      <c r="L35" s="263">
        <f t="shared" si="1"/>
        <v>1.469957136935935</v>
      </c>
      <c r="M35" s="263">
        <f t="shared" si="1"/>
        <v>1.6919723634241906</v>
      </c>
      <c r="N35" s="263">
        <f t="shared" si="1"/>
        <v>2.0790623893820124</v>
      </c>
      <c r="O35" s="263">
        <f t="shared" si="1"/>
        <v>1.8603216871285999</v>
      </c>
      <c r="P35" s="263">
        <f t="shared" si="1"/>
        <v>1.3812639224434733</v>
      </c>
      <c r="Q35" s="263">
        <f t="shared" si="1"/>
        <v>0.94945332258071102</v>
      </c>
      <c r="R35" s="263">
        <f t="shared" si="1"/>
        <v>1.0803405880991432</v>
      </c>
      <c r="S35" s="263">
        <f t="shared" si="1"/>
        <v>0.86677443066761195</v>
      </c>
      <c r="T35" s="263">
        <f t="shared" si="1"/>
        <v>0.89457854625546485</v>
      </c>
      <c r="U35" s="263">
        <f t="shared" si="1"/>
        <v>0.70973920033427051</v>
      </c>
      <c r="V35" s="263">
        <f t="shared" si="1"/>
        <v>0.61440972103449365</v>
      </c>
      <c r="W35" s="263">
        <f t="shared" si="1"/>
        <v>0.65169046175542433</v>
      </c>
      <c r="DA35" s="70"/>
    </row>
    <row r="36" spans="1:105" ht="12" customHeight="1" x14ac:dyDescent="0.25">
      <c r="A36" s="60" t="s">
        <v>3082</v>
      </c>
      <c r="B36" s="264">
        <v>1.308840555587363</v>
      </c>
      <c r="C36" s="264">
        <v>1.35230963736537</v>
      </c>
      <c r="D36" s="264">
        <v>1.4324326755972421</v>
      </c>
      <c r="E36" s="264">
        <v>1.8333585483813379</v>
      </c>
      <c r="F36" s="264">
        <v>2.071027076813134</v>
      </c>
      <c r="G36" s="264">
        <v>2.0513404000019859</v>
      </c>
      <c r="H36" s="264">
        <v>2.0683904850787602</v>
      </c>
      <c r="I36" s="264">
        <v>2.1966696598232009</v>
      </c>
      <c r="J36" s="264">
        <v>1.5135134872777081</v>
      </c>
      <c r="K36" s="264">
        <v>0.65071619691272464</v>
      </c>
      <c r="L36" s="264">
        <v>0.83571646626032781</v>
      </c>
      <c r="M36" s="264">
        <v>1.0315932987499661</v>
      </c>
      <c r="N36" s="264">
        <v>1.3120160039219191</v>
      </c>
      <c r="O36" s="264">
        <v>1.2169812503976261</v>
      </c>
      <c r="P36" s="264">
        <v>0.92446710763549067</v>
      </c>
      <c r="Q36" s="264">
        <v>0.69922740254118732</v>
      </c>
      <c r="R36" s="264">
        <v>0.79410917446758433</v>
      </c>
      <c r="S36" s="264">
        <v>0.68279872197930858</v>
      </c>
      <c r="T36" s="264">
        <v>0.88539512746379656</v>
      </c>
      <c r="U36" s="264">
        <v>0.69691058527252525</v>
      </c>
      <c r="V36" s="264">
        <v>0.58158567399054184</v>
      </c>
      <c r="W36" s="264">
        <v>0.61779335166213634</v>
      </c>
      <c r="DA36" s="72" t="s">
        <v>3216</v>
      </c>
    </row>
    <row r="37" spans="1:105" ht="12" customHeight="1" x14ac:dyDescent="0.25">
      <c r="A37" s="59" t="s">
        <v>30</v>
      </c>
      <c r="B37" s="232">
        <v>0.21492906680719159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0.23626743863025121</v>
      </c>
      <c r="J37" s="232">
        <v>0.23547527028170001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7.1581299239457732E-2</v>
      </c>
      <c r="T37" s="232">
        <v>0.1052174872981026</v>
      </c>
      <c r="U37" s="232">
        <v>9.2190875712522116E-2</v>
      </c>
      <c r="V37" s="232">
        <v>2.77598305133573E-2</v>
      </c>
      <c r="W37" s="232">
        <v>3.5633985669331632E-2</v>
      </c>
      <c r="DA37" s="71" t="s">
        <v>3217</v>
      </c>
    </row>
    <row r="38" spans="1:105" ht="12" customHeight="1" x14ac:dyDescent="0.25">
      <c r="A38" s="59" t="s">
        <v>33</v>
      </c>
      <c r="B38" s="232">
        <v>0.23672645180162699</v>
      </c>
      <c r="C38" s="232">
        <v>0</v>
      </c>
      <c r="D38" s="232">
        <v>0</v>
      </c>
      <c r="E38" s="232">
        <v>0</v>
      </c>
      <c r="F38" s="232">
        <v>0.2700924703427996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2.2464664416273039E-2</v>
      </c>
      <c r="T38" s="232">
        <v>3.1127558971442589E-2</v>
      </c>
      <c r="U38" s="232">
        <v>2.983647611396005E-2</v>
      </c>
      <c r="V38" s="232">
        <v>1.95382626939378E-2</v>
      </c>
      <c r="W38" s="232">
        <v>1.7834896380549671E-2</v>
      </c>
      <c r="DA38" s="71" t="s">
        <v>3218</v>
      </c>
    </row>
    <row r="39" spans="1:105" ht="12" customHeight="1" x14ac:dyDescent="0.25">
      <c r="A39" s="59" t="s">
        <v>160</v>
      </c>
      <c r="B39" s="232">
        <v>0</v>
      </c>
      <c r="C39" s="232">
        <v>0.2491588678739145</v>
      </c>
      <c r="D39" s="232">
        <v>0</v>
      </c>
      <c r="E39" s="232">
        <v>0</v>
      </c>
      <c r="F39" s="232">
        <v>0</v>
      </c>
      <c r="G39" s="232">
        <v>0.30442897830727889</v>
      </c>
      <c r="H39" s="232">
        <v>0.30778254286361773</v>
      </c>
      <c r="I39" s="232">
        <v>0.29188353517873711</v>
      </c>
      <c r="J39" s="232">
        <v>0.28867482866831151</v>
      </c>
      <c r="K39" s="232">
        <v>0</v>
      </c>
      <c r="L39" s="232">
        <v>0</v>
      </c>
      <c r="M39" s="232">
        <v>0</v>
      </c>
      <c r="N39" s="232">
        <v>0.25990984728558109</v>
      </c>
      <c r="O39" s="232">
        <v>0.26860234688317391</v>
      </c>
      <c r="P39" s="232">
        <v>0.27609216390245839</v>
      </c>
      <c r="Q39" s="232">
        <v>0</v>
      </c>
      <c r="R39" s="232">
        <v>0</v>
      </c>
      <c r="S39" s="232">
        <v>0.12010021377115949</v>
      </c>
      <c r="T39" s="232">
        <v>0.15206713513861811</v>
      </c>
      <c r="U39" s="232">
        <v>0.11724290033438339</v>
      </c>
      <c r="V39" s="232">
        <v>0.1042731505866213</v>
      </c>
      <c r="W39" s="232">
        <v>0.1245246614665589</v>
      </c>
      <c r="DA39" s="71" t="s">
        <v>3219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</v>
      </c>
      <c r="F40" s="232">
        <v>0</v>
      </c>
      <c r="G40" s="232">
        <v>0</v>
      </c>
      <c r="H40" s="232">
        <v>0</v>
      </c>
      <c r="I40" s="232">
        <v>0</v>
      </c>
      <c r="J40" s="232">
        <v>0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8.5077152288942585E-3</v>
      </c>
      <c r="T40" s="232">
        <v>9.8963917590816804E-3</v>
      </c>
      <c r="U40" s="232">
        <v>0</v>
      </c>
      <c r="V40" s="232">
        <v>0</v>
      </c>
      <c r="W40" s="232">
        <v>0</v>
      </c>
      <c r="DA40" s="71" t="s">
        <v>3220</v>
      </c>
    </row>
    <row r="41" spans="1:105" ht="12" customHeight="1" x14ac:dyDescent="0.25">
      <c r="A41" s="59" t="s">
        <v>162</v>
      </c>
      <c r="B41" s="232">
        <v>0.85718503697854398</v>
      </c>
      <c r="C41" s="232">
        <v>1.103150769491456</v>
      </c>
      <c r="D41" s="232">
        <v>1.4324326755972421</v>
      </c>
      <c r="E41" s="232">
        <v>1.8333585483813379</v>
      </c>
      <c r="F41" s="232">
        <v>1.800934606470334</v>
      </c>
      <c r="G41" s="232">
        <v>1.746911421694707</v>
      </c>
      <c r="H41" s="232">
        <v>1.7606079422151419</v>
      </c>
      <c r="I41" s="232">
        <v>1.6685186860142129</v>
      </c>
      <c r="J41" s="232">
        <v>0.98936338832769677</v>
      </c>
      <c r="K41" s="232">
        <v>0.65071619691272464</v>
      </c>
      <c r="L41" s="232">
        <v>0.83571646626032781</v>
      </c>
      <c r="M41" s="232">
        <v>1.0315932987499661</v>
      </c>
      <c r="N41" s="232">
        <v>1.0521061566363381</v>
      </c>
      <c r="O41" s="232">
        <v>0.94837890351445231</v>
      </c>
      <c r="P41" s="232">
        <v>0.64837494373303228</v>
      </c>
      <c r="Q41" s="232">
        <v>0.69922740254118732</v>
      </c>
      <c r="R41" s="232">
        <v>0.79410917446758433</v>
      </c>
      <c r="S41" s="232">
        <v>0.46014482932352402</v>
      </c>
      <c r="T41" s="232">
        <v>0.58708655429655165</v>
      </c>
      <c r="U41" s="232">
        <v>0.45764033311165958</v>
      </c>
      <c r="V41" s="232">
        <v>0.4300144301966255</v>
      </c>
      <c r="W41" s="232">
        <v>0.43979980814569619</v>
      </c>
      <c r="DA41" s="71" t="s">
        <v>3221</v>
      </c>
    </row>
    <row r="42" spans="1:105" ht="12" customHeight="1" x14ac:dyDescent="0.25">
      <c r="A42" s="60" t="s">
        <v>3089</v>
      </c>
      <c r="B42" s="264">
        <v>0.85558621157499237</v>
      </c>
      <c r="C42" s="264">
        <v>0.90744272164639683</v>
      </c>
      <c r="D42" s="264">
        <v>1.008000084732481</v>
      </c>
      <c r="E42" s="264">
        <v>1.0353998231957131</v>
      </c>
      <c r="F42" s="264">
        <v>0.87526775423275405</v>
      </c>
      <c r="G42" s="264">
        <v>0.6586149668758231</v>
      </c>
      <c r="H42" s="264">
        <v>0.63474006976072084</v>
      </c>
      <c r="I42" s="264">
        <v>0.86330343833306666</v>
      </c>
      <c r="J42" s="264">
        <v>0.60301580991654546</v>
      </c>
      <c r="K42" s="264">
        <v>0.297613910719421</v>
      </c>
      <c r="L42" s="264">
        <v>0.63424067067560708</v>
      </c>
      <c r="M42" s="264">
        <v>0.66037906467422436</v>
      </c>
      <c r="N42" s="264">
        <v>0.76704638546009329</v>
      </c>
      <c r="O42" s="264">
        <v>0.64334043673097385</v>
      </c>
      <c r="P42" s="264">
        <v>0.45679681480798251</v>
      </c>
      <c r="Q42" s="264">
        <v>0.25022592003952371</v>
      </c>
      <c r="R42" s="264">
        <v>0.28623141363155902</v>
      </c>
      <c r="S42" s="264">
        <v>0.1839757086883034</v>
      </c>
      <c r="T42" s="264">
        <v>9.1834187916682766E-3</v>
      </c>
      <c r="U42" s="264">
        <v>1.282861506174531E-2</v>
      </c>
      <c r="V42" s="264">
        <v>3.2824047043951851E-2</v>
      </c>
      <c r="W42" s="264">
        <v>3.3897110093287948E-2</v>
      </c>
      <c r="DA42" s="72" t="s">
        <v>3222</v>
      </c>
    </row>
    <row r="43" spans="1:105" ht="12" customHeight="1" x14ac:dyDescent="0.25">
      <c r="A43" s="64" t="s">
        <v>30</v>
      </c>
      <c r="B43" s="231">
        <v>0.14049866138537401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9.2854422249387822E-2</v>
      </c>
      <c r="J43" s="231">
        <v>9.3818331992295376E-2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1.874707548391712E-2</v>
      </c>
      <c r="T43" s="231">
        <v>7.0301031091846438E-4</v>
      </c>
      <c r="U43" s="231">
        <v>1.3868229547666919E-3</v>
      </c>
      <c r="V43" s="231">
        <v>1.432783763654064E-3</v>
      </c>
      <c r="W43" s="231">
        <v>1.8199073219960071E-3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0.1547475643323499</v>
      </c>
      <c r="C45" s="231">
        <v>0</v>
      </c>
      <c r="D45" s="231">
        <v>0</v>
      </c>
      <c r="E45" s="231">
        <v>0</v>
      </c>
      <c r="F45" s="231">
        <v>0.11414782191833681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5.8834746506052377E-3</v>
      </c>
      <c r="T45" s="231">
        <v>2.0797868750322559E-4</v>
      </c>
      <c r="U45" s="231">
        <v>4.4882868987182857E-4</v>
      </c>
      <c r="V45" s="231">
        <v>1.008439354282511E-3</v>
      </c>
      <c r="W45" s="231">
        <v>9.1086803511674752E-4</v>
      </c>
      <c r="DA45" s="73" t="s">
        <v>3225</v>
      </c>
    </row>
    <row r="46" spans="1:105" ht="12" customHeight="1" x14ac:dyDescent="0.25">
      <c r="A46" s="64" t="s">
        <v>160</v>
      </c>
      <c r="B46" s="231">
        <v>0</v>
      </c>
      <c r="C46" s="231">
        <v>0.16719351466453569</v>
      </c>
      <c r="D46" s="231">
        <v>0</v>
      </c>
      <c r="E46" s="231">
        <v>0</v>
      </c>
      <c r="F46" s="231">
        <v>0</v>
      </c>
      <c r="G46" s="231">
        <v>9.7741691951123796E-2</v>
      </c>
      <c r="H46" s="231">
        <v>9.4451175509514998E-2</v>
      </c>
      <c r="I46" s="231">
        <v>0.1147118586473741</v>
      </c>
      <c r="J46" s="231">
        <v>0.1150141621301598</v>
      </c>
      <c r="K46" s="231">
        <v>0</v>
      </c>
      <c r="L46" s="231">
        <v>0</v>
      </c>
      <c r="M46" s="231">
        <v>0</v>
      </c>
      <c r="N46" s="231">
        <v>0.1519515831437635</v>
      </c>
      <c r="O46" s="231">
        <v>0.141992944504548</v>
      </c>
      <c r="P46" s="231">
        <v>0.13642239948012699</v>
      </c>
      <c r="Q46" s="231">
        <v>0</v>
      </c>
      <c r="R46" s="231">
        <v>0</v>
      </c>
      <c r="S46" s="231">
        <v>3.1454133930575563E-2</v>
      </c>
      <c r="T46" s="231">
        <v>1.0160360858209531E-3</v>
      </c>
      <c r="U46" s="231">
        <v>1.763679368597877E-3</v>
      </c>
      <c r="V46" s="231">
        <v>5.3819088367156442E-3</v>
      </c>
      <c r="W46" s="231">
        <v>6.3597528852100283E-3</v>
      </c>
      <c r="DA46" s="73" t="s">
        <v>3226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2.2281626805655081E-3</v>
      </c>
      <c r="T47" s="231">
        <v>6.6122710456025134E-5</v>
      </c>
      <c r="U47" s="231">
        <v>0</v>
      </c>
      <c r="V47" s="231">
        <v>0</v>
      </c>
      <c r="W47" s="231">
        <v>0</v>
      </c>
      <c r="DA47" s="73" t="s">
        <v>3227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5.1513604678643677E-3</v>
      </c>
      <c r="T48" s="231">
        <v>3.2676540283403679E-3</v>
      </c>
      <c r="U48" s="231">
        <v>2.345022302635078E-3</v>
      </c>
      <c r="V48" s="231">
        <v>2.806338165416063E-3</v>
      </c>
      <c r="W48" s="231">
        <v>2.3450223026137921E-3</v>
      </c>
      <c r="DA48" s="73" t="s">
        <v>3228</v>
      </c>
    </row>
    <row r="49" spans="1:105" ht="12" customHeight="1" x14ac:dyDescent="0.25">
      <c r="A49" s="64" t="s">
        <v>162</v>
      </c>
      <c r="B49" s="231">
        <v>0.56033998585726852</v>
      </c>
      <c r="C49" s="231">
        <v>0.74024920698186114</v>
      </c>
      <c r="D49" s="231">
        <v>1.008000084732481</v>
      </c>
      <c r="E49" s="231">
        <v>1.0353998231957131</v>
      </c>
      <c r="F49" s="231">
        <v>0.76111993231441732</v>
      </c>
      <c r="G49" s="231">
        <v>0.56087327492469929</v>
      </c>
      <c r="H49" s="231">
        <v>0.54028889425120585</v>
      </c>
      <c r="I49" s="231">
        <v>0.65573715743630467</v>
      </c>
      <c r="J49" s="231">
        <v>0.39418331579409033</v>
      </c>
      <c r="K49" s="231">
        <v>0.297613910719421</v>
      </c>
      <c r="L49" s="231">
        <v>0.63424067067560708</v>
      </c>
      <c r="M49" s="231">
        <v>0.66037906467422436</v>
      </c>
      <c r="N49" s="231">
        <v>0.61509480231632985</v>
      </c>
      <c r="O49" s="231">
        <v>0.50134749222642583</v>
      </c>
      <c r="P49" s="231">
        <v>0.32037441532785549</v>
      </c>
      <c r="Q49" s="231">
        <v>0.25022592003952371</v>
      </c>
      <c r="R49" s="231">
        <v>0.28623141363155902</v>
      </c>
      <c r="S49" s="231">
        <v>0.1205115014747756</v>
      </c>
      <c r="T49" s="231">
        <v>3.9226169686292396E-3</v>
      </c>
      <c r="U49" s="231">
        <v>6.8842617458738306E-3</v>
      </c>
      <c r="V49" s="231">
        <v>2.2194576923883571E-2</v>
      </c>
      <c r="W49" s="231">
        <v>2.2461559548351381E-2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0.52423563660321937</v>
      </c>
      <c r="C54" s="263">
        <f t="shared" si="2"/>
        <v>0.5681269843947433</v>
      </c>
      <c r="D54" s="263">
        <f t="shared" si="2"/>
        <v>0.63152208664181242</v>
      </c>
      <c r="E54" s="263">
        <f t="shared" si="2"/>
        <v>0.78911509755137177</v>
      </c>
      <c r="F54" s="263">
        <f t="shared" si="2"/>
        <v>0.85416966701065422</v>
      </c>
      <c r="G54" s="263">
        <f t="shared" si="2"/>
        <v>0.81482318735321846</v>
      </c>
      <c r="H54" s="263">
        <f t="shared" si="2"/>
        <v>0.8192851075531854</v>
      </c>
      <c r="I54" s="263">
        <f t="shared" si="2"/>
        <v>0.84880198518812455</v>
      </c>
      <c r="J54" s="263">
        <f t="shared" si="2"/>
        <v>0.56416916361449099</v>
      </c>
      <c r="K54" s="263">
        <f t="shared" si="2"/>
        <v>0.27482402264957922</v>
      </c>
      <c r="L54" s="263">
        <f t="shared" si="2"/>
        <v>0.37191751973645809</v>
      </c>
      <c r="M54" s="263">
        <f t="shared" si="2"/>
        <v>0.44987074693570411</v>
      </c>
      <c r="N54" s="263">
        <f t="shared" si="2"/>
        <v>0.54079229949054031</v>
      </c>
      <c r="O54" s="263">
        <f t="shared" si="2"/>
        <v>0.49367343063995894</v>
      </c>
      <c r="P54" s="263">
        <f t="shared" si="2"/>
        <v>0.36523820059042306</v>
      </c>
      <c r="Q54" s="263">
        <f t="shared" si="2"/>
        <v>0.29007778415492308</v>
      </c>
      <c r="R54" s="263">
        <f t="shared" si="2"/>
        <v>0.3295942453527303</v>
      </c>
      <c r="S54" s="263">
        <f t="shared" si="2"/>
        <v>0.25218474815802039</v>
      </c>
      <c r="T54" s="263">
        <f t="shared" si="2"/>
        <v>0.30756729418961959</v>
      </c>
      <c r="U54" s="263">
        <f t="shared" si="2"/>
        <v>0.24181621961667962</v>
      </c>
      <c r="V54" s="263">
        <f t="shared" si="2"/>
        <v>0.2116378227843875</v>
      </c>
      <c r="W54" s="263">
        <f t="shared" si="2"/>
        <v>0.22241301766943838</v>
      </c>
      <c r="DA54" s="70"/>
    </row>
    <row r="55" spans="1:105" ht="12" customHeight="1" x14ac:dyDescent="0.25">
      <c r="A55" s="60" t="s">
        <v>3104</v>
      </c>
      <c r="B55" s="264">
        <v>0.45986551410227949</v>
      </c>
      <c r="C55" s="264">
        <v>0.4998554316689956</v>
      </c>
      <c r="D55" s="264">
        <v>0.55568508967134367</v>
      </c>
      <c r="E55" s="264">
        <v>0.71121667825138091</v>
      </c>
      <c r="F55" s="264">
        <v>0.78831880148844069</v>
      </c>
      <c r="G55" s="264">
        <v>0.76527221805848566</v>
      </c>
      <c r="H55" s="264">
        <v>0.77153036876241021</v>
      </c>
      <c r="I55" s="264">
        <v>0.78385125628532326</v>
      </c>
      <c r="J55" s="264">
        <v>0.5188012029938105</v>
      </c>
      <c r="K55" s="264">
        <v>0.2524330074230397</v>
      </c>
      <c r="L55" s="264">
        <v>0.32420035329064439</v>
      </c>
      <c r="M55" s="264">
        <v>0.40018705554955558</v>
      </c>
      <c r="N55" s="264">
        <v>0.48308348052175593</v>
      </c>
      <c r="O55" s="264">
        <v>0.4452716422965628</v>
      </c>
      <c r="P55" s="264">
        <v>0.33087104210957169</v>
      </c>
      <c r="Q55" s="264">
        <v>0.27125200960649498</v>
      </c>
      <c r="R55" s="264">
        <v>0.30805959354345941</v>
      </c>
      <c r="S55" s="264">
        <v>0.2383433155294333</v>
      </c>
      <c r="T55" s="264">
        <v>0.30687637866924328</v>
      </c>
      <c r="U55" s="264">
        <v>0.24085105735498091</v>
      </c>
      <c r="V55" s="264">
        <v>0.2091683020036513</v>
      </c>
      <c r="W55" s="264">
        <v>0.21986276487245121</v>
      </c>
      <c r="DA55" s="72" t="s">
        <v>3234</v>
      </c>
    </row>
    <row r="56" spans="1:105" ht="12" customHeight="1" x14ac:dyDescent="0.25">
      <c r="A56" s="60" t="s">
        <v>3106</v>
      </c>
      <c r="B56" s="264">
        <v>6.4370122500939875E-2</v>
      </c>
      <c r="C56" s="264">
        <v>6.8271552725747725E-2</v>
      </c>
      <c r="D56" s="264">
        <v>7.5836996970468709E-2</v>
      </c>
      <c r="E56" s="264">
        <v>7.7898419299990904E-2</v>
      </c>
      <c r="F56" s="264">
        <v>6.5850865522213475E-2</v>
      </c>
      <c r="G56" s="264">
        <v>4.9550969294732787E-2</v>
      </c>
      <c r="H56" s="264">
        <v>4.7754738790775228E-2</v>
      </c>
      <c r="I56" s="264">
        <v>6.495072890280125E-2</v>
      </c>
      <c r="J56" s="264">
        <v>4.536796062068052E-2</v>
      </c>
      <c r="K56" s="264">
        <v>2.239101522653952E-2</v>
      </c>
      <c r="L56" s="264">
        <v>4.7717166445813683E-2</v>
      </c>
      <c r="M56" s="264">
        <v>4.9683691386148518E-2</v>
      </c>
      <c r="N56" s="264">
        <v>5.770881896878443E-2</v>
      </c>
      <c r="O56" s="264">
        <v>4.8401788343396139E-2</v>
      </c>
      <c r="P56" s="264">
        <v>3.4367158480851347E-2</v>
      </c>
      <c r="Q56" s="264">
        <v>1.8825774548428119E-2</v>
      </c>
      <c r="R56" s="264">
        <v>2.1534651809270888E-2</v>
      </c>
      <c r="S56" s="264">
        <v>1.3841432628587089E-2</v>
      </c>
      <c r="T56" s="264">
        <v>6.9091552037629637E-4</v>
      </c>
      <c r="U56" s="264">
        <v>9.651622616987062E-4</v>
      </c>
      <c r="V56" s="264">
        <v>2.469520780736189E-3</v>
      </c>
      <c r="W56" s="264">
        <v>2.5502527969871809E-3</v>
      </c>
      <c r="DA56" s="72" t="s">
        <v>3235</v>
      </c>
    </row>
    <row r="57" spans="1:105" ht="12" customHeight="1" x14ac:dyDescent="0.25">
      <c r="A57" s="64" t="s">
        <v>30</v>
      </c>
      <c r="B57" s="231">
        <v>1.0570432204542251E-2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6.9859126457219676E-3</v>
      </c>
      <c r="J57" s="231">
        <v>7.0584325009877382E-3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1.4104382809216639E-3</v>
      </c>
      <c r="T57" s="231">
        <v>5.2891057874743388E-5</v>
      </c>
      <c r="U57" s="231">
        <v>1.043377771611304E-4</v>
      </c>
      <c r="V57" s="231">
        <v>1.0779564366049379E-4</v>
      </c>
      <c r="W57" s="231">
        <v>1.3692092704672149E-4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1.164244998111724E-2</v>
      </c>
      <c r="C59" s="231">
        <v>0</v>
      </c>
      <c r="D59" s="231">
        <v>0</v>
      </c>
      <c r="E59" s="231">
        <v>0</v>
      </c>
      <c r="F59" s="231">
        <v>8.587923906081759E-3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4.4264386086058231E-4</v>
      </c>
      <c r="T59" s="231">
        <v>1.5647299373283431E-5</v>
      </c>
      <c r="U59" s="231">
        <v>3.3767675727034112E-5</v>
      </c>
      <c r="V59" s="231">
        <v>7.5870045463261008E-5</v>
      </c>
      <c r="W59" s="231">
        <v>6.8529256560507669E-5</v>
      </c>
      <c r="DA59" s="73" t="s">
        <v>3238</v>
      </c>
    </row>
    <row r="60" spans="1:105" ht="12" customHeight="1" x14ac:dyDescent="0.25">
      <c r="A60" s="64" t="s">
        <v>160</v>
      </c>
      <c r="B60" s="231">
        <v>0</v>
      </c>
      <c r="C60" s="231">
        <v>1.257882241990237E-2</v>
      </c>
      <c r="D60" s="231">
        <v>0</v>
      </c>
      <c r="E60" s="231">
        <v>0</v>
      </c>
      <c r="F60" s="231">
        <v>0</v>
      </c>
      <c r="G60" s="231">
        <v>7.3536069179528912E-3</v>
      </c>
      <c r="H60" s="231">
        <v>7.1060445524399989E-3</v>
      </c>
      <c r="I60" s="231">
        <v>8.6303592712757924E-3</v>
      </c>
      <c r="J60" s="231">
        <v>8.6531031069712657E-3</v>
      </c>
      <c r="K60" s="231">
        <v>0</v>
      </c>
      <c r="L60" s="231">
        <v>0</v>
      </c>
      <c r="M60" s="231">
        <v>0</v>
      </c>
      <c r="N60" s="231">
        <v>1.1432094029624839E-2</v>
      </c>
      <c r="O60" s="231">
        <v>1.068285475896286E-2</v>
      </c>
      <c r="P60" s="231">
        <v>1.0263754192862219E-2</v>
      </c>
      <c r="Q60" s="231">
        <v>0</v>
      </c>
      <c r="R60" s="231">
        <v>0</v>
      </c>
      <c r="S60" s="231">
        <v>2.3664552173473779E-3</v>
      </c>
      <c r="T60" s="231">
        <v>7.6441586394052899E-5</v>
      </c>
      <c r="U60" s="231">
        <v>1.3269061080360201E-4</v>
      </c>
      <c r="V60" s="231">
        <v>4.049085018218665E-4</v>
      </c>
      <c r="W60" s="231">
        <v>4.784767060973062E-4</v>
      </c>
      <c r="DA60" s="73" t="s">
        <v>3239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1.6763606374160559E-4</v>
      </c>
      <c r="T61" s="231">
        <v>4.9747493760018901E-6</v>
      </c>
      <c r="U61" s="231">
        <v>0</v>
      </c>
      <c r="V61" s="231">
        <v>0</v>
      </c>
      <c r="W61" s="231">
        <v>0</v>
      </c>
      <c r="DA61" s="73" t="s">
        <v>3240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3.8756316999606508E-4</v>
      </c>
      <c r="T62" s="231">
        <v>2.4584230934222189E-4</v>
      </c>
      <c r="U62" s="231">
        <v>1.7642801022959819E-4</v>
      </c>
      <c r="V62" s="231">
        <v>2.111351597805188E-4</v>
      </c>
      <c r="W62" s="231">
        <v>1.764280102279969E-4</v>
      </c>
      <c r="DA62" s="73" t="s">
        <v>3241</v>
      </c>
    </row>
    <row r="63" spans="1:105" ht="12" customHeight="1" x14ac:dyDescent="0.25">
      <c r="A63" s="64" t="s">
        <v>162</v>
      </c>
      <c r="B63" s="231">
        <v>4.2157240315280398E-2</v>
      </c>
      <c r="C63" s="231">
        <v>5.5692730305845352E-2</v>
      </c>
      <c r="D63" s="231">
        <v>7.5836996970468709E-2</v>
      </c>
      <c r="E63" s="231">
        <v>7.7898419299990904E-2</v>
      </c>
      <c r="F63" s="231">
        <v>5.7262941616131713E-2</v>
      </c>
      <c r="G63" s="231">
        <v>4.2197362376779887E-2</v>
      </c>
      <c r="H63" s="231">
        <v>4.0648694238335233E-2</v>
      </c>
      <c r="I63" s="231">
        <v>4.9334456985803493E-2</v>
      </c>
      <c r="J63" s="231">
        <v>2.9656425012721518E-2</v>
      </c>
      <c r="K63" s="231">
        <v>2.239101522653952E-2</v>
      </c>
      <c r="L63" s="231">
        <v>4.7717166445813683E-2</v>
      </c>
      <c r="M63" s="231">
        <v>4.9683691386148518E-2</v>
      </c>
      <c r="N63" s="231">
        <v>4.6276724939159603E-2</v>
      </c>
      <c r="O63" s="231">
        <v>3.7718933584433283E-2</v>
      </c>
      <c r="P63" s="231">
        <v>2.4103404287989131E-2</v>
      </c>
      <c r="Q63" s="231">
        <v>1.8825774548428119E-2</v>
      </c>
      <c r="R63" s="231">
        <v>2.1534651809270888E-2</v>
      </c>
      <c r="S63" s="231">
        <v>9.066696035719796E-3</v>
      </c>
      <c r="T63" s="231">
        <v>2.9511851801599281E-4</v>
      </c>
      <c r="U63" s="231">
        <v>5.1793818777734143E-4</v>
      </c>
      <c r="V63" s="231">
        <v>1.669811430010049E-3</v>
      </c>
      <c r="W63" s="231">
        <v>1.689897897054649E-3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16.718243944099829</v>
      </c>
      <c r="C68" s="263">
        <v>14.902173616884349</v>
      </c>
      <c r="D68" s="263">
        <v>20.29207848128863</v>
      </c>
      <c r="E68" s="263">
        <v>19.314872658458601</v>
      </c>
      <c r="F68" s="263">
        <v>23.289473282989171</v>
      </c>
      <c r="G68" s="263">
        <v>23.258599057536909</v>
      </c>
      <c r="H68" s="263">
        <v>33.97333774297033</v>
      </c>
      <c r="I68" s="263">
        <v>52.118771419291818</v>
      </c>
      <c r="J68" s="263">
        <v>38.321348226389382</v>
      </c>
      <c r="K68" s="263">
        <v>34.101485872501172</v>
      </c>
      <c r="L68" s="263">
        <v>29.513856060234311</v>
      </c>
      <c r="M68" s="263">
        <v>44.667489913166058</v>
      </c>
      <c r="N68" s="263">
        <v>51.703982176242697</v>
      </c>
      <c r="O68" s="263">
        <v>46.914344414413698</v>
      </c>
      <c r="P68" s="263">
        <v>36.7050847748446</v>
      </c>
      <c r="Q68" s="263">
        <v>33.820822937889787</v>
      </c>
      <c r="R68" s="263">
        <v>33.640155580049303</v>
      </c>
      <c r="S68" s="263">
        <v>32.098653073322033</v>
      </c>
      <c r="T68" s="263">
        <v>29.694373421004279</v>
      </c>
      <c r="U68" s="263">
        <v>27.203771992670699</v>
      </c>
      <c r="V68" s="263">
        <v>31.216496238540099</v>
      </c>
      <c r="W68" s="263">
        <v>29.08238929670604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</v>
      </c>
      <c r="D73" s="234">
        <f t="shared" si="3"/>
        <v>1.0000000000000002</v>
      </c>
      <c r="E73" s="234">
        <f t="shared" si="3"/>
        <v>1</v>
      </c>
      <c r="F73" s="234">
        <f t="shared" si="3"/>
        <v>0.99999999999999989</v>
      </c>
      <c r="G73" s="234">
        <f t="shared" si="3"/>
        <v>1.0000000000000002</v>
      </c>
      <c r="H73" s="234">
        <f t="shared" si="3"/>
        <v>1</v>
      </c>
      <c r="I73" s="234">
        <f t="shared" si="3"/>
        <v>1</v>
      </c>
      <c r="J73" s="234">
        <f t="shared" si="3"/>
        <v>1</v>
      </c>
      <c r="K73" s="234">
        <f t="shared" si="3"/>
        <v>0.99999999999999989</v>
      </c>
      <c r="L73" s="234">
        <f t="shared" si="3"/>
        <v>1</v>
      </c>
      <c r="M73" s="234">
        <f t="shared" si="3"/>
        <v>0.99999999999999978</v>
      </c>
      <c r="N73" s="234">
        <f t="shared" si="3"/>
        <v>1.0000000000000002</v>
      </c>
      <c r="O73" s="234">
        <f t="shared" si="3"/>
        <v>0.99999999999999956</v>
      </c>
      <c r="P73" s="234">
        <f t="shared" si="3"/>
        <v>1.0000000000000004</v>
      </c>
      <c r="Q73" s="234">
        <f t="shared" si="3"/>
        <v>1.0000000000000002</v>
      </c>
      <c r="R73" s="234">
        <f t="shared" si="3"/>
        <v>0.99999999999999978</v>
      </c>
      <c r="S73" s="234">
        <f t="shared" si="3"/>
        <v>0.99999999999999978</v>
      </c>
      <c r="T73" s="234">
        <f t="shared" si="3"/>
        <v>1.0000000000000002</v>
      </c>
      <c r="U73" s="234">
        <f t="shared" si="3"/>
        <v>1</v>
      </c>
      <c r="V73" s="234">
        <f t="shared" si="3"/>
        <v>1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9.8591634148358989E-3</v>
      </c>
      <c r="C78" s="302">
        <f t="shared" si="8"/>
        <v>1.1335614918023077E-2</v>
      </c>
      <c r="D78" s="302">
        <f t="shared" si="8"/>
        <v>1.1283730851869154E-2</v>
      </c>
      <c r="E78" s="302">
        <f t="shared" si="8"/>
        <v>1.3282406167427787E-2</v>
      </c>
      <c r="F78" s="302">
        <f t="shared" si="8"/>
        <v>1.2234394180371493E-2</v>
      </c>
      <c r="G78" s="302">
        <f t="shared" si="8"/>
        <v>1.163878469198377E-2</v>
      </c>
      <c r="H78" s="302">
        <f t="shared" si="8"/>
        <v>1.1859169617517104E-2</v>
      </c>
      <c r="I78" s="302">
        <f t="shared" si="8"/>
        <v>1.2747268685456626E-2</v>
      </c>
      <c r="J78" s="302">
        <f t="shared" si="8"/>
        <v>1.038482528250847E-2</v>
      </c>
      <c r="K78" s="302">
        <f t="shared" si="8"/>
        <v>8.4751483487969584E-3</v>
      </c>
      <c r="L78" s="302">
        <f t="shared" si="8"/>
        <v>9.0575283926606336E-3</v>
      </c>
      <c r="M78" s="302">
        <f t="shared" si="8"/>
        <v>1.2326335238028775E-2</v>
      </c>
      <c r="N78" s="302">
        <f t="shared" si="8"/>
        <v>1.4581077523480248E-2</v>
      </c>
      <c r="O78" s="302">
        <f t="shared" si="8"/>
        <v>1.4012456475807481E-2</v>
      </c>
      <c r="P78" s="302">
        <f t="shared" si="8"/>
        <v>1.1640803896217862E-2</v>
      </c>
      <c r="Q78" s="302">
        <f t="shared" si="8"/>
        <v>1.0799999137869882E-2</v>
      </c>
      <c r="R78" s="302">
        <f t="shared" si="8"/>
        <v>1.0945074174178251E-2</v>
      </c>
      <c r="S78" s="302">
        <f t="shared" si="8"/>
        <v>8.4835618941267975E-3</v>
      </c>
      <c r="T78" s="302">
        <f t="shared" si="8"/>
        <v>8.2229357780812876E-3</v>
      </c>
      <c r="U78" s="302">
        <f t="shared" si="8"/>
        <v>6.5979292314209542E-3</v>
      </c>
      <c r="V78" s="302">
        <f t="shared" si="8"/>
        <v>9.4276414861955236E-3</v>
      </c>
      <c r="W78" s="302">
        <f t="shared" si="8"/>
        <v>1.0362537835185695E-2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0.10242994154523104</v>
      </c>
      <c r="C79" s="303">
        <f t="shared" si="9"/>
        <v>0.15824883640844831</v>
      </c>
      <c r="D79" s="303">
        <f t="shared" si="9"/>
        <v>0.14409339184163661</v>
      </c>
      <c r="E79" s="303">
        <f t="shared" si="9"/>
        <v>0.11074788890326137</v>
      </c>
      <c r="F79" s="303">
        <f t="shared" si="9"/>
        <v>0.13914790176941616</v>
      </c>
      <c r="G79" s="303">
        <f t="shared" si="9"/>
        <v>0.12614226902819856</v>
      </c>
      <c r="H79" s="303">
        <f t="shared" si="9"/>
        <v>9.3515977916960577E-2</v>
      </c>
      <c r="I79" s="303">
        <f t="shared" si="9"/>
        <v>0.10138741080412837</v>
      </c>
      <c r="J79" s="303">
        <f t="shared" si="9"/>
        <v>0.11337371243641185</v>
      </c>
      <c r="K79" s="303">
        <f t="shared" si="9"/>
        <v>0.13196052865259342</v>
      </c>
      <c r="L79" s="303">
        <f t="shared" si="9"/>
        <v>0.12532367483839088</v>
      </c>
      <c r="M79" s="303">
        <f t="shared" si="9"/>
        <v>0.13467149504302414</v>
      </c>
      <c r="N79" s="303">
        <f t="shared" si="9"/>
        <v>0.12319781508031359</v>
      </c>
      <c r="O79" s="303">
        <f t="shared" si="9"/>
        <v>0.10753274907273562</v>
      </c>
      <c r="P79" s="303">
        <f t="shared" si="9"/>
        <v>0.11071122316566115</v>
      </c>
      <c r="Q79" s="303">
        <f t="shared" si="9"/>
        <v>0.11108834159030502</v>
      </c>
      <c r="R79" s="303">
        <f t="shared" si="9"/>
        <v>0.10138393513227553</v>
      </c>
      <c r="S79" s="303">
        <f t="shared" si="9"/>
        <v>9.1694248500442235E-2</v>
      </c>
      <c r="T79" s="303">
        <f t="shared" si="9"/>
        <v>7.8359137292828798E-2</v>
      </c>
      <c r="U79" s="303">
        <f t="shared" si="9"/>
        <v>9.61929885393117E-2</v>
      </c>
      <c r="V79" s="303">
        <f t="shared" si="9"/>
        <v>7.7095134786382857E-2</v>
      </c>
      <c r="W79" s="303">
        <f t="shared" si="9"/>
        <v>8.5659039619656152E-2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0.57287945600587864</v>
      </c>
      <c r="C80" s="303">
        <f t="shared" si="10"/>
        <v>0.53391343887779052</v>
      </c>
      <c r="D80" s="303">
        <f t="shared" si="10"/>
        <v>0.53045594955251596</v>
      </c>
      <c r="E80" s="303">
        <f t="shared" si="10"/>
        <v>0.56338771491822071</v>
      </c>
      <c r="F80" s="303">
        <f t="shared" si="10"/>
        <v>0.53985179366615899</v>
      </c>
      <c r="G80" s="303">
        <f t="shared" si="10"/>
        <v>0.54995268325566837</v>
      </c>
      <c r="H80" s="303">
        <f t="shared" si="10"/>
        <v>0.56262102260390934</v>
      </c>
      <c r="I80" s="303">
        <f t="shared" si="10"/>
        <v>0.5288100721788056</v>
      </c>
      <c r="J80" s="303">
        <f t="shared" si="10"/>
        <v>0.52318312440878145</v>
      </c>
      <c r="K80" s="303">
        <f t="shared" si="10"/>
        <v>0.49845153606722131</v>
      </c>
      <c r="L80" s="303">
        <f t="shared" si="10"/>
        <v>0.53259740620809382</v>
      </c>
      <c r="M80" s="303">
        <f t="shared" si="10"/>
        <v>0.50594470267962743</v>
      </c>
      <c r="N80" s="303">
        <f t="shared" si="10"/>
        <v>0.51306716040402345</v>
      </c>
      <c r="O80" s="303">
        <f t="shared" si="10"/>
        <v>0.51842685184440451</v>
      </c>
      <c r="P80" s="303">
        <f t="shared" si="10"/>
        <v>0.52292128210485767</v>
      </c>
      <c r="Q80" s="303">
        <f t="shared" si="10"/>
        <v>0.51911332052494674</v>
      </c>
      <c r="R80" s="303">
        <f t="shared" si="10"/>
        <v>0.53019988896109271</v>
      </c>
      <c r="S80" s="303">
        <f t="shared" si="10"/>
        <v>0.53211033247033346</v>
      </c>
      <c r="T80" s="303">
        <f t="shared" si="10"/>
        <v>0.55329533494345373</v>
      </c>
      <c r="U80" s="303">
        <f t="shared" si="10"/>
        <v>0.5398744598923304</v>
      </c>
      <c r="V80" s="303">
        <f t="shared" si="10"/>
        <v>0.54774428498847161</v>
      </c>
      <c r="W80" s="303">
        <f t="shared" si="10"/>
        <v>0.55196173248441371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0.57287945600587864</v>
      </c>
      <c r="C81" s="304">
        <f t="shared" si="11"/>
        <v>0.53391343887779052</v>
      </c>
      <c r="D81" s="304">
        <f t="shared" si="11"/>
        <v>0.53045594955251596</v>
      </c>
      <c r="E81" s="304">
        <f t="shared" si="11"/>
        <v>0.56338771491822071</v>
      </c>
      <c r="F81" s="304">
        <f t="shared" si="11"/>
        <v>0.53985179366615899</v>
      </c>
      <c r="G81" s="304">
        <f t="shared" si="11"/>
        <v>0.54995268325566837</v>
      </c>
      <c r="H81" s="304">
        <f t="shared" si="11"/>
        <v>0.56262102260390934</v>
      </c>
      <c r="I81" s="304">
        <f t="shared" si="11"/>
        <v>0.5288100721788056</v>
      </c>
      <c r="J81" s="304">
        <f t="shared" si="11"/>
        <v>0.52318312440878145</v>
      </c>
      <c r="K81" s="304">
        <f t="shared" si="11"/>
        <v>0.49845153606722131</v>
      </c>
      <c r="L81" s="304">
        <f t="shared" si="11"/>
        <v>0.53259740620809382</v>
      </c>
      <c r="M81" s="304">
        <f t="shared" si="11"/>
        <v>0.50594470267962743</v>
      </c>
      <c r="N81" s="304">
        <f t="shared" si="11"/>
        <v>0.51306716040402345</v>
      </c>
      <c r="O81" s="304">
        <f t="shared" si="11"/>
        <v>0.51842685184440451</v>
      </c>
      <c r="P81" s="304">
        <f t="shared" si="11"/>
        <v>0.52292128210485767</v>
      </c>
      <c r="Q81" s="304">
        <f t="shared" si="11"/>
        <v>0.51911332052494674</v>
      </c>
      <c r="R81" s="304">
        <f t="shared" si="11"/>
        <v>0.53019988896109271</v>
      </c>
      <c r="S81" s="304">
        <f t="shared" si="11"/>
        <v>0.53211033247033346</v>
      </c>
      <c r="T81" s="304">
        <f t="shared" si="11"/>
        <v>0.55329533494345373</v>
      </c>
      <c r="U81" s="304">
        <f t="shared" si="11"/>
        <v>0.5398744598923304</v>
      </c>
      <c r="V81" s="304">
        <f t="shared" si="11"/>
        <v>0.54774428498847161</v>
      </c>
      <c r="W81" s="304">
        <f t="shared" si="11"/>
        <v>0.55196173248441371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3.5112736753351845E-2</v>
      </c>
      <c r="C83" s="303">
        <f t="shared" si="13"/>
        <v>3.7790148938838433E-2</v>
      </c>
      <c r="D83" s="303">
        <f t="shared" si="13"/>
        <v>3.2815535397117318E-2</v>
      </c>
      <c r="E83" s="303">
        <f t="shared" si="13"/>
        <v>3.9034175351447944E-2</v>
      </c>
      <c r="F83" s="303">
        <f t="shared" si="13"/>
        <v>3.3581302885244114E-2</v>
      </c>
      <c r="G83" s="303">
        <f t="shared" si="13"/>
        <v>3.1595254625591374E-2</v>
      </c>
      <c r="H83" s="303">
        <f t="shared" si="13"/>
        <v>2.3934702341366822E-2</v>
      </c>
      <c r="I83" s="303">
        <f t="shared" si="13"/>
        <v>1.9500754943799332E-2</v>
      </c>
      <c r="J83" s="303">
        <f t="shared" si="13"/>
        <v>1.8224902806101617E-2</v>
      </c>
      <c r="K83" s="303">
        <f t="shared" si="13"/>
        <v>9.6944831729639351E-3</v>
      </c>
      <c r="L83" s="303">
        <f t="shared" si="13"/>
        <v>1.5612047897302214E-2</v>
      </c>
      <c r="M83" s="303">
        <f t="shared" si="13"/>
        <v>1.254475560366141E-2</v>
      </c>
      <c r="N83" s="303">
        <f t="shared" si="13"/>
        <v>1.3362694558894134E-2</v>
      </c>
      <c r="O83" s="303">
        <f t="shared" si="13"/>
        <v>1.3594283792874631E-2</v>
      </c>
      <c r="P83" s="303">
        <f t="shared" si="13"/>
        <v>1.2742547704910992E-2</v>
      </c>
      <c r="Q83" s="303">
        <f t="shared" si="13"/>
        <v>9.7218688975683754E-3</v>
      </c>
      <c r="R83" s="303">
        <f t="shared" si="13"/>
        <v>1.1018246621279128E-2</v>
      </c>
      <c r="S83" s="303">
        <f t="shared" si="13"/>
        <v>9.5950074074754518E-3</v>
      </c>
      <c r="T83" s="303">
        <f t="shared" si="13"/>
        <v>1.042699800861477E-2</v>
      </c>
      <c r="U83" s="303">
        <f t="shared" si="13"/>
        <v>9.0076874401920238E-3</v>
      </c>
      <c r="V83" s="303">
        <f t="shared" si="13"/>
        <v>7.0128599773479246E-3</v>
      </c>
      <c r="W83" s="303">
        <f t="shared" si="13"/>
        <v>7.6579698767037067E-3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2.1232861549157961E-2</v>
      </c>
      <c r="C84" s="304">
        <f t="shared" si="14"/>
        <v>2.26148597228648E-2</v>
      </c>
      <c r="D84" s="304">
        <f t="shared" si="14"/>
        <v>1.9261356401271166E-2</v>
      </c>
      <c r="E84" s="304">
        <f t="shared" si="14"/>
        <v>2.494585802995054E-2</v>
      </c>
      <c r="F84" s="304">
        <f t="shared" si="14"/>
        <v>2.3605169047292943E-2</v>
      </c>
      <c r="G84" s="304">
        <f t="shared" si="14"/>
        <v>2.3916490675083352E-2</v>
      </c>
      <c r="H84" s="304">
        <f t="shared" si="14"/>
        <v>1.8314435644790853E-2</v>
      </c>
      <c r="I84" s="304">
        <f t="shared" si="14"/>
        <v>1.3999050107499895E-2</v>
      </c>
      <c r="J84" s="304">
        <f t="shared" si="14"/>
        <v>1.3032484945011627E-2</v>
      </c>
      <c r="K84" s="304">
        <f t="shared" si="14"/>
        <v>6.6520689057280131E-3</v>
      </c>
      <c r="L84" s="304">
        <f t="shared" si="14"/>
        <v>8.8759360201596301E-3</v>
      </c>
      <c r="M84" s="304">
        <f t="shared" si="14"/>
        <v>7.6485208003062195E-3</v>
      </c>
      <c r="N84" s="304">
        <f t="shared" si="14"/>
        <v>8.4326806190749976E-3</v>
      </c>
      <c r="O84" s="304">
        <f t="shared" si="14"/>
        <v>8.8930794082438189E-3</v>
      </c>
      <c r="P84" s="304">
        <f t="shared" si="14"/>
        <v>8.5284687663652568E-3</v>
      </c>
      <c r="Q84" s="304">
        <f t="shared" si="14"/>
        <v>7.1596959802253208E-3</v>
      </c>
      <c r="R84" s="304">
        <f t="shared" si="14"/>
        <v>8.0990113903794715E-3</v>
      </c>
      <c r="S84" s="304">
        <f t="shared" si="14"/>
        <v>7.5584356937711417E-3</v>
      </c>
      <c r="T84" s="304">
        <f t="shared" si="14"/>
        <v>1.0319958230102514E-2</v>
      </c>
      <c r="U84" s="304">
        <f t="shared" si="14"/>
        <v>8.84487248687915E-3</v>
      </c>
      <c r="V84" s="304">
        <f t="shared" si="14"/>
        <v>6.6382069763805257E-3</v>
      </c>
      <c r="W84" s="304">
        <f t="shared" si="14"/>
        <v>7.2596472630774714E-3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1.387987520419388E-2</v>
      </c>
      <c r="C85" s="304">
        <f t="shared" si="15"/>
        <v>1.5175289215973633E-2</v>
      </c>
      <c r="D85" s="304">
        <f t="shared" si="15"/>
        <v>1.3554178995846157E-2</v>
      </c>
      <c r="E85" s="304">
        <f t="shared" si="15"/>
        <v>1.4088317321497408E-2</v>
      </c>
      <c r="F85" s="304">
        <f t="shared" si="15"/>
        <v>9.9761338379511736E-3</v>
      </c>
      <c r="G85" s="304">
        <f t="shared" si="15"/>
        <v>7.678763950508022E-3</v>
      </c>
      <c r="H85" s="304">
        <f t="shared" si="15"/>
        <v>5.6202666965759727E-3</v>
      </c>
      <c r="I85" s="304">
        <f t="shared" si="15"/>
        <v>5.5017048362994382E-3</v>
      </c>
      <c r="J85" s="304">
        <f t="shared" si="15"/>
        <v>5.1924178610899914E-3</v>
      </c>
      <c r="K85" s="304">
        <f t="shared" si="15"/>
        <v>3.0424142672359224E-3</v>
      </c>
      <c r="L85" s="304">
        <f t="shared" si="15"/>
        <v>6.7361118771425829E-3</v>
      </c>
      <c r="M85" s="304">
        <f t="shared" si="15"/>
        <v>4.896234803355189E-3</v>
      </c>
      <c r="N85" s="304">
        <f t="shared" si="15"/>
        <v>4.9300139398191353E-3</v>
      </c>
      <c r="O85" s="304">
        <f t="shared" si="15"/>
        <v>4.7012043846308129E-3</v>
      </c>
      <c r="P85" s="304">
        <f t="shared" si="15"/>
        <v>4.2140789385457338E-3</v>
      </c>
      <c r="Q85" s="304">
        <f t="shared" si="15"/>
        <v>2.562172917343055E-3</v>
      </c>
      <c r="R85" s="304">
        <f t="shared" si="15"/>
        <v>2.9192352308996567E-3</v>
      </c>
      <c r="S85" s="304">
        <f t="shared" si="15"/>
        <v>2.036571713704311E-3</v>
      </c>
      <c r="T85" s="304">
        <f t="shared" si="15"/>
        <v>1.0703977851225563E-4</v>
      </c>
      <c r="U85" s="304">
        <f t="shared" si="15"/>
        <v>1.6281495331287496E-4</v>
      </c>
      <c r="V85" s="304">
        <f t="shared" si="15"/>
        <v>3.7465300096739882E-4</v>
      </c>
      <c r="W85" s="304">
        <f t="shared" si="15"/>
        <v>3.9832261362623457E-4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8.5044909737959778E-3</v>
      </c>
      <c r="C87" s="303">
        <f t="shared" si="17"/>
        <v>9.5008655576045327E-3</v>
      </c>
      <c r="D87" s="303">
        <f t="shared" si="17"/>
        <v>8.4918280581743368E-3</v>
      </c>
      <c r="E87" s="303">
        <f t="shared" si="17"/>
        <v>1.0737208611041743E-2</v>
      </c>
      <c r="F87" s="303">
        <f t="shared" si="17"/>
        <v>9.7356618899848788E-3</v>
      </c>
      <c r="G87" s="303">
        <f t="shared" si="17"/>
        <v>9.4999889643649967E-3</v>
      </c>
      <c r="H87" s="303">
        <f t="shared" si="17"/>
        <v>7.2543093217947259E-3</v>
      </c>
      <c r="I87" s="303">
        <f t="shared" si="17"/>
        <v>5.4092892251037406E-3</v>
      </c>
      <c r="J87" s="303">
        <f t="shared" si="17"/>
        <v>4.857919135210568E-3</v>
      </c>
      <c r="K87" s="303">
        <f t="shared" si="17"/>
        <v>2.8094403432523626E-3</v>
      </c>
      <c r="L87" s="303">
        <f t="shared" si="17"/>
        <v>3.9500431584519628E-3</v>
      </c>
      <c r="M87" s="303">
        <f t="shared" si="17"/>
        <v>3.33546734896056E-3</v>
      </c>
      <c r="N87" s="303">
        <f t="shared" si="17"/>
        <v>3.4758179238873642E-3</v>
      </c>
      <c r="O87" s="303">
        <f t="shared" si="17"/>
        <v>3.6075141001448135E-3</v>
      </c>
      <c r="P87" s="303">
        <f t="shared" si="17"/>
        <v>3.3694250020272851E-3</v>
      </c>
      <c r="Q87" s="303">
        <f t="shared" si="17"/>
        <v>2.9702336287433114E-3</v>
      </c>
      <c r="R87" s="303">
        <f t="shared" si="17"/>
        <v>3.3614868498465554E-3</v>
      </c>
      <c r="S87" s="303">
        <f t="shared" si="17"/>
        <v>2.7916311799424109E-3</v>
      </c>
      <c r="T87" s="303">
        <f t="shared" si="17"/>
        <v>3.5849323432292244E-3</v>
      </c>
      <c r="U87" s="303">
        <f t="shared" si="17"/>
        <v>3.069021583209717E-3</v>
      </c>
      <c r="V87" s="303">
        <f t="shared" si="17"/>
        <v>2.4156297764930056E-3</v>
      </c>
      <c r="W87" s="303">
        <f t="shared" si="17"/>
        <v>2.6135601016952456E-3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7.4602370399381307E-3</v>
      </c>
      <c r="C88" s="304">
        <f t="shared" si="18"/>
        <v>8.3591510084403721E-3</v>
      </c>
      <c r="D88" s="304">
        <f t="shared" si="18"/>
        <v>7.4720779142862246E-3</v>
      </c>
      <c r="E88" s="304">
        <f t="shared" si="18"/>
        <v>9.6772725116187411E-3</v>
      </c>
      <c r="F88" s="304">
        <f t="shared" si="18"/>
        <v>8.9851063661264829E-3</v>
      </c>
      <c r="G88" s="304">
        <f t="shared" si="18"/>
        <v>8.9222763160509144E-3</v>
      </c>
      <c r="H88" s="304">
        <f t="shared" si="18"/>
        <v>6.8314679402341517E-3</v>
      </c>
      <c r="I88" s="304">
        <f t="shared" si="18"/>
        <v>4.9953678581094252E-3</v>
      </c>
      <c r="J88" s="304">
        <f t="shared" si="18"/>
        <v>4.4672670077304435E-3</v>
      </c>
      <c r="K88" s="304">
        <f t="shared" si="18"/>
        <v>2.5805439720496598E-3</v>
      </c>
      <c r="L88" s="304">
        <f t="shared" si="18"/>
        <v>3.4432510423033046E-3</v>
      </c>
      <c r="M88" s="304">
        <f t="shared" si="18"/>
        <v>2.9670985863256868E-3</v>
      </c>
      <c r="N88" s="304">
        <f t="shared" si="18"/>
        <v>3.1049077842144517E-3</v>
      </c>
      <c r="O88" s="304">
        <f t="shared" si="18"/>
        <v>3.2538184724609904E-3</v>
      </c>
      <c r="P88" s="304">
        <f t="shared" si="18"/>
        <v>3.0523783107260388E-3</v>
      </c>
      <c r="Q88" s="304">
        <f t="shared" si="18"/>
        <v>2.7774682681908562E-3</v>
      </c>
      <c r="R88" s="304">
        <f t="shared" si="18"/>
        <v>3.1418578669575531E-3</v>
      </c>
      <c r="S88" s="304">
        <f t="shared" si="18"/>
        <v>2.6384094836135602E-3</v>
      </c>
      <c r="T88" s="304">
        <f t="shared" si="18"/>
        <v>3.5768791937486784E-3</v>
      </c>
      <c r="U88" s="304">
        <f t="shared" si="18"/>
        <v>3.056772182333513E-3</v>
      </c>
      <c r="V88" s="304">
        <f t="shared" si="18"/>
        <v>2.3874427168590947E-3</v>
      </c>
      <c r="W88" s="304">
        <f t="shared" si="18"/>
        <v>2.583592256155968E-3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1.0442539338578469E-3</v>
      </c>
      <c r="C89" s="304">
        <f t="shared" si="19"/>
        <v>1.1417145491641606E-3</v>
      </c>
      <c r="D89" s="304">
        <f t="shared" si="19"/>
        <v>1.0197501438881109E-3</v>
      </c>
      <c r="E89" s="304">
        <f t="shared" si="19"/>
        <v>1.0599360994230018E-3</v>
      </c>
      <c r="F89" s="304">
        <f t="shared" si="19"/>
        <v>7.5055552385839565E-4</v>
      </c>
      <c r="G89" s="304">
        <f t="shared" si="19"/>
        <v>5.7771264831408327E-4</v>
      </c>
      <c r="H89" s="304">
        <f t="shared" si="19"/>
        <v>4.2284138156057472E-4</v>
      </c>
      <c r="I89" s="304">
        <f t="shared" si="19"/>
        <v>4.1392136699431507E-4</v>
      </c>
      <c r="J89" s="304">
        <f t="shared" si="19"/>
        <v>3.9065212748012461E-4</v>
      </c>
      <c r="K89" s="304">
        <f t="shared" si="19"/>
        <v>2.2889637120270272E-4</v>
      </c>
      <c r="L89" s="304">
        <f t="shared" si="19"/>
        <v>5.0679211614865812E-4</v>
      </c>
      <c r="M89" s="304">
        <f t="shared" si="19"/>
        <v>3.68368762634873E-4</v>
      </c>
      <c r="N89" s="304">
        <f t="shared" si="19"/>
        <v>3.709101396729129E-4</v>
      </c>
      <c r="O89" s="304">
        <f t="shared" si="19"/>
        <v>3.5369562768382279E-4</v>
      </c>
      <c r="P89" s="304">
        <f t="shared" si="19"/>
        <v>3.1704669130124642E-4</v>
      </c>
      <c r="Q89" s="304">
        <f t="shared" si="19"/>
        <v>1.9276536055245556E-4</v>
      </c>
      <c r="R89" s="304">
        <f t="shared" si="19"/>
        <v>2.1962898288900229E-4</v>
      </c>
      <c r="S89" s="304">
        <f t="shared" si="19"/>
        <v>1.5322169632885099E-4</v>
      </c>
      <c r="T89" s="304">
        <f t="shared" si="19"/>
        <v>8.0531494805458737E-6</v>
      </c>
      <c r="U89" s="304">
        <f t="shared" si="19"/>
        <v>1.2249400876203752E-5</v>
      </c>
      <c r="V89" s="304">
        <f t="shared" si="19"/>
        <v>2.8187059633910877E-5</v>
      </c>
      <c r="W89" s="304">
        <f t="shared" si="19"/>
        <v>2.9967845539277835E-5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0.27121421130690665</v>
      </c>
      <c r="C91" s="303">
        <f t="shared" si="21"/>
        <v>0.24921109529929503</v>
      </c>
      <c r="D91" s="303">
        <f t="shared" si="21"/>
        <v>0.2728595642986868</v>
      </c>
      <c r="E91" s="303">
        <f t="shared" si="21"/>
        <v>0.26281060604860035</v>
      </c>
      <c r="F91" s="303">
        <f t="shared" si="21"/>
        <v>0.26544894560882426</v>
      </c>
      <c r="G91" s="303">
        <f t="shared" si="21"/>
        <v>0.27117101943419308</v>
      </c>
      <c r="H91" s="303">
        <f t="shared" si="21"/>
        <v>0.30081481819845152</v>
      </c>
      <c r="I91" s="303">
        <f t="shared" si="21"/>
        <v>0.33214520416270626</v>
      </c>
      <c r="J91" s="303">
        <f t="shared" si="21"/>
        <v>0.32997551593098606</v>
      </c>
      <c r="K91" s="303">
        <f t="shared" si="21"/>
        <v>0.34860886341517194</v>
      </c>
      <c r="L91" s="303">
        <f t="shared" si="21"/>
        <v>0.31345929950510049</v>
      </c>
      <c r="M91" s="303">
        <f t="shared" si="21"/>
        <v>0.33117724408669741</v>
      </c>
      <c r="N91" s="303">
        <f t="shared" si="21"/>
        <v>0.33231543450940132</v>
      </c>
      <c r="O91" s="303">
        <f t="shared" si="21"/>
        <v>0.34282614471403255</v>
      </c>
      <c r="P91" s="303">
        <f t="shared" si="21"/>
        <v>0.33861471812632554</v>
      </c>
      <c r="Q91" s="303">
        <f t="shared" si="21"/>
        <v>0.34630623622056689</v>
      </c>
      <c r="R91" s="303">
        <f t="shared" si="21"/>
        <v>0.34309136826132763</v>
      </c>
      <c r="S91" s="303">
        <f t="shared" si="21"/>
        <v>0.3553252185476794</v>
      </c>
      <c r="T91" s="303">
        <f t="shared" si="21"/>
        <v>0.34611066163379228</v>
      </c>
      <c r="U91" s="303">
        <f t="shared" si="21"/>
        <v>0.34525791331353528</v>
      </c>
      <c r="V91" s="303">
        <f t="shared" si="21"/>
        <v>0.35630444898510916</v>
      </c>
      <c r="W91" s="303">
        <f t="shared" si="21"/>
        <v>0.34174516008234551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1.4816798190075107</v>
      </c>
      <c r="C96" s="322">
        <f>IF(C$5=0,0,C$5/OIS_fec!C$5)</f>
        <v>1.3977727722449698</v>
      </c>
      <c r="D96" s="322">
        <f>IF(D$5=0,0,D$5/OIS_fec!D$5)</f>
        <v>1.4811290205865011</v>
      </c>
      <c r="E96" s="322">
        <f>IF(E$5=0,0,E$5/OIS_fec!E$5)</f>
        <v>1.3391556202697337</v>
      </c>
      <c r="F96" s="322">
        <f>IF(F$5=0,0,F$5/OIS_fec!F$5)</f>
        <v>1.3061509253634609</v>
      </c>
      <c r="G96" s="322">
        <f>IF(G$5=0,0,G$5/OIS_fec!G$5)</f>
        <v>1.2440806198533105</v>
      </c>
      <c r="H96" s="322">
        <f>IF(H$5=0,0,H$5/OIS_fec!H$5)</f>
        <v>1.3576531444616569</v>
      </c>
      <c r="I96" s="322">
        <f>IF(I$5=0,0,I$5/OIS_fec!I$5)</f>
        <v>1.6742941201484771</v>
      </c>
      <c r="J96" s="322">
        <f>IF(J$5=0,0,J$5/OIS_fec!J$5)</f>
        <v>1.6275642176309932</v>
      </c>
      <c r="K96" s="322">
        <f>IF(K$5=0,0,K$5/OIS_fec!K$5)</f>
        <v>1.7674533124444123</v>
      </c>
      <c r="L96" s="322">
        <f>IF(L$5=0,0,L$5/OIS_fec!L$5)</f>
        <v>1.6671277693303521</v>
      </c>
      <c r="M96" s="322">
        <f>IF(M$5=0,0,M$5/OIS_fec!M$5)</f>
        <v>1.9851685352464383</v>
      </c>
      <c r="N96" s="322">
        <f>IF(N$5=0,0,N$5/OIS_fec!N$5)</f>
        <v>1.990834602211349</v>
      </c>
      <c r="O96" s="322">
        <f>IF(O$5=0,0,O$5/OIS_fec!O$5)</f>
        <v>1.9180109655220878</v>
      </c>
      <c r="P96" s="322">
        <f>IF(P$5=0,0,P$5/OIS_fec!P$5)</f>
        <v>1.8410471155697503</v>
      </c>
      <c r="Q96" s="322">
        <f>IF(Q$5=0,0,Q$5/OIS_fec!Q$5)</f>
        <v>1.7745558457533201</v>
      </c>
      <c r="R96" s="322">
        <f>IF(R$5=0,0,R$5/OIS_fec!R$5)</f>
        <v>1.7147612503798961</v>
      </c>
      <c r="S96" s="322">
        <f>IF(S$5=0,0,S$5/OIS_fec!S$5)</f>
        <v>1.6374610407094461</v>
      </c>
      <c r="T96" s="322">
        <f>IF(T$5=0,0,T$5/OIS_fec!T$5)</f>
        <v>0.92542797599865101</v>
      </c>
      <c r="U96" s="322">
        <f>IF(U$5=0,0,U$5/OIS_fec!U$5)</f>
        <v>1.1420270371684644</v>
      </c>
      <c r="V96" s="322">
        <f>IF(V$5=0,0,V$5/OIS_fec!V$5)</f>
        <v>1.4562350815016856</v>
      </c>
      <c r="W96" s="322">
        <f>IF(W$5=0,0,W$5/OIS_fec!W$5)</f>
        <v>1.4354440732487117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0.79544670713889043</v>
      </c>
      <c r="C101" s="334">
        <f>IF(C$10=0,0,C$10/OIS_fec!C$10)</f>
        <v>0.79758406660292303</v>
      </c>
      <c r="D101" s="334">
        <f>IF(D$10=0,0,D$10/OIS_fec!D$10)</f>
        <v>0.99307784590437709</v>
      </c>
      <c r="E101" s="334">
        <f>IF(E$10=0,0,E$10/OIS_fec!E$10)</f>
        <v>0.99009376293961315</v>
      </c>
      <c r="F101" s="334">
        <f>IF(F$10=0,0,F$10/OIS_fec!F$10)</f>
        <v>1.0094642878007776</v>
      </c>
      <c r="G101" s="334">
        <f>IF(G$10=0,0,G$10/OIS_fec!G$10)</f>
        <v>0.8484046465080497</v>
      </c>
      <c r="H101" s="334">
        <f>IF(H$10=0,0,H$10/OIS_fec!H$10)</f>
        <v>1.0313594720530488</v>
      </c>
      <c r="I101" s="334">
        <f>IF(I$10=0,0,I$10/OIS_fec!I$10)</f>
        <v>1.5088619483358219</v>
      </c>
      <c r="J101" s="334">
        <f>IF(J$10=0,0,J$10/OIS_fec!J$10)</f>
        <v>0.92394686320014985</v>
      </c>
      <c r="K101" s="334">
        <f>IF(K$10=0,0,K$10/OIS_fec!K$10)</f>
        <v>0.86442644610100394</v>
      </c>
      <c r="L101" s="334">
        <f>IF(L$10=0,0,L$10/OIS_fec!L$10)</f>
        <v>0.84945681982820775</v>
      </c>
      <c r="M101" s="334">
        <f>IF(M$10=0,0,M$10/OIS_fec!M$10)</f>
        <v>1.6695931539885021</v>
      </c>
      <c r="N101" s="334">
        <f>IF(N$10=0,0,N$10/OIS_fec!N$10)</f>
        <v>2.0417017798643631</v>
      </c>
      <c r="O101" s="334">
        <f>IF(O$10=0,0,O$10/OIS_fec!O$10)</f>
        <v>1.9369338398818112</v>
      </c>
      <c r="P101" s="334">
        <f>IF(P$10=0,0,P$10/OIS_fec!P$10)</f>
        <v>1.4654653993787852</v>
      </c>
      <c r="Q101" s="334">
        <f>IF(Q$10=0,0,Q$10/OIS_fec!Q$10)</f>
        <v>1.2970177469181479</v>
      </c>
      <c r="R101" s="334">
        <f>IF(R$10=0,0,R$10/OIS_fec!R$10)</f>
        <v>1.3295947868984939</v>
      </c>
      <c r="S101" s="334">
        <f>IF(S$10=0,0,S$10/OIS_fec!S$10)</f>
        <v>0.85616993141229936</v>
      </c>
      <c r="T101" s="334">
        <f>IF(T$10=0,0,T$10/OIS_fec!T$10)</f>
        <v>0.73699178734743376</v>
      </c>
      <c r="U101" s="334">
        <f>IF(U$10=0,0,U$10/OIS_fec!U$10)</f>
        <v>0.54482077086806568</v>
      </c>
      <c r="V101" s="334">
        <f>IF(V$10=0,0,V$10/OIS_fec!V$10)</f>
        <v>0.93088421541484212</v>
      </c>
      <c r="W101" s="334">
        <f>IF(W$10=0,0,W$10/OIS_fec!W$10)</f>
        <v>1.0475748664071041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0.5934749377396894</v>
      </c>
      <c r="C102" s="350">
        <f>IF(C$16=0,0,C$16/OIS_fec!C$16)</f>
        <v>0.87269916900428057</v>
      </c>
      <c r="D102" s="350">
        <f>IF(D$16=0,0,D$16/OIS_fec!D$16)</f>
        <v>0.88775062006301231</v>
      </c>
      <c r="E102" s="350">
        <f>IF(E$16=0,0,E$16/OIS_fec!E$16)</f>
        <v>0.60743491919916048</v>
      </c>
      <c r="F102" s="350">
        <f>IF(F$16=0,0,F$16/OIS_fec!F$16)</f>
        <v>0.59016733486410988</v>
      </c>
      <c r="G102" s="350">
        <f>IF(G$16=0,0,G$16/OIS_fec!G$16)</f>
        <v>0.52196151739598529</v>
      </c>
      <c r="H102" s="350">
        <f>IF(H$16=0,0,H$16/OIS_fec!H$16)</f>
        <v>0.47959207166132672</v>
      </c>
      <c r="I102" s="350">
        <f>IF(I$16=0,0,I$16/OIS_fec!I$16)</f>
        <v>0.79061106452864127</v>
      </c>
      <c r="J102" s="350">
        <f>IF(J$16=0,0,J$16/OIS_fec!J$16)</f>
        <v>0.95727240538896297</v>
      </c>
      <c r="K102" s="350">
        <f>IF(K$16=0,0,K$16/OIS_fec!K$16)</f>
        <v>1.3508724100448408</v>
      </c>
      <c r="L102" s="350">
        <f>IF(L$16=0,0,L$16/OIS_fec!L$16)</f>
        <v>1.1947993865674995</v>
      </c>
      <c r="M102" s="350">
        <f>IF(M$16=0,0,M$16/OIS_fec!M$16)</f>
        <v>1.5502441277526913</v>
      </c>
      <c r="N102" s="350">
        <f>IF(N$16=0,0,N$16/OIS_fec!N$16)</f>
        <v>1.2836203072759444</v>
      </c>
      <c r="O102" s="350">
        <f>IF(O$16=0,0,O$16/OIS_fec!O$16)</f>
        <v>1.0299464616197991</v>
      </c>
      <c r="P102" s="350">
        <f>IF(P$16=0,0,P$16/OIS_fec!P$16)</f>
        <v>1.1227203055497212</v>
      </c>
      <c r="Q102" s="350">
        <f>IF(Q$16=0,0,Q$16/OIS_fec!Q$16)</f>
        <v>1.1093326149727605</v>
      </c>
      <c r="R102" s="350">
        <f>IF(R$16=0,0,R$16/OIS_fec!R$16)</f>
        <v>0.90265510329465892</v>
      </c>
      <c r="S102" s="350">
        <f>IF(S$16=0,0,S$16/OIS_fec!S$16)</f>
        <v>0.9004103755299202</v>
      </c>
      <c r="T102" s="350">
        <f>IF(T$16=0,0,T$16/OIS_fec!T$16)</f>
        <v>0.16799199330828779</v>
      </c>
      <c r="U102" s="350">
        <f>IF(U$16=0,0,U$16/OIS_fec!U$16)</f>
        <v>0.33562210931891223</v>
      </c>
      <c r="V102" s="350">
        <f>IF(V$16=0,0,V$16/OIS_fec!V$16)</f>
        <v>0.48852138014081287</v>
      </c>
      <c r="W102" s="350">
        <f>IF(W$16=0,0,W$16/OIS_fec!W$16)</f>
        <v>0.53293391837378434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2.922352493113479</v>
      </c>
      <c r="C103" s="350">
        <f>IF(C$27=0,0,C$27/OIS_fec!C$27)</f>
        <v>2.7317731051221044</v>
      </c>
      <c r="D103" s="350">
        <f>IF(D$27=0,0,D$27/OIS_fec!D$27)</f>
        <v>2.6678100068285215</v>
      </c>
      <c r="E103" s="350">
        <f>IF(E$27=0,0,E$27/OIS_fec!E$27)</f>
        <v>2.5993037290780259</v>
      </c>
      <c r="F103" s="350">
        <f>IF(F$27=0,0,F$27/OIS_fec!F$27)</f>
        <v>2.6602482328919241</v>
      </c>
      <c r="G103" s="350">
        <f>IF(G$27=0,0,G$27/OIS_fec!G$27)</f>
        <v>2.6772602272761858</v>
      </c>
      <c r="H103" s="350">
        <f>IF(H$27=0,0,H$27/OIS_fec!H$27)</f>
        <v>2.5887447308134508</v>
      </c>
      <c r="I103" s="350">
        <f>IF(I$27=0,0,I$27/OIS_fec!I$27)</f>
        <v>2.6983963312328143</v>
      </c>
      <c r="J103" s="350">
        <f>IF(J$27=0,0,J$27/OIS_fec!J$27)</f>
        <v>2.6118099863669029</v>
      </c>
      <c r="K103" s="350">
        <f>IF(K$27=0,0,K$27/OIS_fec!K$27)</f>
        <v>2.6120226685309649</v>
      </c>
      <c r="L103" s="350">
        <f>IF(L$27=0,0,L$27/OIS_fec!L$27)</f>
        <v>2.5502563597455032</v>
      </c>
      <c r="M103" s="350">
        <f>IF(M$27=0,0,M$27/OIS_fec!M$27)</f>
        <v>2.6405353650478696</v>
      </c>
      <c r="N103" s="350">
        <f>IF(N$27=0,0,N$27/OIS_fec!N$27)</f>
        <v>2.6027501284208254</v>
      </c>
      <c r="O103" s="350">
        <f>IF(O$27=0,0,O$27/OIS_fec!O$27)</f>
        <v>2.6781513342065653</v>
      </c>
      <c r="P103" s="350">
        <f>IF(P$27=0,0,P$27/OIS_fec!P$27)</f>
        <v>2.6678384558461938</v>
      </c>
      <c r="Q103" s="350">
        <f>IF(Q$27=0,0,Q$27/OIS_fec!Q$27)</f>
        <v>2.5835196208475297</v>
      </c>
      <c r="R103" s="350">
        <f>IF(R$27=0,0,R$27/OIS_fec!R$27)</f>
        <v>2.6405836527489663</v>
      </c>
      <c r="S103" s="350">
        <f>IF(S$27=0,0,S$27/OIS_fec!S$27)</f>
        <v>2.6559630121481206</v>
      </c>
      <c r="T103" s="350">
        <f>IF(T$27=0,0,T$27/OIS_fec!T$27)</f>
        <v>2.6134327275415399</v>
      </c>
      <c r="U103" s="350">
        <f>IF(U$27=0,0,U$27/OIS_fec!U$27)</f>
        <v>2.6172661609646588</v>
      </c>
      <c r="V103" s="350">
        <f>IF(V$27=0,0,V$27/OIS_fec!V$27)</f>
        <v>2.6074343609776252</v>
      </c>
      <c r="W103" s="350">
        <f>IF(W$27=0,0,W$27/OIS_fec!W$27)</f>
        <v>2.5487776637450956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1.4682057245082245</v>
      </c>
      <c r="C104" s="350">
        <f>IF(C$35=0,0,C$35/OIS_fec!C$35)</f>
        <v>1.4271666397284943</v>
      </c>
      <c r="D104" s="350">
        <f>IF(D$35=0,0,D$35/OIS_fec!D$35)</f>
        <v>1.4043616890630772</v>
      </c>
      <c r="E104" s="350">
        <f>IF(E$35=0,0,E$35/OIS_fec!E$35)</f>
        <v>1.2188644260740689</v>
      </c>
      <c r="F104" s="350">
        <f>IF(F$35=0,0,F$35/OIS_fec!F$35)</f>
        <v>1.0321974992796459</v>
      </c>
      <c r="G104" s="350">
        <f>IF(G$35=0,0,G$35/OIS_fec!G$35)</f>
        <v>0.89420601758393137</v>
      </c>
      <c r="H104" s="350">
        <f>IF(H$35=0,0,H$35/OIS_fec!H$35)</f>
        <v>0.87012209597674073</v>
      </c>
      <c r="I104" s="350">
        <f>IF(I$35=0,0,I$35/OIS_fec!I$35)</f>
        <v>1.0487865323651187</v>
      </c>
      <c r="J104" s="350">
        <f>IF(J$35=0,0,J$35/OIS_fec!J$35)</f>
        <v>1.1025636296078547</v>
      </c>
      <c r="K104" s="350">
        <f>IF(K$35=0,0,K$35/OIS_fec!K$35)</f>
        <v>1.060801960115799</v>
      </c>
      <c r="L104" s="350">
        <f>IF(L$35=0,0,L$35/OIS_fec!L$35)</f>
        <v>1.4705425866488069</v>
      </c>
      <c r="M104" s="350">
        <f>IF(M$35=0,0,M$35/OIS_fec!M$35)</f>
        <v>1.3215227201566484</v>
      </c>
      <c r="N104" s="350">
        <f>IF(N$35=0,0,N$35/OIS_fec!N$35)</f>
        <v>1.3134058611266803</v>
      </c>
      <c r="O104" s="350">
        <f>IF(O$35=0,0,O$35/OIS_fec!O$35)</f>
        <v>1.2355161277633775</v>
      </c>
      <c r="P104" s="350">
        <f>IF(P$35=0,0,P$35/OIS_fec!P$35)</f>
        <v>1.1989243813563988</v>
      </c>
      <c r="Q104" s="350">
        <f>IF(Q$35=0,0,Q$35/OIS_fec!Q$35)</f>
        <v>0.90908287703576385</v>
      </c>
      <c r="R104" s="350">
        <f>IF(R$35=0,0,R$35/OIS_fec!R$35)</f>
        <v>0.9088876008919089</v>
      </c>
      <c r="S104" s="350">
        <f>IF(S$35=0,0,S$35/OIS_fec!S$35)</f>
        <v>0.83039337993490014</v>
      </c>
      <c r="T104" s="350">
        <f>IF(T$35=0,0,T$35/OIS_fec!T$35)</f>
        <v>0.13361521093894899</v>
      </c>
      <c r="U104" s="350">
        <f>IF(U$35=0,0,U$35/OIS_fec!U$35)</f>
        <v>0.19907281952431974</v>
      </c>
      <c r="V104" s="350">
        <f>IF(V$35=0,0,V$35/OIS_fec!V$35)</f>
        <v>0.34950007684103396</v>
      </c>
      <c r="W104" s="350">
        <f>IF(W$35=0,0,W$35/OIS_fec!W$35)</f>
        <v>0.35020943346669031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1.0883470276019547</v>
      </c>
      <c r="C105" s="350">
        <f>IF(C$54=0,0,C$54/OIS_fec!C$54)</f>
        <v>1.0163020019756426</v>
      </c>
      <c r="D105" s="350">
        <f>IF(D$54=0,0,D$54/OIS_fec!D$54)</f>
        <v>0.97974851730324553</v>
      </c>
      <c r="E105" s="350">
        <f>IF(E$54=0,0,E$54/OIS_fec!E$54)</f>
        <v>1.0038693672754593</v>
      </c>
      <c r="F105" s="350">
        <f>IF(F$54=0,0,F$54/OIS_fec!F$54)</f>
        <v>0.9776085285738908</v>
      </c>
      <c r="G105" s="350">
        <f>IF(G$54=0,0,G$54/OIS_fec!G$54)</f>
        <v>0.91272936739252952</v>
      </c>
      <c r="H105" s="350">
        <f>IF(H$54=0,0,H$54/OIS_fec!H$54)</f>
        <v>0.87678075531414035</v>
      </c>
      <c r="I105" s="350">
        <f>IF(I$54=0,0,I$54/OIS_fec!I$54)</f>
        <v>0.87667096466998184</v>
      </c>
      <c r="J105" s="350">
        <f>IF(J$54=0,0,J$54/OIS_fec!J$54)</f>
        <v>0.99578268834914752</v>
      </c>
      <c r="K105" s="350">
        <f>IF(K$54=0,0,K$54/OIS_fec!K$54)</f>
        <v>0.85406255603563552</v>
      </c>
      <c r="L105" s="350">
        <f>IF(L$54=0,0,L$54/OIS_fec!L$54)</f>
        <v>0.9085865152063114</v>
      </c>
      <c r="M105" s="350">
        <f>IF(M$54=0,0,M$54/OIS_fec!M$54)</f>
        <v>1.0063360162927681</v>
      </c>
      <c r="N105" s="350">
        <f>IF(N$54=0,0,N$54/OIS_fec!N$54)</f>
        <v>1.0844311618691564</v>
      </c>
      <c r="O105" s="350">
        <f>IF(O$54=0,0,O$54/OIS_fec!O$54)</f>
        <v>1.0149595335101054</v>
      </c>
      <c r="P105" s="350">
        <f>IF(P$54=0,0,P$54/OIS_fec!P$54)</f>
        <v>0.85028228843644238</v>
      </c>
      <c r="Q105" s="350">
        <f>IF(Q$54=0,0,Q$54/OIS_fec!Q$54)</f>
        <v>0.71869605642382417</v>
      </c>
      <c r="R105" s="350">
        <f>IF(R$54=0,0,R$54/OIS_fec!R$54)</f>
        <v>0.661635546734619</v>
      </c>
      <c r="S105" s="350">
        <f>IF(S$54=0,0,S$54/OIS_fec!S$54)</f>
        <v>0.51333585641295332</v>
      </c>
      <c r="T105" s="350">
        <f>IF(T$54=0,0,T$54/OIS_fec!T$54)</f>
        <v>0.31449593953735</v>
      </c>
      <c r="U105" s="350">
        <f>IF(U$54=0,0,U$54/OIS_fec!U$54)</f>
        <v>0.35354644296674603</v>
      </c>
      <c r="V105" s="350">
        <f>IF(V$54=0,0,V$54/OIS_fec!V$54)</f>
        <v>0.39777672406161524</v>
      </c>
      <c r="W105" s="350">
        <f>IF(W$54=0,0,W$54/OIS_fec!W$54)</f>
        <v>0.3811950467547322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3.1024187999999997</v>
      </c>
      <c r="C106" s="350">
        <f>IF(C$68=0,0,C$68/OIS_fec!C$68)</f>
        <v>3.1024188000000001</v>
      </c>
      <c r="D106" s="350">
        <f>IF(D$68=0,0,D$68/OIS_fec!D$68)</f>
        <v>3.1024188000000006</v>
      </c>
      <c r="E106" s="350">
        <f>IF(E$68=0,0,E$68/OIS_fec!E$68)</f>
        <v>3.1024187999999993</v>
      </c>
      <c r="F106" s="350">
        <f>IF(F$68=0,0,F$68/OIS_fec!F$68)</f>
        <v>3.1024188000000001</v>
      </c>
      <c r="G106" s="350">
        <f>IF(G$68=0,0,G$68/OIS_fec!G$68)</f>
        <v>3.1024188000000015</v>
      </c>
      <c r="H106" s="350">
        <f>IF(H$68=0,0,H$68/OIS_fec!H$68)</f>
        <v>3.1024188000000006</v>
      </c>
      <c r="I106" s="350">
        <f>IF(I$68=0,0,I$68/OIS_fec!I$68)</f>
        <v>3.1024188000000006</v>
      </c>
      <c r="J106" s="350">
        <f>IF(J$68=0,0,J$68/OIS_fec!J$68)</f>
        <v>3.102418800000001</v>
      </c>
      <c r="K106" s="350">
        <f>IF(K$68=0,0,K$68/OIS_fec!K$68)</f>
        <v>3.1024187999999997</v>
      </c>
      <c r="L106" s="350">
        <f>IF(L$68=0,0,L$68/OIS_fec!L$68)</f>
        <v>3.0955219015743523</v>
      </c>
      <c r="M106" s="350">
        <f>IF(M$68=0,0,M$68/OIS_fec!M$68)</f>
        <v>3.1024187999999997</v>
      </c>
      <c r="N106" s="350">
        <f>IF(N$68=0,0,N$68/OIS_fec!N$68)</f>
        <v>3.1024187999999993</v>
      </c>
      <c r="O106" s="350">
        <f>IF(O$68=0,0,O$68/OIS_fec!O$68)</f>
        <v>3.1024188000000006</v>
      </c>
      <c r="P106" s="350">
        <f>IF(P$68=0,0,P$68/OIS_fec!P$68)</f>
        <v>3.1024187999999997</v>
      </c>
      <c r="Q106" s="350">
        <f>IF(Q$68=0,0,Q$68/OIS_fec!Q$68)</f>
        <v>3.1024187999999993</v>
      </c>
      <c r="R106" s="350">
        <f>IF(R$68=0,0,R$68/OIS_fec!R$68)</f>
        <v>3.1024187999999997</v>
      </c>
      <c r="S106" s="350">
        <f>IF(S$68=0,0,S$68/OIS_fec!S$68)</f>
        <v>3.1024188000000019</v>
      </c>
      <c r="T106" s="350">
        <f>IF(T$68=0,0,T$68/OIS_fec!T$68)</f>
        <v>3.1024188000000006</v>
      </c>
      <c r="U106" s="350">
        <f>IF(U$68=0,0,U$68/OIS_fec!U$68)</f>
        <v>3.1024188000000001</v>
      </c>
      <c r="V106" s="350">
        <f>IF(V$68=0,0,V$68/OIS_fec!V$68)</f>
        <v>3.1024187999999993</v>
      </c>
      <c r="W106" s="350">
        <f>IF(W$68=0,0,W$68/OIS_fec!W$68)</f>
        <v>3.1024188000000001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948C85-A249-46F9-9F2A-037514FE8B20}"/>
</file>

<file path=customXml/itemProps2.xml><?xml version="1.0" encoding="utf-8"?>
<ds:datastoreItem xmlns:ds="http://schemas.openxmlformats.org/officeDocument/2006/customXml" ds:itemID="{C402A74B-0D37-4CB8-8FF4-FB01E290B639}"/>
</file>

<file path=customXml/itemProps3.xml><?xml version="1.0" encoding="utf-8"?>
<ds:datastoreItem xmlns:ds="http://schemas.openxmlformats.org/officeDocument/2006/customXml" ds:itemID="{D9A58E03-F5CF-4CF3-B4F4-E38D88842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2024-05-20T16:53:24Z</dcterms:created>
  <dcterms:modified xsi:type="dcterms:W3CDTF">2024-05-20T16:53:24Z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